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Т-ТН'!$M$18:$CA$28</definedName>
    <definedName name="checkCell_List06_4_double_date">'Форма 4.2.2 | Т-ТН'!$CB$18:$CB$28</definedName>
    <definedName name="checkCell_List06_4_unique_t">'Форма 4.2.2 | Т-ТН'!$M$18:$M$28</definedName>
    <definedName name="checkCell_List06_4_unique_t1">'Форма 4.2.2 | Т-ТН'!$CC$18:$CC$28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et_union_hor!$O$85:$BZ$90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et_union_hor!$BZ$85:$BZ$98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Т-ТН'!$BZ$18:$BZ$28</definedName>
    <definedName name="List06_4_note">'Форма 4.2.2 | Т-ТН'!$CA$18:$CA$28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Т-ТН'!$BZ$18:$BZ$28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1" i="612" l="1"/>
  <c r="E25" i="610"/>
  <c r="A160" i="612"/>
  <c r="E24" i="610"/>
  <c r="A159" i="612"/>
  <c r="E19" i="610"/>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BU17" i="627" s="1"/>
  <c r="BV17" i="627" s="1"/>
  <c r="BW17" i="627" s="1"/>
  <c r="BY17" i="627" s="1"/>
  <c r="BZ17" i="627" s="1"/>
  <c r="CA17" i="627" s="1"/>
  <c r="L18" i="627"/>
  <c r="O18" i="627"/>
  <c r="L19" i="627"/>
  <c r="L20" i="627"/>
  <c r="O20" i="627"/>
  <c r="L21" i="627"/>
  <c r="L23" i="627"/>
  <c r="CD24" i="627"/>
  <c r="CC23" i="627"/>
  <c r="L24" i="627"/>
  <c r="Q25" i="627"/>
  <c r="X25" i="627"/>
  <c r="AE25" i="627"/>
  <c r="AL25" i="627"/>
  <c r="AS25" i="627"/>
  <c r="AZ25" i="627"/>
  <c r="BG25" i="627"/>
  <c r="BN25" i="627"/>
  <c r="BU25" i="627"/>
  <c r="CB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BU92" i="471"/>
  <c r="BN92" i="471"/>
  <c r="BG92" i="471"/>
  <c r="AZ92" i="471"/>
  <c r="AS92" i="471"/>
  <c r="AL92" i="471"/>
  <c r="AE92" i="471"/>
  <c r="X92" i="471"/>
  <c r="H12" i="646"/>
  <c r="H11" i="646"/>
  <c r="H9" i="646"/>
  <c r="H8" i="646"/>
  <c r="H7" i="646"/>
  <c r="H12" i="622"/>
  <c r="H9" i="622"/>
  <c r="H8" i="622"/>
  <c r="H13" i="637"/>
  <c r="H12" i="637"/>
  <c r="H9" i="637"/>
  <c r="H8" i="637"/>
  <c r="R14" i="601"/>
  <c r="H13" i="646" s="1"/>
  <c r="R13" i="601"/>
  <c r="R12" i="601"/>
  <c r="P12" i="601"/>
  <c r="F10" i="646"/>
  <c r="F13" i="646"/>
  <c r="F9" i="646"/>
  <c r="F12" i="646"/>
  <c r="F8" i="646"/>
  <c r="F11" i="646"/>
  <c r="M14" i="601"/>
  <c r="M13" i="601"/>
  <c r="M12" i="601"/>
  <c r="H13" i="622" l="1"/>
  <c r="B3" i="525"/>
  <c r="E3" i="437"/>
  <c r="B2" i="525"/>
  <c r="O7" i="632" l="1"/>
  <c r="O8" i="632"/>
  <c r="O9" i="632"/>
  <c r="O10" i="632"/>
  <c r="O18" i="632"/>
  <c r="P18" i="632" s="1"/>
  <c r="Q18" i="632" s="1"/>
  <c r="R18" i="632" s="1"/>
  <c r="S18" i="632" s="1"/>
  <c r="T18" i="632" s="1"/>
  <c r="V18" i="632" s="1"/>
  <c r="X18" i="632" s="1"/>
  <c r="R24" i="632"/>
  <c r="L23" i="632"/>
  <c r="L20" i="632"/>
  <c r="L21" i="632"/>
  <c r="Y23" i="632"/>
  <c r="L19"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0" i="643"/>
  <c r="L20" i="642"/>
  <c r="F9" i="643"/>
  <c r="L243" i="471"/>
  <c r="X24" i="642"/>
  <c r="L241" i="471"/>
  <c r="L242" i="471"/>
  <c r="L244" i="471"/>
  <c r="L22" i="642"/>
  <c r="L21" i="642"/>
  <c r="L238" i="471"/>
  <c r="F11" i="643"/>
  <c r="L24" i="642"/>
  <c r="X244" i="471"/>
  <c r="F8" i="643"/>
  <c r="L240" i="471"/>
  <c r="F13" i="643"/>
  <c r="L19" i="642"/>
  <c r="L239" i="471"/>
  <c r="F12" i="643"/>
  <c r="L18"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1" i="641"/>
  <c r="L225" i="471"/>
  <c r="F8" i="641"/>
  <c r="L25" i="640"/>
  <c r="L23" i="640"/>
  <c r="L224" i="471"/>
  <c r="L220" i="471"/>
  <c r="L222" i="471"/>
  <c r="L20" i="640"/>
  <c r="X226" i="471"/>
  <c r="L221" i="471"/>
  <c r="L22" i="640"/>
  <c r="L223" i="471"/>
  <c r="F12" i="641"/>
  <c r="F10" i="641"/>
  <c r="L26" i="640"/>
  <c r="L226" i="471"/>
  <c r="L21" i="640"/>
  <c r="F9" i="641"/>
  <c r="F13" i="641"/>
  <c r="X26" i="640"/>
  <c r="V19" i="640" l="1"/>
  <c r="W19" i="640" s="1"/>
  <c r="AA198" i="471" l="1"/>
  <c r="AI197" i="471"/>
  <c r="R184" i="471"/>
  <c r="V120" i="471"/>
  <c r="AF111" i="471"/>
  <c r="V110" i="471"/>
  <c r="AE109" i="471"/>
  <c r="V109" i="471"/>
  <c r="Q150" i="471"/>
  <c r="Z149" i="471"/>
  <c r="Q132" i="471"/>
  <c r="Z131" i="471"/>
  <c r="Q92" i="471"/>
  <c r="CD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1" i="635"/>
  <c r="L104" i="471"/>
  <c r="AC109" i="471"/>
  <c r="L70" i="471"/>
  <c r="L148" i="471"/>
  <c r="F9" i="636"/>
  <c r="L165" i="471"/>
  <c r="L162" i="471"/>
  <c r="L73" i="471"/>
  <c r="L49" i="471"/>
  <c r="L33" i="471"/>
  <c r="L108" i="471"/>
  <c r="L149" i="471"/>
  <c r="L85" i="471"/>
  <c r="Y148" i="471"/>
  <c r="F12" i="635"/>
  <c r="L196" i="471"/>
  <c r="F10" i="635"/>
  <c r="L34" i="471"/>
  <c r="F12" i="637"/>
  <c r="L32" i="471"/>
  <c r="F11" i="634"/>
  <c r="F8" i="634"/>
  <c r="L194" i="471"/>
  <c r="L145" i="471"/>
  <c r="L130" i="471"/>
  <c r="F12" i="636"/>
  <c r="L71" i="471"/>
  <c r="L131" i="471"/>
  <c r="L37" i="471"/>
  <c r="L182" i="471"/>
  <c r="L53" i="471"/>
  <c r="F9" i="639"/>
  <c r="L183" i="471"/>
  <c r="AC120" i="471"/>
  <c r="L87" i="471"/>
  <c r="F10" i="637"/>
  <c r="L126" i="471"/>
  <c r="L69" i="471"/>
  <c r="X167" i="471"/>
  <c r="L181" i="471"/>
  <c r="L120" i="471"/>
  <c r="L103" i="471"/>
  <c r="F12" i="634"/>
  <c r="F9" i="637"/>
  <c r="F9" i="635"/>
  <c r="L36" i="471"/>
  <c r="AH197" i="471"/>
  <c r="L50" i="471"/>
  <c r="F13" i="635"/>
  <c r="Y183" i="471"/>
  <c r="F8" i="635"/>
  <c r="L166" i="471"/>
  <c r="L180" i="471"/>
  <c r="F12" i="639"/>
  <c r="L144" i="471"/>
  <c r="X37" i="471"/>
  <c r="L161" i="471"/>
  <c r="L195" i="471"/>
  <c r="Y166" i="471"/>
  <c r="L179" i="471"/>
  <c r="CB91" i="471"/>
  <c r="L163" i="471"/>
  <c r="F9" i="638"/>
  <c r="L52" i="471"/>
  <c r="L110" i="471"/>
  <c r="AC110" i="471"/>
  <c r="F13" i="638"/>
  <c r="L31" i="471"/>
  <c r="F11" i="636"/>
  <c r="L143" i="471"/>
  <c r="F12" i="638"/>
  <c r="L193" i="471"/>
  <c r="F13" i="639"/>
  <c r="F10" i="634"/>
  <c r="F9" i="634"/>
  <c r="X149" i="471"/>
  <c r="AD108" i="471"/>
  <c r="L106" i="471"/>
  <c r="F11" i="639"/>
  <c r="F13" i="636"/>
  <c r="L167" i="471"/>
  <c r="F11" i="638"/>
  <c r="F8" i="639"/>
  <c r="F8" i="637"/>
  <c r="F13" i="637"/>
  <c r="L68" i="471"/>
  <c r="L55" i="471"/>
  <c r="L54" i="471"/>
  <c r="F8" i="636"/>
  <c r="F8" i="638"/>
  <c r="L164" i="471"/>
  <c r="L90" i="471"/>
  <c r="X131" i="471"/>
  <c r="L146" i="471"/>
  <c r="F10" i="639"/>
  <c r="F10" i="638"/>
  <c r="L35" i="471"/>
  <c r="L128" i="471"/>
  <c r="F11" i="637"/>
  <c r="Y130" i="471"/>
  <c r="L51" i="471"/>
  <c r="X55" i="471"/>
  <c r="X73" i="471"/>
  <c r="L109" i="471"/>
  <c r="L91" i="471"/>
  <c r="CC90" i="471"/>
  <c r="L127" i="471"/>
  <c r="F13" i="634"/>
  <c r="F10" i="636"/>
  <c r="L88" i="471"/>
  <c r="L86" i="471"/>
  <c r="L197" i="471"/>
  <c r="L72" i="471"/>
  <c r="L67" i="471"/>
  <c r="L125" i="471"/>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6" i="626"/>
  <c r="X24" i="624"/>
  <c r="L19" i="624"/>
  <c r="X24" i="625"/>
  <c r="L21" i="624"/>
  <c r="L22" i="624"/>
  <c r="L23" i="626"/>
  <c r="L23" i="625"/>
  <c r="L21" i="626"/>
  <c r="L22" i="625"/>
  <c r="L20" i="625"/>
  <c r="L23" i="624"/>
  <c r="L20" i="624"/>
  <c r="L24" i="624"/>
  <c r="L24" i="625"/>
  <c r="L20" i="626"/>
  <c r="L18" i="624"/>
  <c r="L19" i="625"/>
  <c r="L18" i="625"/>
  <c r="L25" i="626"/>
  <c r="L22" i="626"/>
  <c r="L21" i="625"/>
  <c r="L26" i="626"/>
  <c r="L24"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18" i="630"/>
  <c r="L20" i="631"/>
  <c r="L19" i="633"/>
  <c r="L24" i="630"/>
  <c r="L21" i="631"/>
  <c r="L19" i="631"/>
  <c r="L22" i="631"/>
  <c r="Y23" i="630"/>
  <c r="L23" i="630"/>
  <c r="AH23" i="633"/>
  <c r="L19" i="630"/>
  <c r="X24" i="631"/>
  <c r="Y23" i="631"/>
  <c r="X24" i="630"/>
  <c r="L18" i="631"/>
  <c r="L23" i="631"/>
  <c r="L22" i="633"/>
  <c r="L23" i="633"/>
  <c r="L20" i="633"/>
  <c r="L24" i="631"/>
  <c r="L21"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X24" i="629"/>
  <c r="L23" i="628"/>
  <c r="L25" i="628"/>
  <c r="L20" i="628"/>
  <c r="E2" i="437"/>
  <c r="L18" i="629"/>
  <c r="L19" i="629"/>
  <c r="L24" i="628"/>
  <c r="AC24" i="628"/>
  <c r="L19" i="628"/>
  <c r="AD23" i="628"/>
  <c r="L23" i="629"/>
  <c r="L20" i="629"/>
  <c r="L21" i="629"/>
  <c r="L21" i="628"/>
  <c r="L18" i="628"/>
  <c r="L24" i="629"/>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22"/>
  <c r="F9" i="614"/>
  <c r="F8" i="616"/>
  <c r="F10" i="622"/>
  <c r="F11" i="618"/>
  <c r="F10" i="614"/>
  <c r="F12" i="614"/>
  <c r="F9" i="617"/>
  <c r="F13" i="617"/>
  <c r="M302" i="471"/>
  <c r="F8" i="618"/>
  <c r="F13" i="618"/>
  <c r="F13" i="616"/>
  <c r="F8" i="617"/>
  <c r="F9" i="616"/>
  <c r="F11" i="614"/>
  <c r="F341" i="471"/>
  <c r="F8" i="614"/>
  <c r="F9" i="618"/>
  <c r="F10" i="617"/>
  <c r="F12" i="618"/>
  <c r="F10" i="618"/>
  <c r="F337" i="471"/>
  <c r="F11" i="622"/>
  <c r="F12" i="617"/>
  <c r="F10" i="616"/>
  <c r="M297" i="471"/>
  <c r="F11" i="616"/>
  <c r="F11" i="617"/>
  <c r="F342" i="471"/>
  <c r="F339" i="471"/>
  <c r="F8" i="622"/>
  <c r="F9" i="622"/>
  <c r="F12" i="616"/>
  <c r="F338" i="471"/>
  <c r="F13" i="622"/>
  <c r="M307" i="471"/>
  <c r="F13" i="614"/>
  <c r="F340" i="471"/>
</calcChain>
</file>

<file path=xl/sharedStrings.xml><?xml version="1.0" encoding="utf-8"?>
<sst xmlns="http://schemas.openxmlformats.org/spreadsheetml/2006/main" count="6524" uniqueCount="3055">
  <si>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</si>
  <si>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</si>
  <si>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</si>
  <si>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</si>
  <si>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</si>
  <si>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</si>
  <si>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</si>
  <si>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</si>
  <si>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</si>
  <si>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</si>
  <si>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</si>
  <si>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</si>
  <si>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</si>
  <si>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</si>
  <si>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</si>
  <si>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</si>
  <si>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</si>
  <si>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</si>
  <si>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</si>
  <si>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</si>
  <si>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</si>
  <si>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</si>
  <si>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</si>
  <si>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</si>
  <si>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</si>
  <si>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</si>
  <si>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</si>
  <si>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</si>
  <si>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</si>
  <si>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</si>
  <si>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</si>
  <si>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</si>
  <si>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</si>
  <si>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</si>
  <si>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</si>
  <si>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</si>
  <si>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</si>
  <si>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</si>
  <si>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</si>
  <si>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</si>
  <si>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</si>
  <si>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</si>
  <si>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</si>
  <si>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</si>
  <si>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</si>
  <si>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</si>
  <si>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</si>
  <si>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</si>
  <si>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</si>
  <si>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</si>
  <si>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</si>
  <si>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</si>
  <si>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</si>
  <si>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</si>
  <si>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</si>
  <si>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</si>
  <si>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</si>
  <si>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</si>
  <si>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</si>
  <si>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</si>
  <si>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</si>
  <si>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</si>
  <si>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</si>
  <si>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</si>
  <si>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</si>
  <si>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</si>
  <si>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</si>
  <si>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</si>
  <si>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</si>
  <si>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</si>
  <si>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</si>
  <si>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</si>
  <si>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</si>
  <si>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</si>
  <si>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</si>
  <si>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</si>
  <si>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</si>
  <si>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</si>
  <si>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</si>
  <si>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</si>
  <si>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</si>
  <si>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</si>
  <si>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</si>
  <si>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</si>
  <si>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</si>
  <si>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</si>
  <si>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</si>
  <si>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</si>
  <si>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</si>
  <si>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</si>
  <si>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</si>
  <si>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</si>
  <si>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</si>
  <si>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</si>
  <si>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</si>
  <si>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</si>
  <si>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</si>
  <si>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</si>
  <si>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</si>
  <si>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</si>
  <si>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</si>
  <si>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</si>
  <si>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</si>
  <si>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</si>
  <si>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</si>
  <si>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</si>
  <si>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</si>
  <si>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</si>
  <si>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</si>
  <si>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</si>
  <si>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</si>
  <si>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</si>
  <si>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</si>
  <si>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</si>
  <si>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</si>
  <si>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</si>
  <si>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</si>
  <si>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</si>
  <si>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</si>
  <si>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</si>
  <si>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</si>
  <si>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</si>
  <si>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</si>
  <si>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</si>
  <si>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</si>
  <si>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</si>
  <si>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</si>
  <si>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</si>
  <si>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</si>
  <si>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</si>
  <si>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</si>
  <si>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</si>
  <si>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</si>
  <si>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</si>
  <si>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</si>
  <si>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</si>
  <si>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</si>
  <si>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</si>
  <si>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</si>
  <si>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</si>
  <si>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</si>
  <si>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</si>
  <si>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</si>
  <si>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</si>
  <si>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</si>
  <si>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</si>
  <si>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</si>
  <si>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</si>
  <si>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</si>
  <si>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</si>
  <si>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</si>
  <si>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</si>
  <si>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</si>
  <si>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</si>
  <si>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</si>
  <si>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</si>
  <si>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</si>
  <si>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</si>
  <si>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</si>
  <si>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</si>
  <si>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</si>
  <si>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</si>
  <si>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</si>
  <si>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</si>
  <si>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</si>
  <si>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</si>
  <si>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</si>
  <si>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</si>
  <si>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</si>
  <si>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</si>
  <si>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</si>
  <si>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</si>
  <si>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</si>
  <si>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</si>
  <si>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</si>
  <si>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</si>
  <si>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</si>
  <si>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</si>
  <si>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</si>
  <si>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</si>
  <si>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</si>
  <si>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</si>
  <si>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</si>
  <si>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</si>
  <si>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</si>
  <si>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</si>
  <si>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</si>
  <si>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</si>
  <si>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</si>
  <si>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</si>
  <si>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</si>
  <si>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</si>
  <si>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</si>
  <si>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</si>
  <si>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</si>
  <si>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</si>
  <si>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</si>
  <si>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</si>
  <si>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</si>
  <si>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</si>
  <si>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</si>
  <si>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</si>
  <si>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</si>
  <si>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</si>
  <si>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</si>
  <si>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</si>
  <si>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</si>
  <si>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</si>
  <si>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</si>
  <si>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</si>
  <si>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</si>
  <si>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</si>
  <si>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</si>
  <si>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</si>
  <si>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</si>
  <si>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</si>
  <si>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</si>
  <si>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</si>
  <si>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</si>
  <si>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</si>
  <si>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</si>
  <si>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</si>
  <si>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</si>
  <si>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</si>
  <si>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</si>
  <si>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</si>
  <si>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</si>
  <si>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</si>
  <si>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</si>
  <si>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</si>
  <si>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</si>
  <si>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</si>
  <si>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</si>
  <si>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</si>
  <si>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</si>
  <si>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</si>
  <si>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</si>
  <si>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</si>
  <si>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</si>
  <si>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</si>
  <si>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</si>
  <si>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</si>
  <si>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</si>
  <si>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</si>
  <si>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</si>
  <si>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</si>
  <si>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</si>
  <si>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</si>
  <si>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</si>
  <si>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</si>
  <si>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</si>
  <si>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</si>
  <si>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</si>
  <si>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</si>
  <si>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</si>
  <si>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</si>
  <si>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</si>
  <si>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</si>
  <si>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</si>
  <si>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</si>
  <si>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</si>
  <si>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</si>
  <si>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</si>
  <si>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</si>
  <si>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</si>
  <si>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</si>
  <si>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</si>
  <si>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</si>
  <si>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</si>
  <si>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</si>
  <si>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</si>
  <si>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</si>
  <si>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</si>
  <si>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</si>
  <si>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</si>
  <si>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</si>
  <si>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</si>
  <si>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</si>
  <si>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</si>
  <si>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</si>
  <si>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</si>
  <si>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</si>
  <si>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</si>
  <si>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</si>
  <si>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</si>
  <si>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</si>
  <si>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</si>
  <si>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</si>
  <si>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</si>
  <si>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</si>
  <si>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</si>
  <si>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</si>
  <si>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</si>
  <si>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</si>
  <si>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</si>
  <si>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</si>
  <si>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</si>
  <si>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</si>
  <si>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</si>
  <si>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</si>
  <si>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</si>
  <si>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</si>
  <si>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</si>
  <si>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</si>
  <si>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</si>
  <si>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</si>
  <si>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</si>
  <si>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</si>
  <si>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</si>
  <si>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</si>
  <si>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</si>
  <si>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</si>
  <si>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</si>
  <si>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</si>
  <si>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</si>
  <si>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</si>
  <si>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</si>
  <si>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</si>
  <si>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</si>
  <si>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</si>
  <si>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</si>
  <si>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</si>
  <si>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</si>
  <si>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</si>
  <si>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</si>
  <si>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</si>
  <si>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</si>
  <si>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</si>
  <si>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</si>
  <si>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</si>
  <si>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</si>
  <si>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</si>
  <si>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</si>
  <si>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</si>
  <si>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</si>
  <si>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</si>
  <si>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</si>
  <si>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</si>
  <si>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</si>
  <si>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</si>
  <si>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</si>
  <si>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</si>
  <si>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</si>
  <si>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</si>
  <si>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</si>
  <si>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</si>
  <si>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</si>
  <si>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</si>
  <si>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</si>
  <si>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</si>
  <si>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</si>
  <si>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</si>
  <si>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</si>
  <si>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</si>
  <si>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</si>
  <si>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</si>
  <si>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</si>
  <si>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</si>
  <si>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</si>
  <si>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</si>
  <si>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</si>
  <si>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</si>
  <si>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</si>
  <si>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</si>
  <si>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</si>
  <si>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</si>
  <si>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</si>
  <si>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</si>
  <si>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</si>
  <si>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</si>
  <si>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</si>
  <si>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</si>
  <si>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</si>
  <si>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</si>
  <si>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</si>
  <si>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</si>
  <si>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</si>
  <si>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</si>
  <si>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</si>
  <si>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</si>
  <si>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</si>
  <si>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</si>
  <si>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</si>
  <si>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</si>
  <si>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</si>
  <si>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</si>
  <si>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</si>
  <si>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</si>
  <si>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</si>
  <si>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</si>
  <si>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</si>
  <si>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</si>
  <si>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</si>
  <si>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</si>
  <si>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</si>
  <si>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</si>
  <si>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</si>
  <si>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</si>
  <si>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</si>
  <si>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</si>
  <si>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</si>
  <si>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</si>
  <si>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</si>
  <si>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</si>
  <si>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</si>
  <si>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</si>
  <si>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</si>
  <si>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</si>
  <si>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</si>
  <si>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</si>
  <si>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</si>
  <si>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</si>
  <si>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</si>
  <si>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</si>
  <si>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</si>
  <si>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</si>
  <si>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</si>
  <si>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</si>
  <si>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</si>
  <si>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</si>
  <si>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</si>
  <si>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</si>
  <si>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</si>
  <si>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</si>
  <si>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</si>
  <si>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</si>
  <si>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</si>
  <si>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</si>
  <si>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</si>
  <si>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</si>
  <si>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</si>
  <si>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</si>
  <si>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</si>
  <si>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</si>
  <si>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</si>
  <si>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</si>
  <si>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</si>
  <si>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</si>
  <si>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</si>
  <si>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</si>
  <si>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</si>
  <si>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</si>
  <si>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</si>
  <si>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</si>
  <si>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</si>
  <si>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</si>
  <si>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</si>
  <si>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</si>
  <si>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</si>
  <si>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</si>
  <si>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</si>
  <si>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</si>
  <si>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</si>
  <si>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</si>
  <si>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</si>
  <si>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</si>
  <si>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</si>
  <si>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</si>
  <si>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</si>
  <si>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</si>
  <si>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</si>
  <si>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</si>
  <si>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</si>
  <si>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</si>
  <si>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</si>
  <si>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</si>
  <si>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</si>
  <si>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</si>
  <si>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</si>
  <si>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</si>
  <si>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</si>
  <si>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</si>
  <si>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</si>
  <si>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</si>
  <si>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</si>
  <si>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</si>
  <si>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</si>
  <si>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</si>
  <si>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</si>
  <si>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</si>
  <si>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</si>
  <si>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</si>
  <si>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</si>
  <si>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</si>
  <si>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</si>
  <si>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</si>
  <si>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</si>
  <si>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</si>
  <si>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</si>
  <si>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</si>
  <si>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</si>
  <si>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</si>
  <si>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</si>
  <si>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</si>
  <si>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</si>
  <si>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</si>
  <si>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</si>
  <si>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</si>
  <si>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</si>
  <si>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</si>
  <si>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</si>
  <si>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</si>
  <si>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</si>
  <si>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</si>
  <si>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</si>
  <si>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</si>
  <si>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</si>
  <si>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</si>
  <si>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</si>
  <si>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</si>
  <si>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</si>
  <si>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</si>
  <si>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</si>
  <si>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</si>
  <si>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</si>
  <si>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</si>
  <si>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</si>
  <si>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</si>
  <si>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</si>
  <si>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</si>
  <si>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</si>
  <si>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</si>
  <si>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</si>
  <si>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</si>
  <si>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</si>
  <si>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</si>
  <si>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</si>
  <si>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</si>
  <si>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</si>
  <si>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</si>
  <si>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</si>
  <si>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</si>
  <si>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</si>
  <si>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</si>
  <si>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</si>
  <si>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</si>
  <si>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</si>
  <si>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</si>
  <si>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</si>
  <si>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</si>
  <si>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</si>
  <si>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</si>
  <si>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</si>
  <si>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</si>
  <si>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</si>
  <si>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</si>
  <si>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</si>
  <si>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</si>
  <si>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</si>
  <si>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</si>
  <si>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</si>
  <si>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</si>
  <si>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</si>
  <si>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</si>
  <si>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</si>
  <si>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</si>
  <si>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</si>
  <si>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</si>
  <si>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</si>
  <si>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</si>
  <si>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</si>
  <si>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</si>
  <si>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</si>
  <si>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</si>
  <si>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</si>
  <si>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</si>
  <si>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</si>
  <si>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</si>
  <si>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</si>
  <si>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</si>
  <si>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</si>
  <si>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</si>
  <si>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</si>
  <si>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</si>
  <si>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</si>
  <si>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</si>
  <si>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</si>
  <si>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</si>
  <si>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</si>
  <si>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</si>
  <si>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</si>
  <si>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</si>
  <si>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</si>
  <si>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</si>
  <si>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</si>
  <si>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</si>
  <si>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</si>
  <si>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</si>
  <si>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</si>
  <si>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</si>
  <si>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</si>
  <si>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</si>
  <si>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</si>
  <si>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</si>
  <si>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</si>
  <si>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</si>
  <si>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</si>
  <si>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</si>
  <si>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</si>
  <si>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</si>
  <si>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</si>
  <si>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</si>
  <si>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</si>
  <si>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</si>
  <si>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</si>
  <si>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</si>
  <si>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</si>
  <si>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</si>
  <si>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</si>
  <si>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</si>
  <si>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</si>
  <si>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</si>
  <si>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</si>
  <si>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</si>
  <si>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</si>
  <si>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</si>
  <si>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</si>
  <si>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</si>
  <si>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</si>
  <si>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</si>
  <si>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</si>
  <si>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</si>
  <si>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</si>
  <si>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</si>
  <si>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</si>
  <si>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</si>
  <si>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</si>
  <si>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</si>
  <si>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</si>
  <si>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</si>
  <si>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</si>
  <si>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</si>
  <si>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</si>
  <si>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</si>
  <si>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</si>
  <si>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</si>
  <si>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</si>
  <si>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</si>
  <si>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</si>
  <si>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</si>
  <si>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</si>
  <si>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</si>
  <si>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</si>
  <si>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</si>
  <si>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</si>
  <si>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</si>
  <si>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</si>
  <si>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</si>
  <si>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</si>
  <si>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</si>
  <si>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</si>
  <si>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</si>
  <si>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</si>
  <si>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</si>
  <si>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</si>
  <si>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</si>
  <si>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</si>
  <si>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</si>
  <si>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</si>
  <si>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</si>
  <si>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</si>
  <si>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</si>
  <si>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</si>
  <si>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</si>
  <si>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</si>
  <si>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</si>
  <si>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</si>
  <si>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</si>
  <si>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</si>
  <si>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</si>
  <si>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</si>
  <si>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</si>
  <si>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</si>
  <si>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</si>
  <si>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</si>
  <si>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</si>
  <si>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</si>
  <si>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</si>
  <si>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</si>
  <si>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</si>
  <si>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</si>
  <si>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</si>
  <si>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</si>
  <si>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</si>
  <si>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</si>
  <si>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</si>
  <si>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</si>
  <si>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</si>
  <si>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</si>
  <si>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</si>
  <si>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</si>
  <si>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</si>
  <si>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</si>
  <si>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</si>
  <si>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</si>
  <si>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</si>
  <si>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</si>
  <si>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</si>
  <si>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</si>
  <si>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</si>
  <si>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</si>
  <si>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</si>
  <si>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</si>
  <si>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</si>
  <si>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</si>
  <si>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</si>
  <si>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</si>
  <si>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</si>
  <si>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</si>
  <si>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</si>
  <si>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</si>
  <si>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</si>
  <si>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</si>
  <si>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</si>
  <si>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</si>
  <si>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</si>
  <si>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</si>
  <si>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</si>
  <si>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</si>
  <si>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</si>
  <si>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</si>
  <si>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</si>
  <si>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</si>
  <si>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</si>
  <si>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</si>
  <si>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</si>
  <si>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</si>
  <si>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</si>
  <si>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</si>
  <si>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</si>
  <si>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</si>
  <si>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</si>
  <si>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</si>
  <si>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</si>
  <si>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</si>
  <si>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</si>
  <si>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</si>
  <si>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</si>
  <si>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</si>
  <si>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</si>
  <si>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</si>
  <si>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</si>
  <si>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</si>
  <si>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</si>
  <si>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</si>
  <si>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</si>
  <si>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</si>
  <si>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</si>
  <si>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</si>
  <si>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</si>
  <si>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</si>
  <si>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</si>
  <si>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</si>
  <si>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</si>
  <si>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</si>
  <si>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</si>
  <si>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</si>
  <si>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</si>
  <si>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</si>
  <si>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</si>
  <si>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</si>
  <si>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</si>
  <si>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</si>
  <si>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</si>
  <si>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</si>
  <si>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</si>
  <si>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</si>
  <si>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</si>
  <si>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</si>
  <si>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</si>
  <si>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</si>
  <si>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</si>
  <si>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</si>
  <si>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</si>
  <si>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</si>
  <si>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</si>
  <si>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06.12.2022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</si>
  <si>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</si>
  <si>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</si>
  <si>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</si>
  <si>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</si>
  <si>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</si>
  <si>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</si>
  <si>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</si>
  <si>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</si>
  <si>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</si>
  <si>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</si>
  <si>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</si>
  <si>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</si>
  <si>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</si>
  <si>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</si>
  <si>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</si>
  <si>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</si>
  <si>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</si>
  <si>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</si>
  <si>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</si>
  <si>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</si>
  <si>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</si>
  <si>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</si>
  <si>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</si>
  <si>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</si>
  <si>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</si>
  <si>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</si>
  <si>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</si>
  <si>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</si>
  <si>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</si>
  <si>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</si>
  <si>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</si>
  <si>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</si>
  <si>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</si>
  <si>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</si>
  <si>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</si>
  <si>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</si>
  <si>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</si>
  <si>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</si>
  <si>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</si>
  <si>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</si>
  <si>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</si>
  <si>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</si>
  <si>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</si>
  <si>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</si>
  <si>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</si>
  <si>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</si>
  <si>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</si>
  <si>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</si>
  <si>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</si>
  <si>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</si>
  <si>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</si>
  <si>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</si>
  <si>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</si>
  <si>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</si>
  <si>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</si>
  <si>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</si>
  <si>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</si>
  <si>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</si>
  <si>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</si>
  <si>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</si>
  <si>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</si>
  <si>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</si>
  <si>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</si>
  <si>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</si>
  <si>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</si>
  <si>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</si>
  <si>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</si>
  <si>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</si>
  <si>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</si>
  <si>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</si>
  <si>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</si>
  <si>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</si>
  <si>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</si>
  <si>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</si>
  <si>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</si>
  <si>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</si>
  <si>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</si>
  <si>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</si>
  <si>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</si>
  <si>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</si>
  <si>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</si>
  <si>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</si>
  <si>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</si>
  <si>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</si>
  <si>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</si>
  <si>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</si>
  <si>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</si>
  <si>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</si>
  <si>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</si>
  <si>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</si>
  <si>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</si>
  <si>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</si>
  <si>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</si>
  <si>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</si>
  <si>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</si>
  <si>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</si>
  <si>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</si>
  <si>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</si>
  <si>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</si>
  <si>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</si>
  <si>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</si>
  <si>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</si>
  <si>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</si>
  <si>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</si>
  <si>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</si>
  <si>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</si>
  <si>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</si>
  <si>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</si>
  <si>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</si>
  <si>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</si>
  <si>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</si>
  <si>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</si>
  <si>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</si>
  <si>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</si>
  <si>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</si>
  <si>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</si>
  <si>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</si>
  <si>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</si>
  <si>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</si>
  <si>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</si>
  <si>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</si>
  <si>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</si>
  <si>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</si>
  <si>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</si>
  <si>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</si>
  <si>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</si>
  <si>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</si>
  <si>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</si>
  <si>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</si>
  <si>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</si>
  <si>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</si>
  <si>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</si>
  <si>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</si>
  <si>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</si>
  <si>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</si>
  <si>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</si>
  <si>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</si>
  <si>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</si>
  <si>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</si>
  <si>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</si>
  <si>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</si>
  <si>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</si>
  <si>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</si>
  <si>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</si>
  <si>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</si>
  <si>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</si>
  <si>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</si>
  <si>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</si>
  <si>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</si>
  <si>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</si>
  <si>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</si>
  <si>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</si>
  <si>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</si>
  <si>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</si>
  <si>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</si>
  <si>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</si>
  <si>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</si>
  <si>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</si>
  <si>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</si>
  <si>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</si>
  <si>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</si>
  <si>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</si>
  <si>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</si>
  <si>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</si>
  <si>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</si>
  <si>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</si>
  <si>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</si>
  <si>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</si>
  <si>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</si>
  <si>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</si>
  <si>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</si>
  <si>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</si>
  <si>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</si>
  <si>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</si>
  <si>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</si>
  <si>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</si>
  <si>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</si>
  <si>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</si>
  <si>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</si>
  <si>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</si>
  <si>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</si>
  <si>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</si>
  <si>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</si>
  <si>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</si>
  <si>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</si>
  <si>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</si>
  <si>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</si>
  <si>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</si>
  <si>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</si>
  <si>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</si>
  <si>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</si>
  <si>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</si>
  <si>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</si>
  <si>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</si>
  <si>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</si>
  <si>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</si>
  <si>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</si>
  <si>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</si>
  <si>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</si>
  <si>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</si>
  <si>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</si>
  <si>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</si>
  <si>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</si>
  <si>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</si>
  <si>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</si>
  <si>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</si>
  <si>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</si>
  <si>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</si>
  <si>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</si>
  <si>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</si>
  <si>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</si>
  <si>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</si>
  <si>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</si>
  <si>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</si>
  <si>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</si>
  <si>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</si>
  <si>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</si>
  <si>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</si>
  <si>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</si>
  <si>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</si>
  <si>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</si>
  <si>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</si>
  <si>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</si>
  <si>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</si>
  <si>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</si>
  <si>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</si>
  <si>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</si>
  <si>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</si>
  <si>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</si>
  <si>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</si>
  <si>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</si>
  <si>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</si>
  <si>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</si>
  <si>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</si>
  <si>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</si>
  <si>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</si>
  <si>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</si>
  <si>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</si>
  <si>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</si>
  <si>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</si>
  <si>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</si>
  <si>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</si>
  <si>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</si>
  <si>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</si>
  <si>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</si>
  <si>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</si>
  <si>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</si>
  <si>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</si>
  <si>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</si>
  <si>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</si>
  <si>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</si>
  <si>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</si>
  <si>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</si>
  <si>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</si>
  <si>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</si>
  <si>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</si>
  <si>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</si>
  <si>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</si>
  <si>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</si>
  <si>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</si>
  <si>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</si>
  <si>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</si>
  <si>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</si>
  <si>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</si>
  <si>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</si>
  <si>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</si>
  <si>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</si>
  <si>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</si>
  <si>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</si>
  <si>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</si>
  <si>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</si>
  <si>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</si>
  <si>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</si>
  <si>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</si>
  <si>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</si>
  <si>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</si>
  <si>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</si>
  <si>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</si>
  <si>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</si>
  <si>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</si>
  <si>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</si>
  <si>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</si>
  <si>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</si>
  <si>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</si>
  <si>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</si>
  <si>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</si>
  <si>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</si>
  <si>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</si>
  <si>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</si>
  <si>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</si>
  <si>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</si>
  <si>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</si>
  <si>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</si>
  <si>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</si>
  <si>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</si>
  <si>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</si>
  <si>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</si>
  <si>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</si>
  <si>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</si>
  <si>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</si>
  <si>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</si>
  <si>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</si>
  <si>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</si>
  <si>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</si>
  <si>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</si>
  <si>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</si>
  <si>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</si>
  <si>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</si>
  <si>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</si>
  <si>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</si>
  <si>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</si>
  <si>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</si>
  <si>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</si>
  <si>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</si>
  <si>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</si>
  <si>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</si>
  <si>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</si>
  <si>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</si>
  <si>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</si>
  <si>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</si>
  <si>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</si>
  <si>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</si>
  <si>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</si>
  <si>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</si>
  <si>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</si>
  <si>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</si>
  <si>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</si>
  <si>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</si>
  <si>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</si>
  <si>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</si>
  <si>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</si>
  <si>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</si>
  <si>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</si>
  <si>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</si>
  <si>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</si>
  <si>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</si>
  <si>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</si>
  <si>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</si>
  <si>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</si>
  <si>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</si>
  <si>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</si>
  <si>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</si>
  <si>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</si>
  <si>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</si>
  <si>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</si>
  <si>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</si>
  <si>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</si>
  <si>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</si>
  <si>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</si>
  <si>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</si>
  <si>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</si>
  <si>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</si>
  <si>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</si>
  <si>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</si>
  <si>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</si>
  <si>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</si>
  <si>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</si>
  <si>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</si>
  <si>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</si>
  <si>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</si>
  <si>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</si>
  <si>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</si>
  <si>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</si>
  <si>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</si>
  <si>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</si>
  <si>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</si>
  <si>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</si>
  <si>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</si>
  <si>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</si>
  <si>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</si>
  <si>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</si>
  <si>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</si>
  <si>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</si>
  <si>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</si>
  <si>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</si>
  <si>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</si>
  <si>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</si>
  <si>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</si>
  <si>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</si>
  <si>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</si>
  <si>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</si>
  <si>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</si>
  <si>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</si>
  <si>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</si>
  <si>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</si>
  <si>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</si>
  <si>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</si>
  <si>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</si>
  <si>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</si>
  <si>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</si>
  <si>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</si>
  <si>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</si>
  <si>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</si>
  <si>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</si>
  <si>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</si>
  <si>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</si>
  <si>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</si>
  <si>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</si>
  <si>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</si>
  <si>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</si>
  <si>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</si>
  <si>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</si>
  <si>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</si>
  <si>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</si>
  <si>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</si>
  <si>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</si>
  <si>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</si>
  <si>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</si>
  <si>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</si>
  <si>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</si>
  <si>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</si>
  <si>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</si>
  <si>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</si>
  <si>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</si>
  <si>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</si>
  <si>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</si>
  <si>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</si>
  <si>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</si>
  <si>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</si>
  <si>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</si>
  <si>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</si>
  <si>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</si>
  <si>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</si>
  <si>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</si>
  <si>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</si>
  <si>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</si>
  <si>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</si>
  <si>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</si>
  <si>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</si>
  <si>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</si>
  <si>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</si>
  <si>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</si>
  <si>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</si>
  <si>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</si>
  <si>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</si>
  <si>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</si>
  <si>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</si>
  <si>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</si>
  <si>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</si>
  <si>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</si>
  <si>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</si>
  <si>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</si>
  <si>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</si>
  <si>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</si>
  <si>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</si>
  <si>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</si>
  <si>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</si>
  <si>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</si>
  <si>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</si>
  <si>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</si>
  <si>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</si>
  <si>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</si>
  <si>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</si>
  <si>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</si>
  <si>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</si>
  <si>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</si>
  <si>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</si>
  <si>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</si>
  <si>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</si>
  <si>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</si>
  <si>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</si>
  <si>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</si>
  <si>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</si>
  <si>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</si>
  <si>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</si>
  <si>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</si>
  <si>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</si>
  <si>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</si>
  <si>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</si>
  <si>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</si>
  <si>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</si>
  <si>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</si>
  <si>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</si>
  <si>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</si>
  <si>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</si>
  <si>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</si>
  <si>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</si>
  <si>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</si>
  <si>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</si>
  <si>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</si>
  <si>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</si>
  <si>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</si>
  <si>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</si>
  <si>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</si>
  <si>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</si>
  <si>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</si>
  <si>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</si>
  <si>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</si>
  <si>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</si>
  <si>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</si>
  <si>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</si>
  <si>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</si>
  <si>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</si>
  <si>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</si>
  <si>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</si>
  <si>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</si>
  <si>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</si>
  <si>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</si>
  <si>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</si>
  <si>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</si>
  <si>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</si>
  <si>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</si>
  <si>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</si>
  <si>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</si>
  <si>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</si>
  <si>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</si>
  <si>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</si>
  <si>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</si>
  <si>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</si>
  <si>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</si>
  <si>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</si>
  <si>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</si>
  <si>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</si>
  <si>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</si>
  <si>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</si>
  <si>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</si>
  <si>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</si>
  <si>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</si>
  <si>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</si>
  <si>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</si>
  <si>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</si>
  <si>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</si>
  <si>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</si>
  <si>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</si>
  <si>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</si>
  <si>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</si>
  <si>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</si>
  <si>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</si>
  <si>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</si>
  <si>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</si>
  <si>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</si>
  <si>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</si>
  <si>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</si>
  <si>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</si>
  <si>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</si>
  <si>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</si>
  <si>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</si>
  <si>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</si>
  <si>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</si>
  <si>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</si>
  <si>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</si>
  <si>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</si>
  <si>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</si>
  <si>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</si>
  <si>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</si>
  <si>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</si>
  <si>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</si>
  <si>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</si>
  <si>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</si>
  <si>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</si>
  <si>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</si>
  <si>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</si>
  <si>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</si>
  <si>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</si>
  <si>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</si>
  <si>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</si>
  <si>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</si>
  <si>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</si>
  <si>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</si>
  <si>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</si>
  <si>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</si>
  <si>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</si>
  <si>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</si>
  <si>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</si>
  <si>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</si>
  <si>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</si>
  <si>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</si>
  <si>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</si>
  <si>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</si>
  <si>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</si>
  <si>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</si>
  <si>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</si>
  <si>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</si>
  <si>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</si>
  <si>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</si>
  <si>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</si>
  <si>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</si>
  <si>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</si>
  <si>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</si>
  <si>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</si>
  <si>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</si>
  <si>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</si>
  <si>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</si>
  <si>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</si>
  <si>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</si>
  <si>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</si>
  <si>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</si>
  <si>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</si>
  <si>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</si>
  <si>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</si>
  <si>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</si>
  <si>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</si>
  <si>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</si>
  <si>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</si>
  <si>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</si>
  <si>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</si>
  <si>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</si>
  <si>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</si>
  <si>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</si>
  <si>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</si>
  <si>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</si>
  <si>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</si>
  <si>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</si>
  <si>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</si>
  <si>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</si>
  <si>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</si>
  <si>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</si>
  <si>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</si>
  <si>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</si>
  <si>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</si>
  <si>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</si>
  <si>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</si>
  <si>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</si>
  <si>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</si>
  <si>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</si>
  <si>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</si>
  <si>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</si>
  <si>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</si>
  <si>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</si>
  <si>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</si>
  <si>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</si>
  <si>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</si>
  <si>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</si>
  <si>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</si>
  <si>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</si>
  <si>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</si>
  <si>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</si>
  <si>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</si>
  <si>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</si>
  <si>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</si>
  <si>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</si>
  <si>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</si>
  <si>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</si>
  <si>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</si>
  <si>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</si>
  <si>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</si>
  <si>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</si>
  <si>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</si>
  <si>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</si>
  <si>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</si>
  <si>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</si>
  <si>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</si>
  <si>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</si>
  <si>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</si>
  <si>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</si>
  <si>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</si>
  <si>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</si>
  <si>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</si>
  <si>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</si>
  <si>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</si>
  <si>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</si>
  <si>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</si>
  <si>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</si>
  <si>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</si>
  <si>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</si>
  <si>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</si>
  <si>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</si>
  <si>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</si>
  <si>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</si>
  <si>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</si>
  <si>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</si>
  <si>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</si>
  <si>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</si>
  <si>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</si>
  <si>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</si>
  <si>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</si>
  <si>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</si>
  <si>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</si>
  <si>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</si>
  <si>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</si>
  <si>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</si>
  <si>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</si>
  <si>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</si>
  <si>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</si>
  <si>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</si>
  <si>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</si>
  <si>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</si>
  <si>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</si>
  <si>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</si>
  <si>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</si>
  <si>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</si>
  <si>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</si>
  <si>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</si>
  <si>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</si>
  <si>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</si>
  <si>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</si>
  <si>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</si>
  <si>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</si>
  <si>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</si>
  <si>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</si>
  <si>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</si>
  <si>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</si>
  <si>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</si>
  <si>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</si>
  <si>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</si>
  <si>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</si>
  <si>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</si>
  <si>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</si>
  <si>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</si>
  <si>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</si>
  <si>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</si>
  <si>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</si>
  <si>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</si>
  <si>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</si>
  <si>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</si>
  <si>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</si>
  <si>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</si>
  <si>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</si>
  <si>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</si>
  <si>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</si>
  <si>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</si>
  <si>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</si>
  <si>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</si>
  <si>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</si>
  <si>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</si>
  <si>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</si>
  <si>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</si>
  <si>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</si>
  <si>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</si>
  <si>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</si>
  <si>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</si>
  <si>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</si>
  <si>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</si>
  <si>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</si>
  <si>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</si>
  <si>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</si>
  <si>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</si>
  <si>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</si>
  <si>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</si>
  <si>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</si>
  <si>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</si>
  <si>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</si>
  <si>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</si>
  <si>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</si>
  <si>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</si>
  <si>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</si>
  <si>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</si>
  <si>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</si>
  <si>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</si>
  <si>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</si>
  <si>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</si>
  <si>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</si>
  <si>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</si>
  <si>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</si>
  <si>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</si>
  <si>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</si>
  <si>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</si>
  <si>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</si>
  <si>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</si>
  <si>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</si>
  <si>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</si>
  <si>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</si>
  <si>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</si>
  <si>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</si>
  <si>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</si>
  <si>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</si>
  <si>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</si>
  <si>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</si>
  <si>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</si>
  <si>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</si>
  <si>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</si>
  <si>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</si>
  <si>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</si>
  <si>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</si>
  <si>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</si>
  <si>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</si>
  <si>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</si>
  <si>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</si>
  <si>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</si>
  <si>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</si>
  <si>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</si>
  <si>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</si>
  <si>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</si>
  <si>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</si>
  <si>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</si>
  <si>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</si>
  <si>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</si>
  <si>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</si>
  <si>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</si>
  <si>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</si>
  <si>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</si>
  <si>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</si>
  <si>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</si>
  <si>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</si>
  <si>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</si>
  <si>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</si>
  <si>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</si>
  <si>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</si>
  <si>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</si>
  <si>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</si>
  <si>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</si>
  <si>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</si>
  <si>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</si>
  <si>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</si>
  <si>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</si>
  <si>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</si>
  <si>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</si>
  <si>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</si>
  <si>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</si>
  <si>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</si>
  <si>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</si>
  <si>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</si>
  <si>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</si>
  <si>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</si>
  <si>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</si>
  <si>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</si>
  <si>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</si>
  <si>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</si>
  <si>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</si>
  <si>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</si>
  <si>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</si>
  <si>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</si>
  <si>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</si>
  <si>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</si>
  <si>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</si>
  <si>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</si>
  <si>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</si>
  <si>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</si>
  <si>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</si>
  <si>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</si>
  <si>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</si>
  <si>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</si>
  <si>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</si>
  <si>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</si>
  <si>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</si>
  <si>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</si>
  <si>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</si>
  <si>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</si>
  <si>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</si>
  <si>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</si>
  <si>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</si>
  <si>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</si>
  <si>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</si>
  <si>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</si>
  <si>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</si>
  <si>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</si>
  <si>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</si>
  <si>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</si>
  <si>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</si>
  <si>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</si>
  <si>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</si>
  <si>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</si>
  <si>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</si>
  <si>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</si>
  <si>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</si>
  <si>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</si>
  <si>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</si>
  <si>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</si>
  <si>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</si>
  <si>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</si>
  <si>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</si>
  <si>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</si>
  <si>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</si>
  <si>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</si>
  <si>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</si>
  <si>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</si>
  <si>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</si>
  <si>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</si>
  <si>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</si>
  <si>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</si>
  <si>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</si>
  <si>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</si>
  <si>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</si>
  <si>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</si>
  <si>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</si>
  <si>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</si>
  <si>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</si>
  <si>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</si>
  <si>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</si>
  <si>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</si>
  <si>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</si>
  <si>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</si>
  <si>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</si>
  <si>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</si>
  <si>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</si>
  <si>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</si>
  <si>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</si>
  <si>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</si>
  <si>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</si>
  <si>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</si>
  <si>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</si>
  <si>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</si>
  <si>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</si>
  <si>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</si>
  <si>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</si>
  <si>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</si>
  <si>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</si>
  <si>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</si>
  <si>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</si>
  <si>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</si>
  <si>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</si>
  <si>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</si>
  <si>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</si>
  <si>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</si>
  <si>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</si>
  <si>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</si>
  <si>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</si>
  <si>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</si>
  <si>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</si>
  <si>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</si>
  <si>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</si>
  <si>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</si>
  <si>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</si>
  <si>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</si>
  <si>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</si>
  <si>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</si>
  <si>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</si>
  <si>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</si>
  <si>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</si>
  <si>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</si>
  <si>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</si>
  <si>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</si>
  <si>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</si>
  <si>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</si>
  <si>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</si>
  <si>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</si>
  <si>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</si>
  <si>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</si>
  <si>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</si>
  <si>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</si>
  <si>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</si>
  <si>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</si>
  <si>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</si>
  <si>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</si>
  <si>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</si>
  <si>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</si>
  <si>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</si>
  <si>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</si>
  <si>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</si>
  <si>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</si>
  <si>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</si>
  <si>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</si>
  <si>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</si>
  <si>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</si>
  <si>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</si>
  <si>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</si>
  <si>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</si>
  <si>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</si>
  <si>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</si>
  <si>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</si>
  <si>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</si>
  <si>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</si>
  <si>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</si>
  <si>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</si>
  <si>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</si>
  <si>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</si>
  <si>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</si>
  <si>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</si>
  <si>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</si>
  <si>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</si>
  <si>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</si>
  <si>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</si>
  <si>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</si>
  <si>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</si>
  <si>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</si>
  <si>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</si>
  <si>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</si>
  <si>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</si>
  <si>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</si>
  <si>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</si>
  <si>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</si>
  <si>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</si>
  <si>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</si>
  <si>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</si>
  <si>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</si>
  <si>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</si>
  <si>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</si>
  <si>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</si>
  <si>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</si>
  <si>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</si>
  <si>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</si>
  <si>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</si>
  <si>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</si>
  <si>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</si>
  <si>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</si>
  <si>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</si>
  <si>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</si>
  <si>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</si>
  <si>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</si>
  <si>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</si>
  <si>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</si>
  <si>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</si>
  <si>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</si>
  <si>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</si>
  <si>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</si>
  <si>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</si>
  <si>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</si>
  <si>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</si>
  <si>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</si>
  <si>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</si>
  <si>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</si>
  <si>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</si>
  <si>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</si>
  <si>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</si>
  <si>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</si>
  <si>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</si>
  <si>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</si>
  <si>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</si>
  <si>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</si>
  <si>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</si>
  <si>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</si>
  <si>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</si>
  <si>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</si>
  <si>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</si>
  <si>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</si>
  <si>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</si>
  <si>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</si>
  <si>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</si>
  <si>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</si>
  <si>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</si>
  <si>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</si>
  <si>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</si>
  <si>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</si>
  <si>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</si>
  <si>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</si>
  <si>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</si>
  <si>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</si>
  <si>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</si>
  <si>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</si>
  <si>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</si>
  <si>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</si>
  <si>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</si>
  <si>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</si>
  <si>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</si>
  <si>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</si>
  <si>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</si>
  <si>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</si>
  <si>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</si>
  <si>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</si>
  <si>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</si>
  <si>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</si>
  <si>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</si>
  <si>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</si>
  <si>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</si>
  <si>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</si>
  <si>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</si>
  <si>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</si>
  <si>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</si>
  <si>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</si>
  <si>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</si>
  <si>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</si>
  <si>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</si>
  <si>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</si>
  <si>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</si>
  <si>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</si>
  <si>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</si>
  <si>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</si>
  <si>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</si>
  <si>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</si>
  <si>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</si>
  <si>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</si>
  <si>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</si>
  <si>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</si>
  <si>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</si>
  <si>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</si>
  <si>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</si>
  <si>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</si>
  <si>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</si>
  <si>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</si>
  <si>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</si>
  <si>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</si>
  <si>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</si>
  <si>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</si>
  <si>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</si>
  <si>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</si>
  <si>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</si>
  <si>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</si>
  <si>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</si>
  <si>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</si>
  <si>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</si>
  <si>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</si>
  <si>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</si>
  <si>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</si>
  <si>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</si>
  <si>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</si>
  <si>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</si>
  <si>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</si>
  <si>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</si>
  <si>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</si>
  <si>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</si>
  <si>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</si>
  <si>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</si>
  <si>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</si>
  <si>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</si>
  <si>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</si>
  <si>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</si>
  <si>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</si>
  <si>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</si>
  <si>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</si>
  <si>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</si>
  <si>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</si>
  <si>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</si>
  <si>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</si>
  <si>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</si>
  <si>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</si>
  <si>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</si>
  <si>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</si>
  <si>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</si>
  <si>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</si>
  <si>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</si>
  <si>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</si>
  <si>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</si>
  <si>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</si>
  <si>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</si>
  <si>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</si>
  <si>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</si>
  <si>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</si>
  <si>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</si>
  <si>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</si>
  <si>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</si>
  <si>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</si>
  <si>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</si>
  <si>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</si>
  <si>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</si>
  <si>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</si>
  <si>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</si>
  <si>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</si>
  <si>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</si>
  <si>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</si>
  <si>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</si>
  <si>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</si>
  <si>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</si>
  <si>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</si>
  <si>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</si>
  <si>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</si>
  <si>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</si>
  <si>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</si>
  <si>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</si>
  <si>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</si>
  <si>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</si>
  <si>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</si>
  <si>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</si>
  <si>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</si>
  <si>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</si>
  <si>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</si>
  <si>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</si>
  <si>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</si>
  <si>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</si>
  <si>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</si>
  <si>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</si>
  <si>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</si>
  <si>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</si>
  <si>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</si>
  <si>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</si>
  <si>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</si>
  <si>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</si>
  <si>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</si>
  <si>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</si>
  <si>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</si>
  <si>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</si>
  <si>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</si>
  <si>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</si>
  <si>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</si>
  <si>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</si>
  <si>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</si>
  <si>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</si>
  <si>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</si>
  <si>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</si>
  <si>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</si>
  <si>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</si>
  <si>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</si>
  <si>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</si>
  <si>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</si>
  <si>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</si>
  <si>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</si>
  <si>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</si>
  <si>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</si>
  <si>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</si>
  <si>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</si>
  <si>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</si>
  <si>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</si>
  <si>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</si>
  <si>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</si>
  <si>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</si>
  <si>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</si>
  <si>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</si>
  <si>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</si>
  <si>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</si>
  <si>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</si>
  <si>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</si>
  <si>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</si>
  <si>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</si>
  <si>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</si>
  <si>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</si>
  <si>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</si>
  <si>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</si>
  <si>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</si>
  <si>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</si>
  <si>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</si>
  <si>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</si>
  <si>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</si>
  <si>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</si>
  <si>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</si>
  <si>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</si>
  <si>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</si>
  <si>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</si>
  <si>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</si>
  <si>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</si>
  <si>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</si>
  <si>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</si>
  <si>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</si>
  <si>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</si>
  <si>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</si>
  <si>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</si>
  <si>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</si>
  <si>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</si>
  <si>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</si>
  <si>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</si>
  <si>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</si>
  <si>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</si>
  <si>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</si>
  <si>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</si>
  <si>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</si>
  <si>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</si>
  <si>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</si>
  <si>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</si>
  <si>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</si>
  <si>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</si>
  <si>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</si>
  <si>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</si>
  <si>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</si>
  <si>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</si>
  <si>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</si>
  <si>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</si>
  <si>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</si>
  <si>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</si>
  <si>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</si>
  <si>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</si>
  <si>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</si>
  <si>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</si>
  <si>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</si>
  <si>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</si>
  <si>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</si>
  <si>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</si>
  <si>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</si>
  <si>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</si>
  <si>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</si>
  <si>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</si>
  <si>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</si>
  <si>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</si>
  <si>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</si>
  <si>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</si>
  <si>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</si>
  <si>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</si>
  <si>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</si>
  <si>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</si>
  <si>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</si>
  <si>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</si>
  <si>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</si>
  <si>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</si>
  <si>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</si>
  <si>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</si>
  <si>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</si>
  <si>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</si>
  <si>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</si>
  <si>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</si>
  <si>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</si>
  <si>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</si>
  <si>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</si>
  <si>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</si>
  <si>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</si>
  <si>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</si>
  <si>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</si>
  <si>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</si>
  <si>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</si>
  <si>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</si>
  <si>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</si>
  <si>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</si>
  <si>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</si>
  <si>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</si>
  <si>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</si>
  <si>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</si>
  <si>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</si>
  <si>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</si>
  <si>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</si>
  <si>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</si>
  <si>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</si>
  <si>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</si>
  <si>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</si>
  <si>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</si>
  <si>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</si>
  <si>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</si>
  <si>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</si>
  <si>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</si>
  <si>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</si>
  <si>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</si>
  <si>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</si>
  <si>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</si>
  <si>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</si>
  <si>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</si>
  <si>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</si>
  <si>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</si>
  <si>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</si>
  <si>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</si>
  <si>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</si>
  <si>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</si>
  <si>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</si>
  <si>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</si>
  <si>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</si>
  <si>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</si>
  <si>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</si>
  <si>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</si>
  <si>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</si>
  <si>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</si>
  <si>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</si>
  <si>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</si>
  <si>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</si>
  <si>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</si>
  <si>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</si>
  <si>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</si>
  <si>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</si>
  <si>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</si>
  <si>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</si>
  <si>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</si>
  <si>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</si>
  <si>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</si>
  <si>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</si>
  <si>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</si>
  <si>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</si>
  <si>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</si>
  <si>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</si>
  <si>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</si>
  <si>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</si>
  <si>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</si>
  <si>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</si>
  <si>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</si>
  <si>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</si>
  <si>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</si>
  <si>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</si>
  <si>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</si>
  <si>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</si>
  <si>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</si>
  <si>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</si>
  <si>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</si>
  <si>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</si>
  <si>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</si>
  <si>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</si>
  <si>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</si>
  <si>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</si>
  <si>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</si>
  <si>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</si>
  <si>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</si>
  <si>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</si>
  <si>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</si>
  <si>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</si>
  <si>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</si>
  <si>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</si>
  <si>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</si>
  <si>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</si>
  <si>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</si>
  <si>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</si>
  <si>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</si>
  <si>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</si>
  <si>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</si>
  <si>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</si>
  <si>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</si>
  <si>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</si>
  <si>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</si>
  <si>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</si>
  <si>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</si>
  <si>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</si>
  <si>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</si>
  <si>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</si>
  <si>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</si>
  <si>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</si>
  <si>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</si>
  <si>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</si>
  <si>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</si>
  <si>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</si>
  <si>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</si>
  <si>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</si>
  <si>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</si>
  <si>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</si>
  <si>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</si>
  <si>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</si>
  <si>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</si>
  <si>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</si>
  <si>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</si>
  <si>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</si>
  <si>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</si>
  <si>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</si>
  <si>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</si>
  <si>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</si>
  <si>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</si>
  <si>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</si>
  <si>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</si>
  <si>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</si>
  <si>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</si>
  <si>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</si>
  <si>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</si>
  <si>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</si>
  <si>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</si>
  <si>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</si>
  <si>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</si>
  <si>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</si>
  <si>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</si>
  <si>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</si>
  <si>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</si>
  <si>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</si>
  <si>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</si>
  <si>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</si>
  <si>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</si>
  <si>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</si>
  <si>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</si>
  <si>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</si>
  <si>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</si>
  <si>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</si>
  <si>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</si>
  <si>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</si>
  <si>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</si>
  <si>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</si>
  <si>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</si>
  <si>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</si>
  <si>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</si>
  <si>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</si>
  <si>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</si>
  <si>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</si>
  <si>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</si>
  <si>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</si>
  <si>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</si>
  <si>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</si>
  <si>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</si>
  <si>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</si>
  <si>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</si>
  <si>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</si>
  <si>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</si>
  <si>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</si>
  <si>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</si>
  <si>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</si>
  <si>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</si>
  <si>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</si>
  <si>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</si>
  <si>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</si>
  <si>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</si>
  <si>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</si>
  <si>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</si>
  <si>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</si>
  <si>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</si>
  <si>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</si>
  <si>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</si>
  <si>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</si>
  <si>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</si>
  <si>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</si>
  <si>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</si>
  <si>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</si>
  <si>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</si>
  <si>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</si>
  <si>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</si>
  <si>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</si>
  <si>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</si>
  <si>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</si>
  <si>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</si>
  <si>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</si>
  <si>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</si>
  <si>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</si>
  <si>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</si>
  <si>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</si>
  <si>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</si>
  <si>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</si>
  <si>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</si>
  <si>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</si>
  <si>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</si>
  <si>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</si>
  <si>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</si>
  <si>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</si>
  <si>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</si>
  <si>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</si>
  <si>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</si>
  <si>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</si>
  <si>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</si>
  <si>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</si>
  <si>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</si>
  <si>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</si>
  <si>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</si>
  <si>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</si>
  <si>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</si>
  <si>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</si>
  <si>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</si>
  <si>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</si>
  <si>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</si>
  <si>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</si>
  <si>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</si>
  <si>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</si>
  <si>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</si>
  <si>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</si>
  <si>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</si>
  <si>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</si>
  <si>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</si>
  <si>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</si>
  <si>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</si>
  <si>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</si>
  <si>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</si>
  <si>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</si>
  <si>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</si>
  <si>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</si>
  <si>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</si>
  <si>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</si>
  <si>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</si>
  <si>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</si>
  <si>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</si>
  <si>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</si>
  <si>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</si>
  <si>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</si>
  <si>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</si>
  <si>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</si>
  <si>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</si>
  <si>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</si>
  <si>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</si>
  <si>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</si>
  <si>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</si>
  <si>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</si>
  <si>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</si>
  <si>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</si>
  <si>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</si>
  <si>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</si>
  <si>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</si>
  <si>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</si>
  <si>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</si>
  <si>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</si>
  <si>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</si>
  <si>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</si>
  <si>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</si>
  <si>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</si>
  <si>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</si>
  <si>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</si>
  <si>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</si>
  <si>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</si>
  <si>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</si>
  <si>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</si>
  <si>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</si>
  <si>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</si>
  <si>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</si>
  <si>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</si>
  <si>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</si>
  <si>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</si>
  <si>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</si>
  <si>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</si>
  <si>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</si>
  <si>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</si>
  <si>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</si>
  <si>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</si>
  <si>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</si>
  <si>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</si>
  <si>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</si>
  <si>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</si>
  <si>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</si>
  <si>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</si>
  <si>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</si>
  <si>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</si>
  <si>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</si>
  <si>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</si>
  <si>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</si>
  <si>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</si>
  <si>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</si>
  <si>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</si>
  <si>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</si>
  <si>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</si>
  <si>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</si>
  <si>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</si>
  <si>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</si>
  <si>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</si>
  <si>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</si>
  <si>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</si>
  <si>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</si>
  <si>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</si>
  <si>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</si>
  <si>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</si>
  <si>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</si>
  <si>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</si>
  <si>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</si>
  <si>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</si>
  <si>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</si>
  <si>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</si>
  <si>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</si>
  <si>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</si>
  <si>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</si>
  <si>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</si>
  <si>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</si>
  <si>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</si>
  <si>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</si>
  <si>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</si>
  <si>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</si>
  <si>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</si>
  <si>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</si>
  <si>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</si>
  <si>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</si>
  <si>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</si>
  <si>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</si>
  <si>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</si>
  <si>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</si>
  <si>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</si>
  <si>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</si>
  <si>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</si>
  <si>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</si>
  <si>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</si>
  <si>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</si>
  <si>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</si>
  <si>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</si>
  <si>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</si>
  <si>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</si>
  <si>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</si>
  <si>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</si>
  <si>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</si>
  <si>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</si>
  <si>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</si>
  <si>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</si>
  <si>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</si>
  <si>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</si>
  <si>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</si>
  <si>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</si>
  <si>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</si>
  <si>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</si>
  <si>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</si>
  <si>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</si>
  <si>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</si>
  <si>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</si>
  <si>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</si>
  <si>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</si>
  <si>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</si>
  <si>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</si>
  <si>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</si>
  <si>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</si>
  <si>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</si>
  <si>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</si>
  <si>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</si>
  <si>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</si>
  <si>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</si>
  <si>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</si>
  <si>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</si>
  <si>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</si>
  <si>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</si>
  <si>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</si>
  <si>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</si>
  <si>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</si>
  <si>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</si>
  <si>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</si>
  <si>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</si>
  <si>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</si>
  <si>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</si>
  <si>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</si>
  <si>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</si>
  <si>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</si>
  <si>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</si>
  <si>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</si>
  <si>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</si>
  <si>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</si>
  <si>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</si>
  <si>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</si>
  <si>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</si>
  <si>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</si>
  <si>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</si>
  <si>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</si>
  <si>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</si>
  <si>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</si>
  <si>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</si>
  <si>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</si>
  <si>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</si>
  <si>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</si>
  <si>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</si>
  <si>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</si>
  <si>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</si>
  <si>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</si>
  <si>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</si>
  <si>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</si>
  <si>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</si>
  <si>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</si>
  <si>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</si>
  <si>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</si>
  <si>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</si>
  <si>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</si>
  <si>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</si>
  <si>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</si>
  <si>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</si>
  <si>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</si>
  <si>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</si>
  <si>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</si>
  <si>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</si>
  <si>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</si>
  <si>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</si>
  <si>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</si>
  <si>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</si>
  <si>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</si>
  <si>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</si>
  <si>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</si>
  <si>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</si>
  <si>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</si>
  <si>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</si>
  <si>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</si>
  <si>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</si>
  <si>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</si>
  <si>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</si>
  <si>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</si>
  <si>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</si>
  <si>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</si>
  <si>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</si>
  <si>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</si>
  <si>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</si>
  <si>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</si>
  <si>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</si>
  <si>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</si>
  <si>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</si>
  <si>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</si>
  <si>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</si>
  <si>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</si>
  <si>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</si>
  <si>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</si>
  <si>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</si>
  <si>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</si>
  <si>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</si>
  <si>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</si>
  <si>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</si>
  <si>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</si>
  <si>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</si>
  <si>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</si>
  <si>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</si>
  <si>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</si>
  <si>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</si>
  <si>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</si>
  <si>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</si>
  <si>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</si>
  <si>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</si>
  <si>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</si>
  <si>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</si>
  <si>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</si>
  <si>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</si>
  <si>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</si>
  <si>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</si>
  <si>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</si>
  <si>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</si>
  <si>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</si>
  <si>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</si>
  <si>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</si>
  <si>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</si>
  <si>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</si>
  <si>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</si>
  <si>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</si>
  <si>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</si>
  <si>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</si>
  <si>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</si>
  <si>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</si>
  <si>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</si>
  <si>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</si>
  <si>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</si>
  <si>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</si>
  <si>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</si>
  <si>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</si>
  <si>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</si>
  <si>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</si>
  <si>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</si>
  <si>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</si>
  <si>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</si>
  <si>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</si>
  <si>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</si>
  <si>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</si>
  <si>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</si>
  <si>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</si>
  <si>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</si>
  <si>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</si>
  <si>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</si>
  <si>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</si>
  <si>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</si>
  <si>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</si>
  <si>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</si>
  <si>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</si>
  <si>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</si>
  <si>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</si>
  <si>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</si>
  <si>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</si>
  <si>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</si>
  <si>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</si>
  <si>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</si>
  <si>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</si>
  <si>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</si>
  <si>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</si>
  <si>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</si>
  <si>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</si>
  <si>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</si>
  <si>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</si>
  <si>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</si>
  <si>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</si>
  <si>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</si>
  <si>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</si>
  <si>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</si>
  <si>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</si>
  <si>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</si>
  <si>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</si>
  <si>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</si>
  <si>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</si>
  <si>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</si>
  <si>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</si>
  <si>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</si>
  <si>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</si>
  <si>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</si>
  <si>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</si>
  <si>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</si>
  <si>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</si>
  <si>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</si>
  <si>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</si>
  <si>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</si>
  <si>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</si>
  <si>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</si>
  <si>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</si>
  <si>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</si>
  <si>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</si>
  <si>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</si>
  <si>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</si>
  <si>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</si>
  <si>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</si>
  <si>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</si>
  <si>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</si>
  <si>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</si>
  <si>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</si>
  <si>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</si>
  <si>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</si>
  <si>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</si>
  <si>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</si>
  <si>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</si>
  <si>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</si>
  <si>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</si>
  <si>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</si>
  <si>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</si>
  <si>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</si>
  <si>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</si>
  <si>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</si>
  <si>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</si>
  <si>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</si>
  <si>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</si>
  <si>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</si>
  <si>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</si>
  <si>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</si>
  <si>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</si>
  <si>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</si>
  <si>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</si>
  <si>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</si>
  <si>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</si>
  <si>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</si>
  <si>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</si>
  <si>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</si>
  <si>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</si>
  <si>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</si>
  <si>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</si>
  <si>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</si>
  <si>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</si>
  <si>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</si>
  <si>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</si>
  <si>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</si>
  <si>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</si>
  <si>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</si>
  <si>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</si>
  <si>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</si>
  <si>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</si>
  <si>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</si>
  <si>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</si>
  <si>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</si>
  <si>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</si>
  <si>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</si>
  <si>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</si>
  <si>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</si>
  <si>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</si>
  <si>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</si>
  <si>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</si>
  <si>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</si>
  <si>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</si>
  <si>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</si>
  <si>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</si>
  <si>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</si>
  <si>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</si>
  <si>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</si>
  <si>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</si>
  <si>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</si>
  <si>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</si>
  <si>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</si>
  <si>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</si>
  <si>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</si>
  <si>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</si>
  <si>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</si>
  <si>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</si>
  <si>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</si>
  <si>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</si>
  <si>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</si>
  <si>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</si>
  <si>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</si>
  <si>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</si>
  <si>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</si>
  <si>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</si>
  <si>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</si>
  <si>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</si>
  <si>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</si>
  <si>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</si>
  <si>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</si>
  <si>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</si>
  <si>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</si>
  <si>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</si>
  <si>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</si>
  <si>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</si>
  <si>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</si>
  <si>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</si>
  <si>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</si>
  <si>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</si>
  <si>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</si>
  <si>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</si>
  <si>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</si>
  <si>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</si>
  <si>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</si>
  <si>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</si>
  <si>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</si>
  <si>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</si>
  <si>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</si>
  <si>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</si>
  <si>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</si>
  <si>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</si>
  <si>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</si>
  <si>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</si>
  <si>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</si>
  <si>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</si>
  <si>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</si>
  <si>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</si>
  <si>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</si>
  <si>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</si>
  <si>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</si>
  <si>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</si>
  <si>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</si>
  <si>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</si>
  <si>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</si>
  <si>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</si>
  <si>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</si>
  <si>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</si>
  <si>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</si>
  <si>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</si>
  <si>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</si>
  <si>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</si>
  <si>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</si>
  <si>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</si>
  <si>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</si>
  <si>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</si>
  <si>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</si>
  <si>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</si>
  <si>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</si>
  <si>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</si>
  <si>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</si>
  <si>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</si>
  <si>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</si>
  <si>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</si>
  <si>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</si>
  <si>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</si>
  <si>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</si>
  <si>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</si>
  <si>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</si>
  <si>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</si>
  <si>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</si>
  <si>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</si>
  <si>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</si>
  <si>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</si>
  <si>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</si>
  <si>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</si>
  <si>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</si>
  <si>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</si>
  <si>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</si>
  <si>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</si>
  <si>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</si>
  <si>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</si>
  <si>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</si>
  <si>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</si>
  <si>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</si>
  <si>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</si>
  <si>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</si>
  <si>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</si>
  <si>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</si>
  <si>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</si>
  <si>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</si>
  <si>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</si>
  <si>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</si>
  <si>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</si>
  <si>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</si>
  <si>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</si>
  <si>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</si>
  <si>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</si>
  <si>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</si>
  <si>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</si>
  <si>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</si>
  <si>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</si>
  <si>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</si>
  <si>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</si>
  <si>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</si>
  <si>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</si>
  <si>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</si>
  <si>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</si>
  <si>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</si>
  <si>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</si>
  <si>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</si>
  <si>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</si>
  <si>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</si>
  <si>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</si>
  <si>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</si>
  <si>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</si>
  <si>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</si>
  <si>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</si>
  <si>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</si>
  <si>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</si>
  <si>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</si>
  <si>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</si>
  <si>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</si>
  <si>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</si>
  <si>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</si>
  <si>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</si>
  <si>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</si>
  <si>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</si>
  <si>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</si>
  <si>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</si>
  <si>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</si>
  <si>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</si>
  <si>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</si>
  <si>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</si>
  <si>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</si>
  <si>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</si>
  <si>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</si>
  <si>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</si>
  <si>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</si>
  <si>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</si>
  <si>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</si>
  <si>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</si>
  <si>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</si>
  <si>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</si>
  <si>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</si>
  <si>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</si>
  <si>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</si>
  <si>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</si>
  <si>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</si>
  <si>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</si>
  <si>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</si>
  <si>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</si>
  <si>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</si>
  <si>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</si>
  <si>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</si>
  <si>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</si>
  <si>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</si>
  <si>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</si>
  <si>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</si>
  <si>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</si>
  <si>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</si>
  <si>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</si>
  <si>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</si>
  <si>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</si>
  <si>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</si>
  <si>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</si>
  <si>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</si>
  <si>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</si>
  <si>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</si>
  <si>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</si>
  <si>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</si>
  <si>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</si>
  <si>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</si>
  <si>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</si>
  <si>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</si>
  <si>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</si>
  <si>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</si>
  <si>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</si>
  <si>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</si>
  <si>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</si>
  <si>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</si>
  <si>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</si>
  <si>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</si>
  <si>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</si>
  <si>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</si>
  <si>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</si>
  <si>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</si>
  <si>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</si>
  <si>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</si>
  <si>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</si>
  <si>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</si>
  <si>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</si>
  <si>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</si>
  <si>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</si>
  <si>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</si>
  <si>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</si>
  <si>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</si>
  <si>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</si>
  <si>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</si>
  <si>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</si>
  <si>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</si>
  <si>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</si>
  <si>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</si>
  <si>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</si>
  <si>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</si>
  <si>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</si>
  <si>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</si>
  <si>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</si>
  <si>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</si>
  <si>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</si>
  <si>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</si>
  <si>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</si>
  <si>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</si>
  <si>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</si>
  <si>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</si>
  <si>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</si>
  <si>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</si>
  <si>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</si>
  <si>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</si>
  <si>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</si>
  <si>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</si>
  <si>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</si>
  <si>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</si>
  <si>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</si>
  <si>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</si>
  <si>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</si>
  <si>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</si>
  <si>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</si>
  <si>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</si>
  <si>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</si>
  <si>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</si>
  <si>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</si>
  <si>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</si>
  <si>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</si>
  <si>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</si>
  <si>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</si>
  <si>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</si>
  <si>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</si>
  <si>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</si>
  <si>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</si>
  <si>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</si>
  <si>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</si>
  <si>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</si>
  <si>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</si>
  <si>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</si>
  <si>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</si>
  <si>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</si>
  <si>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</si>
  <si>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</si>
  <si>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</si>
  <si>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</si>
  <si>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</si>
  <si>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</si>
  <si>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</si>
  <si>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</si>
  <si>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</si>
  <si>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</si>
  <si>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</si>
  <si>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</si>
  <si>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</si>
  <si>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</si>
  <si>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</si>
  <si>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</si>
  <si>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</si>
  <si>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</si>
  <si>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</si>
  <si>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</si>
  <si>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28.11.2022</t>
  </si>
  <si>
    <t>01.12.2022</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</si>
  <si>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</si>
  <si>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</si>
  <si>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20.12.2021</t>
  </si>
  <si>
    <t>80/17</t>
  </si>
  <si>
    <t>102/159</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</si>
  <si>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</si>
  <si>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</si>
  <si>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</si>
  <si>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</si>
  <si>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</si>
  <si>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</si>
  <si>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</si>
  <si>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</si>
  <si>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Зона теплоснабжения №01 Челябинского городского округа</t>
  </si>
  <si>
    <t>30.06.2022</t>
  </si>
  <si>
    <t>01.07.2022</t>
  </si>
  <si>
    <t>30.11.2022</t>
  </si>
  <si>
    <t>31.12.2023</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</si>
  <si>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</si>
  <si>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</si>
  <si>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</si>
  <si>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</si>
  <si>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</si>
  <si>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</si>
  <si>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</si>
  <si>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</si>
  <si>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</si>
  <si>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</si>
  <si>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</si>
  <si>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</si>
  <si>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</si>
  <si>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</si>
  <si>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</si>
  <si>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</si>
  <si>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</si>
  <si>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</si>
  <si>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</si>
  <si>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</si>
  <si>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</si>
  <si>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</si>
  <si>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</si>
  <si>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</si>
  <si>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</si>
  <si>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</si>
  <si>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</si>
  <si>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</si>
  <si>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Корректировка долгосрочного тарифа на период с 01.12.2022 по 31.12.2023</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</si>
  <si>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</si>
  <si>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</si>
  <si>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</si>
  <si>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</si>
  <si>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</si>
  <si>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</si>
  <si>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</si>
  <si>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</si>
  <si>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</si>
  <si>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</si>
  <si>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</si>
  <si>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</si>
  <si>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</si>
  <si>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</si>
  <si>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</si>
  <si>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</si>
  <si>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</si>
  <si>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</si>
  <si>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</si>
  <si>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</si>
  <si>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</si>
  <si>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</si>
  <si>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</si>
  <si>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</si>
  <si>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</si>
  <si>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</si>
  <si>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</si>
  <si>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</si>
  <si>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</si>
  <si>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</si>
  <si>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</si>
  <si>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</si>
  <si>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</si>
  <si>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</si>
  <si>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</si>
  <si>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</si>
  <si>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</si>
  <si>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</si>
  <si>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</si>
  <si>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</si>
  <si>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</si>
  <si>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</si>
  <si>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</si>
  <si>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</si>
  <si>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</si>
  <si>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</si>
  <si>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</si>
  <si>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</si>
  <si>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</si>
  <si>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</si>
  <si>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</si>
  <si>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</si>
  <si>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</si>
  <si>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</si>
  <si>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</si>
  <si>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</si>
  <si>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</si>
  <si>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</si>
  <si>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</si>
  <si>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</si>
  <si>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</si>
  <si>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</si>
  <si>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</si>
  <si>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</si>
  <si>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</si>
  <si>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</si>
  <si>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</si>
  <si>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</si>
  <si>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</si>
  <si>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</si>
  <si>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</si>
  <si>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</si>
  <si>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</si>
  <si>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</si>
  <si>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</si>
  <si>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</si>
  <si>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</si>
  <si>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</si>
  <si>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</si>
  <si>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</si>
  <si>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</si>
  <si>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</si>
  <si>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17:06:04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</si>
</sst>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77</xdr:col>
      <xdr:colOff>38100</xdr:colOff>
      <xdr:row>23</xdr:row>
      <xdr:rowOff>0</xdr:rowOff>
    </xdr:from>
    <xdr:to>
      <xdr:col>77</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39700200" y="4362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1" t="s">
        <v>631</v>
      </c>
      <c r="M5" s="1221"/>
      <c r="N5" s="1221"/>
      <c r="O5" s="1221"/>
      <c r="P5" s="1221"/>
      <c r="Q5" s="1221"/>
      <c r="R5" s="1221"/>
      <c r="S5" s="1221"/>
      <c r="T5" s="1221"/>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7" t="str">
        <f>IF(datePr_ch="",IF(datePr="","",datePr),datePr_ch)</f>
        <v>28.11.2022</v>
      </c>
      <c r="P8" s="1227"/>
      <c r="Q8" s="1227"/>
      <c r="R8" s="1227"/>
      <c r="S8" s="1227"/>
      <c r="T8" s="1227"/>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7" t="str">
        <f>IF(numberPr_ch="",IF(numberPr="","",numberPr),numberPr_ch)</f>
        <v>102/159</v>
      </c>
      <c r="P9" s="1227"/>
      <c r="Q9" s="1227"/>
      <c r="R9" s="1227"/>
      <c r="S9" s="1227"/>
      <c r="T9" s="1227"/>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s="582"/>
      <c r="W10" s="519"/>
      <c r="X10" s="590"/>
      <c r="Y10" s="590"/>
      <c r="Z10" s="590"/>
      <c r="AA10" s="590"/>
      <c r="AB10" s="590"/>
      <c r="AC10" s="590"/>
    </row>
    <row r="11" spans="1:29" s="570" customFormat="1" ht="11.25" hidden="1">
      <c r="A11" s="590"/>
      <c r="B11" s="590"/>
      <c r="C11" s="590"/>
      <c r="D11" s="590"/>
      <c r="E11" s="590"/>
      <c r="F11" s="590"/>
      <c r="G11" s="590"/>
      <c r="H11" s="590"/>
      <c r="L11" s="1222"/>
      <c r="M11" s="1222"/>
      <c r="N11" s="566"/>
      <c r="O11" s="582"/>
      <c r="P11" s="582"/>
      <c r="Q11" s="582"/>
      <c r="R11" s="582"/>
      <c r="S11" s="582"/>
      <c r="T11" s="582"/>
      <c r="U11" s="588" t="s">
        <v>373</v>
      </c>
      <c r="X11" s="590"/>
      <c r="Y11" s="590"/>
      <c r="Z11" s="590"/>
      <c r="AA11" s="590"/>
      <c r="AB11" s="590"/>
      <c r="AC11" s="590"/>
    </row>
    <row r="12" spans="1:29">
      <c r="J12" s="529"/>
      <c r="K12" s="529"/>
      <c r="L12" s="524"/>
      <c r="M12" s="524"/>
      <c r="N12" s="502"/>
      <c r="O12" s="1228"/>
      <c r="P12" s="1228"/>
      <c r="Q12" s="1228"/>
      <c r="R12" s="1228"/>
      <c r="S12" s="1228"/>
      <c r="T12" s="1228"/>
      <c r="U12" s="1228"/>
    </row>
    <row r="13" spans="1:29">
      <c r="J13" s="529"/>
      <c r="K13" s="529"/>
      <c r="L13" s="1153" t="s">
        <v>454</v>
      </c>
      <c r="M13" s="1153"/>
      <c r="N13" s="1153"/>
      <c r="O13" s="1153"/>
      <c r="P13" s="1153"/>
      <c r="Q13" s="1153"/>
      <c r="R13" s="1153"/>
      <c r="S13" s="1153"/>
      <c r="T13" s="1153"/>
      <c r="U13" s="1153"/>
      <c r="V13" s="1153"/>
      <c r="W13" s="1153" t="s">
        <v>455</v>
      </c>
    </row>
    <row r="14" spans="1:29" ht="14.25" customHeight="1">
      <c r="J14" s="529"/>
      <c r="K14" s="529"/>
      <c r="L14" s="1234" t="s">
        <v>92</v>
      </c>
      <c r="M14" s="1234" t="s">
        <v>639</v>
      </c>
      <c r="N14" s="661"/>
      <c r="O14" s="1235" t="s">
        <v>641</v>
      </c>
      <c r="P14" s="1236"/>
      <c r="Q14" s="1236"/>
      <c r="R14" s="1236"/>
      <c r="S14" s="1236"/>
      <c r="T14" s="1237"/>
      <c r="U14" s="1218" t="s">
        <v>341</v>
      </c>
      <c r="V14" s="1231" t="s">
        <v>275</v>
      </c>
      <c r="W14" s="1153"/>
    </row>
    <row r="15" spans="1:29" ht="14.25" customHeight="1">
      <c r="J15" s="529"/>
      <c r="K15" s="529"/>
      <c r="L15" s="1234"/>
      <c r="M15" s="1234"/>
      <c r="N15" s="662"/>
      <c r="O15" s="1240" t="s">
        <v>605</v>
      </c>
      <c r="P15" s="1238" t="s">
        <v>271</v>
      </c>
      <c r="Q15" s="1239"/>
      <c r="R15" s="1215" t="s">
        <v>654</v>
      </c>
      <c r="S15" s="1216"/>
      <c r="T15" s="1217"/>
      <c r="U15" s="1219"/>
      <c r="V15" s="1232"/>
      <c r="W15" s="1153"/>
    </row>
    <row r="16" spans="1:29" ht="33.75" customHeight="1">
      <c r="J16" s="529"/>
      <c r="K16" s="529"/>
      <c r="L16" s="1234"/>
      <c r="M16" s="1234"/>
      <c r="N16" s="663"/>
      <c r="O16" s="1241"/>
      <c r="P16" s="535" t="s">
        <v>606</v>
      </c>
      <c r="Q16" s="535" t="s">
        <v>6</v>
      </c>
      <c r="R16" s="536" t="s">
        <v>274</v>
      </c>
      <c r="S16" s="1229" t="s">
        <v>273</v>
      </c>
      <c r="T16" s="1230"/>
      <c r="U16" s="1220"/>
      <c r="V16" s="1233"/>
      <c r="W16" s="1153"/>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3">
        <f ca="1">OFFSET(S17,0,-1)+1</f>
        <v>7</v>
      </c>
      <c r="T17" s="1223"/>
      <c r="U17" s="648">
        <f ca="1">OFFSET(U17,0,-2)+1</f>
        <v>8</v>
      </c>
      <c r="V17" s="649">
        <f ca="1">OFFSET(V17,0,-1)</f>
        <v>8</v>
      </c>
      <c r="W17" s="648">
        <f ca="1">OFFSET(W17,0,-1)+1</f>
        <v>9</v>
      </c>
    </row>
    <row r="18" spans="1:29" ht="22.5">
      <c r="A18" s="1207">
        <v>1</v>
      </c>
      <c r="B18" s="865"/>
      <c r="C18" s="865"/>
      <c r="D18" s="865"/>
      <c r="E18" s="866"/>
      <c r="F18" s="867"/>
      <c r="G18" s="867"/>
      <c r="H18" s="867"/>
      <c r="I18" s="868"/>
      <c r="J18" s="863"/>
      <c r="K18" s="870"/>
      <c r="L18" s="593">
        <f>mergeValue(A18)</f>
        <v>1</v>
      </c>
      <c r="M18" s="641" t="s">
        <v>20</v>
      </c>
      <c r="N18" s="646"/>
      <c r="O18" s="1208"/>
      <c r="P18" s="1208"/>
      <c r="Q18" s="1208"/>
      <c r="R18" s="1208"/>
      <c r="S18" s="1208"/>
      <c r="T18" s="1208"/>
      <c r="U18" s="1208"/>
      <c r="V18" s="1208"/>
      <c r="W18" s="630" t="s">
        <v>476</v>
      </c>
      <c r="Y18" s="589"/>
      <c r="Z18" s="589" t="str">
        <f t="shared" ref="Z18:Z31" si="0">IF(M18="","",M18 )</f>
        <v>Наименование тарифа</v>
      </c>
      <c r="AA18" s="589"/>
      <c r="AB18" s="589"/>
      <c r="AC18" s="589"/>
    </row>
    <row r="19" spans="1:29" ht="22.5">
      <c r="A19" s="1207"/>
      <c r="B19" s="1207">
        <v>1</v>
      </c>
      <c r="C19" s="865"/>
      <c r="D19" s="865"/>
      <c r="E19" s="867"/>
      <c r="F19" s="867"/>
      <c r="G19" s="867"/>
      <c r="H19" s="867"/>
      <c r="I19" s="862"/>
      <c r="J19" s="861"/>
      <c r="K19" s="864"/>
      <c r="L19" s="593" t="str">
        <f>mergeValue(A19) &amp;"."&amp; mergeValue(B19)</f>
        <v>1.1</v>
      </c>
      <c r="M19" s="546" t="s">
        <v>16</v>
      </c>
      <c r="N19" s="646"/>
      <c r="O19" s="1208"/>
      <c r="P19" s="1208"/>
      <c r="Q19" s="1208"/>
      <c r="R19" s="1208"/>
      <c r="S19" s="1208"/>
      <c r="T19" s="1208"/>
      <c r="U19" s="1208"/>
      <c r="V19" s="1208"/>
      <c r="W19" s="630" t="s">
        <v>477</v>
      </c>
      <c r="Y19" s="589"/>
      <c r="Z19" s="589" t="str">
        <f t="shared" si="0"/>
        <v>Территория действия тарифа</v>
      </c>
      <c r="AA19" s="589"/>
      <c r="AB19" s="589"/>
      <c r="AC19" s="589"/>
    </row>
    <row r="20" spans="1:29" ht="22.5">
      <c r="A20" s="1207"/>
      <c r="B20" s="1207"/>
      <c r="C20" s="1207">
        <v>1</v>
      </c>
      <c r="D20" s="865"/>
      <c r="E20" s="867"/>
      <c r="F20" s="867"/>
      <c r="G20" s="867"/>
      <c r="H20" s="867"/>
      <c r="I20" s="869"/>
      <c r="J20" s="861"/>
      <c r="K20" s="864"/>
      <c r="L20" s="593" t="str">
        <f>mergeValue(A20) &amp;"."&amp; mergeValue(B20)&amp;"."&amp; mergeValue(C20)</f>
        <v>1.1.1</v>
      </c>
      <c r="M20" s="547" t="s">
        <v>7</v>
      </c>
      <c r="N20" s="646"/>
      <c r="O20" s="1208"/>
      <c r="P20" s="1208"/>
      <c r="Q20" s="1208"/>
      <c r="R20" s="1208"/>
      <c r="S20" s="1208"/>
      <c r="T20" s="1208"/>
      <c r="U20" s="1208"/>
      <c r="V20" s="1208"/>
      <c r="W20" s="630" t="s">
        <v>633</v>
      </c>
      <c r="Y20" s="589"/>
      <c r="Z20" s="589" t="str">
        <f t="shared" si="0"/>
        <v xml:space="preserve">Наименование системы теплоснабжения </v>
      </c>
      <c r="AA20" s="589"/>
      <c r="AB20" s="589"/>
      <c r="AC20" s="589"/>
    </row>
    <row r="21" spans="1:29" ht="22.5">
      <c r="A21" s="1207"/>
      <c r="B21" s="1207"/>
      <c r="C21" s="1207"/>
      <c r="D21" s="1207">
        <v>1</v>
      </c>
      <c r="E21" s="867"/>
      <c r="F21" s="867"/>
      <c r="G21" s="867"/>
      <c r="H21" s="867"/>
      <c r="I21" s="869"/>
      <c r="J21" s="861"/>
      <c r="K21" s="864"/>
      <c r="L21" s="593" t="str">
        <f>mergeValue(A21) &amp;"."&amp; mergeValue(B21)&amp;"."&amp; mergeValue(C21)&amp;"."&amp; mergeValue(D21)</f>
        <v>1.1.1.1</v>
      </c>
      <c r="M21" s="548" t="s">
        <v>22</v>
      </c>
      <c r="N21" s="646"/>
      <c r="O21" s="1208"/>
      <c r="P21" s="1208"/>
      <c r="Q21" s="1208"/>
      <c r="R21" s="1208"/>
      <c r="S21" s="1208"/>
      <c r="T21" s="1208"/>
      <c r="U21" s="1208"/>
      <c r="V21" s="1208"/>
      <c r="W21" s="630" t="s">
        <v>634</v>
      </c>
      <c r="Y21" s="589"/>
      <c r="Z21" s="589" t="str">
        <f t="shared" si="0"/>
        <v xml:space="preserve">Источник тепловой энергии  </v>
      </c>
      <c r="AA21" s="589"/>
      <c r="AB21" s="589"/>
      <c r="AC21" s="589"/>
    </row>
    <row r="22" spans="1:29" ht="101.25">
      <c r="A22" s="1207"/>
      <c r="B22" s="1207"/>
      <c r="C22" s="1207"/>
      <c r="D22" s="1207"/>
      <c r="E22" s="1207">
        <v>1</v>
      </c>
      <c r="F22" s="867"/>
      <c r="G22" s="867"/>
      <c r="H22" s="865">
        <v>1</v>
      </c>
      <c r="I22" s="1207">
        <v>1</v>
      </c>
      <c r="J22" s="867"/>
      <c r="K22" s="872"/>
      <c r="L22" s="593" t="str">
        <f>mergeValue(A22) &amp;"."&amp; mergeValue(B22)&amp;"."&amp; mergeValue(C22)&amp;"."&amp; mergeValue(D22)&amp;"."&amp; mergeValue(E22)</f>
        <v>1.1.1.1.1</v>
      </c>
      <c r="M22" s="554" t="s">
        <v>9</v>
      </c>
      <c r="N22" s="646"/>
      <c r="O22" s="1209"/>
      <c r="P22" s="1209"/>
      <c r="Q22" s="1209"/>
      <c r="R22" s="1209"/>
      <c r="S22" s="1209"/>
      <c r="T22" s="1209"/>
      <c r="U22" s="1209"/>
      <c r="V22" s="1209"/>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7"/>
      <c r="B23" s="1207"/>
      <c r="C23" s="1207"/>
      <c r="D23" s="1207"/>
      <c r="E23" s="1207"/>
      <c r="F23" s="1207">
        <v>1</v>
      </c>
      <c r="G23" s="865"/>
      <c r="H23" s="865"/>
      <c r="I23" s="1207"/>
      <c r="J23" s="1207">
        <v>1</v>
      </c>
      <c r="K23" s="873"/>
      <c r="L23" s="593" t="str">
        <f>mergeValue(A23) &amp;"."&amp; mergeValue(B23)&amp;"."&amp; mergeValue(C23)&amp;"."&amp; mergeValue(D23)&amp;"."&amp; mergeValue(E23)&amp;"."&amp; mergeValue(F23)</f>
        <v>1.1.1.1.1.1</v>
      </c>
      <c r="M23" s="555" t="s">
        <v>10</v>
      </c>
      <c r="N23" s="646"/>
      <c r="O23" s="1210"/>
      <c r="P23" s="1211"/>
      <c r="Q23" s="1211"/>
      <c r="R23" s="1211"/>
      <c r="S23" s="1211"/>
      <c r="T23" s="1211"/>
      <c r="U23" s="1211"/>
      <c r="V23" s="1212"/>
      <c r="W23" s="630" t="s">
        <v>636</v>
      </c>
      <c r="Y23" s="589"/>
      <c r="Z23" s="589" t="str">
        <f t="shared" si="0"/>
        <v>Группа потребителей</v>
      </c>
      <c r="AA23" s="589"/>
      <c r="AB23" s="589"/>
      <c r="AC23" s="589"/>
    </row>
    <row r="24" spans="1:29" ht="189" customHeight="1">
      <c r="A24" s="1207"/>
      <c r="B24" s="1207"/>
      <c r="C24" s="1207"/>
      <c r="D24" s="1207"/>
      <c r="E24" s="1207"/>
      <c r="F24" s="1207"/>
      <c r="G24" s="865">
        <v>1</v>
      </c>
      <c r="H24" s="865"/>
      <c r="I24" s="1207"/>
      <c r="J24" s="1207"/>
      <c r="K24" s="873">
        <v>1</v>
      </c>
      <c r="L24" s="593" t="str">
        <f>mergeValue(A24) &amp;"."&amp; mergeValue(B24)&amp;"."&amp; mergeValue(C24)&amp;"."&amp; mergeValue(D24)&amp;"."&amp; mergeValue(E24)&amp;"."&amp; mergeValue(F24)&amp;"."&amp; mergeValue(G24)</f>
        <v>1.1.1.1.1.1.1</v>
      </c>
      <c r="M24" s="1069"/>
      <c r="N24" s="646"/>
      <c r="O24" s="562"/>
      <c r="P24" s="562"/>
      <c r="Q24" s="1094"/>
      <c r="R24" s="1213"/>
      <c r="S24" s="1214" t="s">
        <v>84</v>
      </c>
      <c r="T24" s="1213"/>
      <c r="U24" s="1214" t="s">
        <v>85</v>
      </c>
      <c r="V24" s="562"/>
      <c r="W24" s="1224" t="s">
        <v>655</v>
      </c>
      <c r="X24" s="585" t="str">
        <f>strCheckDate(O25:V25)</f>
        <v/>
      </c>
      <c r="Y24" s="589"/>
      <c r="Z24" s="589" t="str">
        <f t="shared" si="0"/>
        <v/>
      </c>
      <c r="AA24" s="589"/>
      <c r="AB24" s="589"/>
      <c r="AC24" s="589"/>
    </row>
    <row r="25" spans="1:29" ht="11.25" hidden="1" customHeight="1">
      <c r="A25" s="1207"/>
      <c r="B25" s="1207"/>
      <c r="C25" s="1207"/>
      <c r="D25" s="1207"/>
      <c r="E25" s="1207"/>
      <c r="F25" s="1207"/>
      <c r="G25" s="865"/>
      <c r="H25" s="865"/>
      <c r="I25" s="1207"/>
      <c r="J25" s="1207"/>
      <c r="K25" s="873"/>
      <c r="L25" s="600"/>
      <c r="M25" s="646"/>
      <c r="N25" s="646"/>
      <c r="O25" s="562"/>
      <c r="P25" s="562"/>
      <c r="Q25" s="584" t="str">
        <f>R24 &amp; "-" &amp; T24</f>
        <v>-</v>
      </c>
      <c r="R25" s="1213"/>
      <c r="S25" s="1214"/>
      <c r="T25" s="1213"/>
      <c r="U25" s="1214"/>
      <c r="V25" s="562"/>
      <c r="W25" s="1225"/>
      <c r="Y25" s="589"/>
      <c r="Z25" s="589" t="str">
        <f t="shared" si="0"/>
        <v/>
      </c>
      <c r="AA25" s="589"/>
      <c r="AB25" s="589"/>
      <c r="AC25" s="589"/>
    </row>
    <row r="26" spans="1:29" ht="15" customHeight="1">
      <c r="A26" s="1207"/>
      <c r="B26" s="1207"/>
      <c r="C26" s="1207"/>
      <c r="D26" s="1207"/>
      <c r="E26" s="1207"/>
      <c r="F26" s="1207"/>
      <c r="G26" s="867"/>
      <c r="H26" s="865"/>
      <c r="I26" s="1207"/>
      <c r="J26" s="1207"/>
      <c r="K26" s="872"/>
      <c r="L26" s="538"/>
      <c r="M26" s="557" t="s">
        <v>25</v>
      </c>
      <c r="N26" s="564"/>
      <c r="O26" s="564"/>
      <c r="P26" s="564"/>
      <c r="Q26" s="564"/>
      <c r="R26" s="564"/>
      <c r="S26" s="564"/>
      <c r="T26" s="564"/>
      <c r="U26" s="564"/>
      <c r="V26" s="560"/>
      <c r="W26" s="1226"/>
      <c r="Y26" s="589"/>
      <c r="Z26" s="589" t="str">
        <f t="shared" si="0"/>
        <v>Добавить вид теплоносителя (параметры теплоносителя)</v>
      </c>
      <c r="AA26" s="589"/>
      <c r="AB26" s="589"/>
      <c r="AC26" s="589"/>
    </row>
    <row r="27" spans="1:29" ht="15" customHeight="1">
      <c r="A27" s="1207"/>
      <c r="B27" s="1207"/>
      <c r="C27" s="1207"/>
      <c r="D27" s="1207"/>
      <c r="E27" s="1207"/>
      <c r="F27" s="867"/>
      <c r="G27" s="867"/>
      <c r="H27" s="865"/>
      <c r="I27" s="1207"/>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7"/>
      <c r="B28" s="1207"/>
      <c r="C28" s="1207"/>
      <c r="D28" s="1207"/>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7"/>
      <c r="B29" s="1207"/>
      <c r="C29" s="1207"/>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7"/>
      <c r="B30" s="1207"/>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7"/>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0" t="s">
        <v>632</v>
      </c>
      <c r="N34" s="1200"/>
      <c r="O34" s="1200"/>
      <c r="P34" s="1200"/>
      <c r="Q34" s="1200"/>
      <c r="R34" s="1200"/>
      <c r="S34" s="1200"/>
      <c r="T34" s="1200"/>
      <c r="U34" s="1200"/>
      <c r="V34" s="1200"/>
      <c r="W34" s="1200"/>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28.11.2022</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5"/>
      <c r="B11" s="1205">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5"/>
      <c r="B13" s="1205"/>
      <c r="C13" s="1205"/>
      <c r="D13" s="1023">
        <v>1</v>
      </c>
      <c r="F13" s="1029" t="str">
        <f>"4."&amp;mergeValue(A13) &amp;"."&amp;mergeValue(B13)&amp;"."&amp;mergeValue(C13)&amp;"."&amp;mergeValue(D13)</f>
        <v>4.1.1.1.1</v>
      </c>
      <c r="G13" s="818" t="s">
        <v>498</v>
      </c>
      <c r="H13" s="1027"/>
      <c r="I13" s="1206" t="s">
        <v>591</v>
      </c>
      <c r="J13" s="615"/>
      <c r="K13" s="1013"/>
      <c r="L13" s="1013"/>
      <c r="M13" s="1013"/>
      <c r="N13" s="1013"/>
      <c r="O13" s="1013"/>
      <c r="P13" s="1013"/>
      <c r="Q13" s="1013"/>
      <c r="R13" s="1013"/>
      <c r="S13" s="1013"/>
      <c r="T13" s="1013"/>
    </row>
    <row r="14" spans="1:20" s="1007" customFormat="1" ht="18.75">
      <c r="A14" s="1205"/>
      <c r="B14" s="1205"/>
      <c r="C14" s="1205"/>
      <c r="D14" s="1023"/>
      <c r="F14" s="819"/>
      <c r="G14" s="1000" t="s">
        <v>4</v>
      </c>
      <c r="H14" s="624"/>
      <c r="I14" s="1206"/>
      <c r="J14" s="615"/>
      <c r="K14" s="1013"/>
      <c r="L14" s="1013"/>
      <c r="M14" s="1013"/>
      <c r="N14" s="1013"/>
      <c r="O14" s="1013"/>
      <c r="P14" s="1013"/>
      <c r="Q14" s="1013"/>
      <c r="R14" s="1013"/>
      <c r="S14" s="1013"/>
      <c r="T14" s="1013"/>
    </row>
    <row r="15" spans="1:20" s="1007" customFormat="1" ht="18.75">
      <c r="A15" s="1205"/>
      <c r="B15" s="1205"/>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5"/>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983"/>
      <c r="J19" s="773"/>
      <c r="K19" s="773"/>
      <c r="L19" s="773"/>
      <c r="M19" s="773"/>
      <c r="N19" s="773"/>
      <c r="O19" s="773"/>
      <c r="P19" s="773"/>
      <c r="Q19" s="773"/>
      <c r="R19" s="773"/>
      <c r="S19" s="773"/>
      <c r="T19" s="773"/>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1" t="s">
        <v>631</v>
      </c>
      <c r="M5" s="1221"/>
      <c r="N5" s="1221"/>
      <c r="O5" s="1221"/>
      <c r="P5" s="1221"/>
      <c r="Q5" s="1221"/>
      <c r="R5" s="1221"/>
      <c r="S5" s="1221"/>
      <c r="T5" s="1221"/>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27" t="str">
        <f>IF(datePr_ch="",IF(datePr="","",datePr),datePr_ch)</f>
        <v>28.11.2022</v>
      </c>
      <c r="P8" s="1227"/>
      <c r="Q8" s="1227"/>
      <c r="R8" s="1227"/>
      <c r="S8" s="1227"/>
      <c r="T8" s="1227"/>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27" t="str">
        <f>IF(numberPr_ch="",IF(numberPr="","",numberPr),numberPr_ch)</f>
        <v>102/159</v>
      </c>
      <c r="P9" s="1227"/>
      <c r="Q9" s="1227"/>
      <c r="R9" s="1227"/>
      <c r="S9" s="1227"/>
      <c r="T9" s="1227"/>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2"/>
      <c r="M11" s="1222"/>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28"/>
      <c r="P12" s="1228"/>
      <c r="Q12" s="1228"/>
      <c r="R12" s="1228"/>
      <c r="S12" s="1228"/>
      <c r="T12" s="1228"/>
      <c r="U12" s="1228"/>
    </row>
    <row r="13" spans="1:34">
      <c r="J13" s="995"/>
      <c r="K13" s="995"/>
      <c r="L13" s="1153" t="s">
        <v>454</v>
      </c>
      <c r="M13" s="1153"/>
      <c r="N13" s="1153"/>
      <c r="O13" s="1153"/>
      <c r="P13" s="1153"/>
      <c r="Q13" s="1153"/>
      <c r="R13" s="1153"/>
      <c r="S13" s="1153"/>
      <c r="T13" s="1153"/>
      <c r="U13" s="1153"/>
      <c r="V13" s="1153"/>
      <c r="W13" s="1153" t="s">
        <v>455</v>
      </c>
    </row>
    <row r="14" spans="1:34" ht="14.25" customHeight="1">
      <c r="J14" s="995"/>
      <c r="K14" s="995"/>
      <c r="L14" s="1234" t="s">
        <v>92</v>
      </c>
      <c r="M14" s="1234" t="s">
        <v>639</v>
      </c>
      <c r="N14" s="661"/>
      <c r="O14" s="1235" t="s">
        <v>641</v>
      </c>
      <c r="P14" s="1236"/>
      <c r="Q14" s="1236"/>
      <c r="R14" s="1236"/>
      <c r="S14" s="1236"/>
      <c r="T14" s="1237"/>
      <c r="U14" s="1218" t="s">
        <v>341</v>
      </c>
      <c r="V14" s="1231" t="s">
        <v>275</v>
      </c>
      <c r="W14" s="1153"/>
    </row>
    <row r="15" spans="1:34" ht="14.25" customHeight="1">
      <c r="J15" s="995"/>
      <c r="K15" s="995"/>
      <c r="L15" s="1234"/>
      <c r="M15" s="1234"/>
      <c r="N15" s="662"/>
      <c r="O15" s="1240" t="s">
        <v>605</v>
      </c>
      <c r="P15" s="1238" t="s">
        <v>271</v>
      </c>
      <c r="Q15" s="1239"/>
      <c r="R15" s="1215" t="s">
        <v>654</v>
      </c>
      <c r="S15" s="1216"/>
      <c r="T15" s="1217"/>
      <c r="U15" s="1219"/>
      <c r="V15" s="1232"/>
      <c r="W15" s="1153"/>
    </row>
    <row r="16" spans="1:34" ht="33.75" customHeight="1">
      <c r="J16" s="995"/>
      <c r="K16" s="995"/>
      <c r="L16" s="1234"/>
      <c r="M16" s="1234"/>
      <c r="N16" s="663"/>
      <c r="O16" s="1241"/>
      <c r="P16" s="756" t="s">
        <v>606</v>
      </c>
      <c r="Q16" s="756" t="s">
        <v>6</v>
      </c>
      <c r="R16" s="1028" t="s">
        <v>274</v>
      </c>
      <c r="S16" s="1229" t="s">
        <v>273</v>
      </c>
      <c r="T16" s="1230"/>
      <c r="U16" s="1220"/>
      <c r="V16" s="1233"/>
      <c r="W16" s="1153"/>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3">
        <f ca="1">OFFSET(S17,0,-1)+1</f>
        <v>7</v>
      </c>
      <c r="T17" s="1223"/>
      <c r="U17" s="1025">
        <f ca="1">OFFSET(U17,0,-2)+1</f>
        <v>8</v>
      </c>
      <c r="V17" s="649">
        <f ca="1">OFFSET(V17,0,-1)</f>
        <v>8</v>
      </c>
      <c r="W17" s="1025">
        <f ca="1">OFFSET(W17,0,-1)+1</f>
        <v>9</v>
      </c>
    </row>
    <row r="18" spans="1:36" ht="22.5">
      <c r="A18" s="1207">
        <v>1</v>
      </c>
      <c r="B18" s="1015"/>
      <c r="C18" s="1015"/>
      <c r="D18" s="1015"/>
      <c r="E18" s="981"/>
      <c r="F18" s="1026"/>
      <c r="G18" s="1026"/>
      <c r="H18" s="1026"/>
      <c r="I18" s="983"/>
      <c r="J18" s="979"/>
      <c r="K18" s="963"/>
      <c r="L18" s="1030">
        <f>mergeValue(A18)</f>
        <v>1</v>
      </c>
      <c r="M18" s="641" t="s">
        <v>20</v>
      </c>
      <c r="N18" s="646"/>
      <c r="O18" s="1208"/>
      <c r="P18" s="1208"/>
      <c r="Q18" s="1208"/>
      <c r="R18" s="1208"/>
      <c r="S18" s="1208"/>
      <c r="T18" s="1208"/>
      <c r="U18" s="1208"/>
      <c r="V18" s="1208"/>
      <c r="W18" s="630" t="s">
        <v>476</v>
      </c>
      <c r="Y18" s="829"/>
      <c r="Z18" s="829" t="str">
        <f t="shared" ref="Z18:Z31" si="0">IF(M18="","",M18 )</f>
        <v>Наименование тарифа</v>
      </c>
      <c r="AA18" s="829"/>
      <c r="AB18" s="829"/>
      <c r="AC18" s="829"/>
      <c r="AI18" s="1008"/>
      <c r="AJ18" s="1008"/>
    </row>
    <row r="19" spans="1:36" ht="22.5">
      <c r="A19" s="1207"/>
      <c r="B19" s="1207">
        <v>1</v>
      </c>
      <c r="C19" s="1015"/>
      <c r="D19" s="1015"/>
      <c r="E19" s="1026"/>
      <c r="F19" s="1026"/>
      <c r="G19" s="1026"/>
      <c r="H19" s="1026"/>
      <c r="I19" s="1021"/>
      <c r="J19" s="954"/>
      <c r="K19" s="957"/>
      <c r="L19" s="1030" t="str">
        <f>mergeValue(A19) &amp;"."&amp; mergeValue(B19)</f>
        <v>1.1</v>
      </c>
      <c r="M19" s="692" t="s">
        <v>16</v>
      </c>
      <c r="N19" s="646"/>
      <c r="O19" s="1208"/>
      <c r="P19" s="1208"/>
      <c r="Q19" s="1208"/>
      <c r="R19" s="1208"/>
      <c r="S19" s="1208"/>
      <c r="T19" s="1208"/>
      <c r="U19" s="1208"/>
      <c r="V19" s="1208"/>
      <c r="W19" s="630" t="s">
        <v>477</v>
      </c>
      <c r="Y19" s="829"/>
      <c r="Z19" s="829" t="str">
        <f t="shared" si="0"/>
        <v>Территория действия тарифа</v>
      </c>
      <c r="AA19" s="829"/>
      <c r="AB19" s="829"/>
      <c r="AC19" s="829"/>
      <c r="AI19" s="1008"/>
      <c r="AJ19" s="1008"/>
    </row>
    <row r="20" spans="1:36" ht="22.5">
      <c r="A20" s="1207"/>
      <c r="B20" s="1207"/>
      <c r="C20" s="1207">
        <v>1</v>
      </c>
      <c r="D20" s="1015"/>
      <c r="E20" s="1026"/>
      <c r="F20" s="1026"/>
      <c r="G20" s="1026"/>
      <c r="H20" s="1026"/>
      <c r="I20" s="962"/>
      <c r="J20" s="954"/>
      <c r="K20" s="957"/>
      <c r="L20" s="1030" t="str">
        <f>mergeValue(A20) &amp;"."&amp; mergeValue(B20)&amp;"."&amp; mergeValue(C20)</f>
        <v>1.1.1</v>
      </c>
      <c r="M20" s="693" t="s">
        <v>7</v>
      </c>
      <c r="N20" s="646"/>
      <c r="O20" s="1208"/>
      <c r="P20" s="1208"/>
      <c r="Q20" s="1208"/>
      <c r="R20" s="1208"/>
      <c r="S20" s="1208"/>
      <c r="T20" s="1208"/>
      <c r="U20" s="1208"/>
      <c r="V20" s="1208"/>
      <c r="W20" s="630" t="s">
        <v>633</v>
      </c>
      <c r="Y20" s="829"/>
      <c r="Z20" s="829" t="str">
        <f t="shared" si="0"/>
        <v xml:space="preserve">Наименование системы теплоснабжения </v>
      </c>
      <c r="AA20" s="829"/>
      <c r="AB20" s="829"/>
      <c r="AC20" s="829"/>
      <c r="AI20" s="1008"/>
      <c r="AJ20" s="1008"/>
    </row>
    <row r="21" spans="1:36" ht="22.5">
      <c r="A21" s="1207"/>
      <c r="B21" s="1207"/>
      <c r="C21" s="1207"/>
      <c r="D21" s="1207">
        <v>1</v>
      </c>
      <c r="E21" s="1026"/>
      <c r="F21" s="1026"/>
      <c r="G21" s="1026"/>
      <c r="H21" s="1026"/>
      <c r="I21" s="962"/>
      <c r="J21" s="954"/>
      <c r="K21" s="957"/>
      <c r="L21" s="1030" t="str">
        <f>mergeValue(A21) &amp;"."&amp; mergeValue(B21)&amp;"."&amp; mergeValue(C21)&amp;"."&amp; mergeValue(D21)</f>
        <v>1.1.1.1</v>
      </c>
      <c r="M21" s="694" t="s">
        <v>22</v>
      </c>
      <c r="N21" s="646"/>
      <c r="O21" s="1208"/>
      <c r="P21" s="1208"/>
      <c r="Q21" s="1208"/>
      <c r="R21" s="1208"/>
      <c r="S21" s="1208"/>
      <c r="T21" s="1208"/>
      <c r="U21" s="1208"/>
      <c r="V21" s="1208"/>
      <c r="W21" s="630" t="s">
        <v>634</v>
      </c>
      <c r="Y21" s="829"/>
      <c r="Z21" s="829" t="str">
        <f t="shared" si="0"/>
        <v xml:space="preserve">Источник тепловой энергии  </v>
      </c>
      <c r="AA21" s="829"/>
      <c r="AB21" s="829"/>
      <c r="AC21" s="829"/>
      <c r="AI21" s="1008"/>
      <c r="AJ21" s="1008"/>
    </row>
    <row r="22" spans="1:36" ht="101.25">
      <c r="A22" s="1207"/>
      <c r="B22" s="1207"/>
      <c r="C22" s="1207"/>
      <c r="D22" s="1207"/>
      <c r="E22" s="1207">
        <v>1</v>
      </c>
      <c r="F22" s="1026"/>
      <c r="G22" s="1026"/>
      <c r="H22" s="1015">
        <v>1</v>
      </c>
      <c r="I22" s="1207">
        <v>1</v>
      </c>
      <c r="J22" s="1026"/>
      <c r="K22" s="965"/>
      <c r="L22" s="1030" t="str">
        <f>mergeValue(A22) &amp;"."&amp; mergeValue(B22)&amp;"."&amp; mergeValue(C22)&amp;"."&amp; mergeValue(D22)&amp;"."&amp; mergeValue(E22)</f>
        <v>1.1.1.1.1</v>
      </c>
      <c r="M22" s="554" t="s">
        <v>9</v>
      </c>
      <c r="N22" s="646"/>
      <c r="O22" s="1209"/>
      <c r="P22" s="1209"/>
      <c r="Q22" s="1209"/>
      <c r="R22" s="1209"/>
      <c r="S22" s="1209"/>
      <c r="T22" s="1209"/>
      <c r="U22" s="1209"/>
      <c r="V22" s="1209"/>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07"/>
      <c r="B23" s="1207"/>
      <c r="C23" s="1207"/>
      <c r="D23" s="1207"/>
      <c r="E23" s="1207"/>
      <c r="F23" s="1207">
        <v>1</v>
      </c>
      <c r="G23" s="1015"/>
      <c r="H23" s="1015"/>
      <c r="I23" s="1207"/>
      <c r="J23" s="1207">
        <v>1</v>
      </c>
      <c r="K23" s="966"/>
      <c r="L23" s="1030" t="str">
        <f>mergeValue(A23) &amp;"."&amp; mergeValue(B23)&amp;"."&amp; mergeValue(C23)&amp;"."&amp; mergeValue(D23)&amp;"."&amp; mergeValue(E23)&amp;"."&amp; mergeValue(F23)</f>
        <v>1.1.1.1.1.1</v>
      </c>
      <c r="M23" s="555" t="s">
        <v>10</v>
      </c>
      <c r="N23" s="646"/>
      <c r="O23" s="1210"/>
      <c r="P23" s="1211"/>
      <c r="Q23" s="1211"/>
      <c r="R23" s="1211"/>
      <c r="S23" s="1211"/>
      <c r="T23" s="1211"/>
      <c r="U23" s="1211"/>
      <c r="V23" s="1212"/>
      <c r="W23" s="630" t="s">
        <v>636</v>
      </c>
      <c r="Y23" s="829"/>
      <c r="Z23" s="829" t="str">
        <f t="shared" si="0"/>
        <v>Группа потребителей</v>
      </c>
      <c r="AA23" s="829"/>
      <c r="AB23" s="829"/>
      <c r="AC23" s="829"/>
      <c r="AI23" s="1008"/>
      <c r="AJ23" s="1008"/>
    </row>
    <row r="24" spans="1:36" ht="189" customHeight="1">
      <c r="A24" s="1207"/>
      <c r="B24" s="1207"/>
      <c r="C24" s="1207"/>
      <c r="D24" s="1207"/>
      <c r="E24" s="1207"/>
      <c r="F24" s="1207"/>
      <c r="G24" s="1015">
        <v>1</v>
      </c>
      <c r="H24" s="1015"/>
      <c r="I24" s="1207"/>
      <c r="J24" s="1207"/>
      <c r="K24" s="966">
        <v>1</v>
      </c>
      <c r="L24" s="1030" t="str">
        <f>mergeValue(A24) &amp;"."&amp; mergeValue(B24)&amp;"."&amp; mergeValue(C24)&amp;"."&amp; mergeValue(D24)&amp;"."&amp; mergeValue(E24)&amp;"."&amp; mergeValue(F24)&amp;"."&amp; mergeValue(G24)</f>
        <v>1.1.1.1.1.1.1</v>
      </c>
      <c r="M24" s="1069"/>
      <c r="N24" s="646"/>
      <c r="O24" s="763"/>
      <c r="P24" s="763"/>
      <c r="Q24" s="1094"/>
      <c r="R24" s="1213"/>
      <c r="S24" s="1214" t="s">
        <v>84</v>
      </c>
      <c r="T24" s="1213"/>
      <c r="U24" s="1214" t="s">
        <v>85</v>
      </c>
      <c r="V24" s="763"/>
      <c r="W24" s="1224" t="s">
        <v>655</v>
      </c>
      <c r="X24" s="1008" t="str">
        <f>strCheckDate(O25:V25)</f>
        <v/>
      </c>
      <c r="Y24" s="829"/>
      <c r="Z24" s="829" t="str">
        <f t="shared" si="0"/>
        <v/>
      </c>
      <c r="AA24" s="829"/>
      <c r="AB24" s="829"/>
      <c r="AC24" s="829"/>
      <c r="AI24" s="1008"/>
      <c r="AJ24" s="1008"/>
    </row>
    <row r="25" spans="1:36" ht="11.25" hidden="1">
      <c r="A25" s="1207"/>
      <c r="B25" s="1207"/>
      <c r="C25" s="1207"/>
      <c r="D25" s="1207"/>
      <c r="E25" s="1207"/>
      <c r="F25" s="1207"/>
      <c r="G25" s="1015"/>
      <c r="H25" s="1015"/>
      <c r="I25" s="1207"/>
      <c r="J25" s="1207"/>
      <c r="K25" s="966"/>
      <c r="L25" s="800"/>
      <c r="M25" s="646"/>
      <c r="N25" s="646"/>
      <c r="O25" s="763"/>
      <c r="P25" s="763"/>
      <c r="Q25" s="769" t="str">
        <f>R24 &amp; "-" &amp; T24</f>
        <v>-</v>
      </c>
      <c r="R25" s="1213"/>
      <c r="S25" s="1214"/>
      <c r="T25" s="1213"/>
      <c r="U25" s="1214"/>
      <c r="V25" s="763"/>
      <c r="W25" s="1225"/>
      <c r="Y25" s="829"/>
      <c r="Z25" s="829" t="str">
        <f t="shared" si="0"/>
        <v/>
      </c>
      <c r="AA25" s="829"/>
      <c r="AB25" s="829"/>
      <c r="AC25" s="829"/>
      <c r="AI25" s="1008"/>
      <c r="AJ25" s="1008"/>
    </row>
    <row r="26" spans="1:36" ht="15" customHeight="1">
      <c r="A26" s="1207"/>
      <c r="B26" s="1207"/>
      <c r="C26" s="1207"/>
      <c r="D26" s="1207"/>
      <c r="E26" s="1207"/>
      <c r="F26" s="1207"/>
      <c r="G26" s="1026"/>
      <c r="H26" s="1015"/>
      <c r="I26" s="1207"/>
      <c r="J26" s="1207"/>
      <c r="K26" s="965"/>
      <c r="L26" s="688"/>
      <c r="M26" s="557" t="s">
        <v>25</v>
      </c>
      <c r="N26" s="1006"/>
      <c r="O26" s="1006"/>
      <c r="P26" s="1006"/>
      <c r="Q26" s="1006"/>
      <c r="R26" s="1006"/>
      <c r="S26" s="1006"/>
      <c r="T26" s="1006"/>
      <c r="U26" s="1006"/>
      <c r="V26" s="762"/>
      <c r="W26" s="1226"/>
      <c r="Y26" s="829"/>
      <c r="Z26" s="829" t="str">
        <f t="shared" si="0"/>
        <v>Добавить вид теплоносителя (параметры теплоносителя)</v>
      </c>
      <c r="AA26" s="829"/>
      <c r="AB26" s="829"/>
      <c r="AC26" s="829"/>
      <c r="AI26" s="1008"/>
      <c r="AJ26" s="1008"/>
    </row>
    <row r="27" spans="1:36" ht="15" customHeight="1">
      <c r="A27" s="1207"/>
      <c r="B27" s="1207"/>
      <c r="C27" s="1207"/>
      <c r="D27" s="1207"/>
      <c r="E27" s="1207"/>
      <c r="F27" s="1026"/>
      <c r="G27" s="1026"/>
      <c r="H27" s="1015"/>
      <c r="I27" s="1207"/>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07"/>
      <c r="B28" s="1207"/>
      <c r="C28" s="1207"/>
      <c r="D28" s="1207"/>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07"/>
      <c r="B29" s="1207"/>
      <c r="C29" s="1207"/>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07"/>
      <c r="B30" s="1207"/>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07"/>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0" t="s">
        <v>632</v>
      </c>
      <c r="N34" s="1200"/>
      <c r="O34" s="1200"/>
      <c r="P34" s="1200"/>
      <c r="Q34" s="1200"/>
      <c r="R34" s="1200"/>
      <c r="S34" s="1200"/>
      <c r="T34" s="1200"/>
      <c r="U34" s="1200"/>
      <c r="V34" s="1200"/>
      <c r="W34" s="1200"/>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1" t="s">
        <v>631</v>
      </c>
      <c r="M5" s="1221"/>
      <c r="N5" s="1221"/>
      <c r="O5" s="1221"/>
      <c r="P5" s="1221"/>
      <c r="Q5" s="1221"/>
      <c r="R5" s="1221"/>
      <c r="S5" s="1221"/>
      <c r="T5" s="1221"/>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2" t="s">
        <v>85</v>
      </c>
      <c r="P7" s="12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7" t="str">
        <f>IF(NameOrPr_ch="",IF(NameOrPr="","",NameOrPr),NameOrPr_ch)</f>
        <v>Министерство тарифного регулирования и энергетики Челябинской области</v>
      </c>
      <c r="P9" s="1227"/>
      <c r="Q9" s="1227"/>
      <c r="R9" s="1227"/>
      <c r="S9" s="1227"/>
      <c r="T9" s="122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7" t="str">
        <f>IF(datePr_ch="",IF(datePr="","",datePr),datePr_ch)</f>
        <v>28.11.2022</v>
      </c>
      <c r="P10" s="1227"/>
      <c r="Q10" s="1227"/>
      <c r="R10" s="1227"/>
      <c r="S10" s="1227"/>
      <c r="T10" s="122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7" t="str">
        <f>IF(numberPr_ch="",IF(numberPr="","",numberPr),numberPr_ch)</f>
        <v>102/159</v>
      </c>
      <c r="P11" s="1227"/>
      <c r="Q11" s="1227"/>
      <c r="R11" s="1227"/>
      <c r="S11" s="1227"/>
      <c r="T11" s="122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2"/>
      <c r="M13" s="1222"/>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8"/>
      <c r="P14" s="1228"/>
      <c r="Q14" s="1228"/>
      <c r="R14" s="1228"/>
      <c r="S14" s="1228"/>
      <c r="T14" s="1228"/>
      <c r="U14" s="1228"/>
    </row>
    <row r="15" spans="1:34">
      <c r="J15" s="529"/>
      <c r="K15" s="529"/>
      <c r="L15" s="1153" t="s">
        <v>454</v>
      </c>
      <c r="M15" s="1153"/>
      <c r="N15" s="1153"/>
      <c r="O15" s="1153"/>
      <c r="P15" s="1153"/>
      <c r="Q15" s="1153"/>
      <c r="R15" s="1153"/>
      <c r="S15" s="1153"/>
      <c r="T15" s="1153"/>
      <c r="U15" s="1153"/>
      <c r="V15" s="1153"/>
      <c r="W15" s="1153" t="s">
        <v>455</v>
      </c>
    </row>
    <row r="16" spans="1:34" ht="14.25" customHeight="1">
      <c r="J16" s="529"/>
      <c r="K16" s="529"/>
      <c r="L16" s="1234" t="s">
        <v>92</v>
      </c>
      <c r="M16" s="1234" t="s">
        <v>639</v>
      </c>
      <c r="N16" s="661"/>
      <c r="O16" s="1235" t="s">
        <v>641</v>
      </c>
      <c r="P16" s="1236"/>
      <c r="Q16" s="1236"/>
      <c r="R16" s="1236"/>
      <c r="S16" s="1236"/>
      <c r="T16" s="1237"/>
      <c r="U16" s="1218" t="s">
        <v>341</v>
      </c>
      <c r="V16" s="1231" t="s">
        <v>275</v>
      </c>
      <c r="W16" s="1153"/>
    </row>
    <row r="17" spans="1:36" ht="14.25" customHeight="1">
      <c r="J17" s="529"/>
      <c r="K17" s="529"/>
      <c r="L17" s="1234"/>
      <c r="M17" s="1234"/>
      <c r="N17" s="662"/>
      <c r="O17" s="1240" t="s">
        <v>605</v>
      </c>
      <c r="P17" s="1238" t="s">
        <v>271</v>
      </c>
      <c r="Q17" s="1239"/>
      <c r="R17" s="1215" t="s">
        <v>654</v>
      </c>
      <c r="S17" s="1216"/>
      <c r="T17" s="1217"/>
      <c r="U17" s="1219"/>
      <c r="V17" s="1232"/>
      <c r="W17" s="1153"/>
    </row>
    <row r="18" spans="1:36" ht="33.75" customHeight="1">
      <c r="J18" s="529"/>
      <c r="K18" s="529"/>
      <c r="L18" s="1234"/>
      <c r="M18" s="1234"/>
      <c r="N18" s="663"/>
      <c r="O18" s="1241"/>
      <c r="P18" s="535" t="s">
        <v>606</v>
      </c>
      <c r="Q18" s="535" t="s">
        <v>6</v>
      </c>
      <c r="R18" s="536" t="s">
        <v>274</v>
      </c>
      <c r="S18" s="1229" t="s">
        <v>273</v>
      </c>
      <c r="T18" s="1230"/>
      <c r="U18" s="1220"/>
      <c r="V18" s="1233"/>
      <c r="W18" s="1153"/>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3">
        <f ca="1">OFFSET(S19,0,-1)+1</f>
        <v>7</v>
      </c>
      <c r="T19" s="1223"/>
      <c r="U19" s="648">
        <f ca="1">OFFSET(U19,0,-2)+1</f>
        <v>8</v>
      </c>
      <c r="V19" s="649">
        <f ca="1">OFFSET(V19,0,-1)</f>
        <v>8</v>
      </c>
      <c r="W19" s="648">
        <f ca="1">OFFSET(W19,0,-1)+1</f>
        <v>9</v>
      </c>
    </row>
    <row r="20" spans="1:36" ht="22.5">
      <c r="A20" s="1207">
        <v>1</v>
      </c>
      <c r="B20" s="883"/>
      <c r="C20" s="883"/>
      <c r="D20" s="883"/>
      <c r="E20" s="884"/>
      <c r="F20" s="885"/>
      <c r="G20" s="885"/>
      <c r="H20" s="885"/>
      <c r="I20" s="886"/>
      <c r="J20" s="881"/>
      <c r="K20" s="888"/>
      <c r="L20" s="593">
        <f>mergeValue(A20)</f>
        <v>1</v>
      </c>
      <c r="M20" s="641" t="s">
        <v>20</v>
      </c>
      <c r="N20" s="646"/>
      <c r="O20" s="1208"/>
      <c r="P20" s="1208"/>
      <c r="Q20" s="1208"/>
      <c r="R20" s="1208"/>
      <c r="S20" s="1208"/>
      <c r="T20" s="1208"/>
      <c r="U20" s="1208"/>
      <c r="V20" s="1208"/>
      <c r="W20" s="630" t="s">
        <v>476</v>
      </c>
      <c r="Y20" s="589"/>
      <c r="Z20" s="589" t="str">
        <f t="shared" ref="Z20:Z33" si="0">IF(M20="","",M20 )</f>
        <v>Наименование тарифа</v>
      </c>
      <c r="AA20" s="589"/>
      <c r="AB20" s="589"/>
      <c r="AC20" s="589"/>
      <c r="AI20" s="585"/>
      <c r="AJ20" s="585"/>
    </row>
    <row r="21" spans="1:36" ht="22.5">
      <c r="A21" s="1207"/>
      <c r="B21" s="1207">
        <v>1</v>
      </c>
      <c r="C21" s="883"/>
      <c r="D21" s="883"/>
      <c r="E21" s="885"/>
      <c r="F21" s="885"/>
      <c r="G21" s="885"/>
      <c r="H21" s="885"/>
      <c r="I21" s="880"/>
      <c r="J21" s="879"/>
      <c r="K21" s="882"/>
      <c r="L21" s="593" t="str">
        <f>mergeValue(A21) &amp;"."&amp; mergeValue(B21)</f>
        <v>1.1</v>
      </c>
      <c r="M21" s="546" t="s">
        <v>16</v>
      </c>
      <c r="N21" s="646"/>
      <c r="O21" s="1208"/>
      <c r="P21" s="1208"/>
      <c r="Q21" s="1208"/>
      <c r="R21" s="1208"/>
      <c r="S21" s="1208"/>
      <c r="T21" s="1208"/>
      <c r="U21" s="1208"/>
      <c r="V21" s="1208"/>
      <c r="W21" s="630" t="s">
        <v>477</v>
      </c>
      <c r="Y21" s="589"/>
      <c r="Z21" s="589" t="str">
        <f t="shared" si="0"/>
        <v>Территория действия тарифа</v>
      </c>
      <c r="AA21" s="589"/>
      <c r="AB21" s="589"/>
      <c r="AC21" s="589"/>
      <c r="AI21" s="585"/>
      <c r="AJ21" s="585"/>
    </row>
    <row r="22" spans="1:36" ht="22.5">
      <c r="A22" s="1207"/>
      <c r="B22" s="1207"/>
      <c r="C22" s="1207">
        <v>1</v>
      </c>
      <c r="D22" s="883"/>
      <c r="E22" s="885"/>
      <c r="F22" s="885"/>
      <c r="G22" s="885"/>
      <c r="H22" s="885"/>
      <c r="I22" s="887"/>
      <c r="J22" s="879"/>
      <c r="K22" s="882"/>
      <c r="L22" s="593" t="str">
        <f>mergeValue(A22) &amp;"."&amp; mergeValue(B22)&amp;"."&amp; mergeValue(C22)</f>
        <v>1.1.1</v>
      </c>
      <c r="M22" s="547" t="s">
        <v>7</v>
      </c>
      <c r="N22" s="646"/>
      <c r="O22" s="1208"/>
      <c r="P22" s="1208"/>
      <c r="Q22" s="1208"/>
      <c r="R22" s="1208"/>
      <c r="S22" s="1208"/>
      <c r="T22" s="1208"/>
      <c r="U22" s="1208"/>
      <c r="V22" s="1208"/>
      <c r="W22" s="630" t="s">
        <v>633</v>
      </c>
      <c r="Y22" s="589"/>
      <c r="Z22" s="589" t="str">
        <f t="shared" si="0"/>
        <v xml:space="preserve">Наименование системы теплоснабжения </v>
      </c>
      <c r="AA22" s="589"/>
      <c r="AB22" s="589"/>
      <c r="AC22" s="589"/>
      <c r="AI22" s="585"/>
      <c r="AJ22" s="585"/>
    </row>
    <row r="23" spans="1:36" ht="22.5">
      <c r="A23" s="1207"/>
      <c r="B23" s="1207"/>
      <c r="C23" s="1207"/>
      <c r="D23" s="1207">
        <v>1</v>
      </c>
      <c r="E23" s="885"/>
      <c r="F23" s="885"/>
      <c r="G23" s="885"/>
      <c r="H23" s="885"/>
      <c r="I23" s="887"/>
      <c r="J23" s="879"/>
      <c r="K23" s="882"/>
      <c r="L23" s="593" t="str">
        <f>mergeValue(A23) &amp;"."&amp; mergeValue(B23)&amp;"."&amp; mergeValue(C23)&amp;"."&amp; mergeValue(D23)</f>
        <v>1.1.1.1</v>
      </c>
      <c r="M23" s="548" t="s">
        <v>22</v>
      </c>
      <c r="N23" s="646"/>
      <c r="O23" s="1208"/>
      <c r="P23" s="1208"/>
      <c r="Q23" s="1208"/>
      <c r="R23" s="1208"/>
      <c r="S23" s="1208"/>
      <c r="T23" s="1208"/>
      <c r="U23" s="1208"/>
      <c r="V23" s="1208"/>
      <c r="W23" s="630" t="s">
        <v>634</v>
      </c>
      <c r="Y23" s="589"/>
      <c r="Z23" s="589" t="str">
        <f t="shared" si="0"/>
        <v xml:space="preserve">Источник тепловой энергии  </v>
      </c>
      <c r="AA23" s="589"/>
      <c r="AB23" s="589"/>
      <c r="AC23" s="589"/>
      <c r="AI23" s="585"/>
      <c r="AJ23" s="585"/>
    </row>
    <row r="24" spans="1:36" ht="101.25">
      <c r="A24" s="1207"/>
      <c r="B24" s="1207"/>
      <c r="C24" s="1207"/>
      <c r="D24" s="1207"/>
      <c r="E24" s="1207">
        <v>1</v>
      </c>
      <c r="F24" s="885"/>
      <c r="G24" s="885"/>
      <c r="H24" s="883">
        <v>1</v>
      </c>
      <c r="I24" s="1207">
        <v>1</v>
      </c>
      <c r="J24" s="885"/>
      <c r="K24" s="890"/>
      <c r="L24" s="593" t="str">
        <f>mergeValue(A24) &amp;"."&amp; mergeValue(B24)&amp;"."&amp; mergeValue(C24)&amp;"."&amp; mergeValue(D24)&amp;"."&amp; mergeValue(E24)</f>
        <v>1.1.1.1.1</v>
      </c>
      <c r="M24" s="554" t="s">
        <v>9</v>
      </c>
      <c r="N24" s="646"/>
      <c r="O24" s="1209"/>
      <c r="P24" s="1209"/>
      <c r="Q24" s="1209"/>
      <c r="R24" s="1209"/>
      <c r="S24" s="1209"/>
      <c r="T24" s="1209"/>
      <c r="U24" s="1209"/>
      <c r="V24" s="1209"/>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7"/>
      <c r="B25" s="1207"/>
      <c r="C25" s="1207"/>
      <c r="D25" s="1207"/>
      <c r="E25" s="1207"/>
      <c r="F25" s="1207">
        <v>1</v>
      </c>
      <c r="G25" s="883"/>
      <c r="H25" s="883"/>
      <c r="I25" s="1207"/>
      <c r="J25" s="1207">
        <v>1</v>
      </c>
      <c r="K25" s="891"/>
      <c r="L25" s="593" t="str">
        <f>mergeValue(A25) &amp;"."&amp; mergeValue(B25)&amp;"."&amp; mergeValue(C25)&amp;"."&amp; mergeValue(D25)&amp;"."&amp; mergeValue(E25)&amp;"."&amp; mergeValue(F25)</f>
        <v>1.1.1.1.1.1</v>
      </c>
      <c r="M25" s="555" t="s">
        <v>10</v>
      </c>
      <c r="N25" s="646"/>
      <c r="O25" s="1210"/>
      <c r="P25" s="1211"/>
      <c r="Q25" s="1211"/>
      <c r="R25" s="1211"/>
      <c r="S25" s="1211"/>
      <c r="T25" s="1211"/>
      <c r="U25" s="1211"/>
      <c r="V25" s="1212"/>
      <c r="W25" s="630" t="s">
        <v>636</v>
      </c>
      <c r="Y25" s="589"/>
      <c r="Z25" s="589" t="str">
        <f t="shared" si="0"/>
        <v>Группа потребителей</v>
      </c>
      <c r="AA25" s="589"/>
      <c r="AB25" s="589"/>
      <c r="AC25" s="589"/>
      <c r="AI25" s="585"/>
      <c r="AJ25" s="585"/>
    </row>
    <row r="26" spans="1:36" ht="189" customHeight="1">
      <c r="A26" s="1207"/>
      <c r="B26" s="1207"/>
      <c r="C26" s="1207"/>
      <c r="D26" s="1207"/>
      <c r="E26" s="1207"/>
      <c r="F26" s="1207"/>
      <c r="G26" s="883">
        <v>1</v>
      </c>
      <c r="H26" s="883"/>
      <c r="I26" s="1207"/>
      <c r="J26" s="1207"/>
      <c r="K26" s="891">
        <v>1</v>
      </c>
      <c r="L26" s="593" t="str">
        <f>mergeValue(A26) &amp;"."&amp; mergeValue(B26)&amp;"."&amp; mergeValue(C26)&amp;"."&amp; mergeValue(D26)&amp;"."&amp; mergeValue(E26)&amp;"."&amp; mergeValue(F26)&amp;"."&amp; mergeValue(G26)</f>
        <v>1.1.1.1.1.1.1</v>
      </c>
      <c r="M26" s="1069"/>
      <c r="N26" s="646"/>
      <c r="O26" s="562"/>
      <c r="P26" s="562"/>
      <c r="Q26" s="1094"/>
      <c r="R26" s="1213"/>
      <c r="S26" s="1214" t="s">
        <v>84</v>
      </c>
      <c r="T26" s="1213"/>
      <c r="U26" s="1214" t="s">
        <v>85</v>
      </c>
      <c r="V26" s="562"/>
      <c r="W26" s="1224" t="s">
        <v>655</v>
      </c>
      <c r="X26" s="585" t="str">
        <f>strCheckDate(O27:V27)</f>
        <v/>
      </c>
      <c r="Y26" s="589"/>
      <c r="Z26" s="589" t="str">
        <f t="shared" si="0"/>
        <v/>
      </c>
      <c r="AA26" s="589"/>
      <c r="AB26" s="589"/>
      <c r="AC26" s="589"/>
      <c r="AI26" s="585"/>
      <c r="AJ26" s="585"/>
    </row>
    <row r="27" spans="1:36" ht="11.25" hidden="1">
      <c r="A27" s="1207"/>
      <c r="B27" s="1207"/>
      <c r="C27" s="1207"/>
      <c r="D27" s="1207"/>
      <c r="E27" s="1207"/>
      <c r="F27" s="1207"/>
      <c r="G27" s="883"/>
      <c r="H27" s="883"/>
      <c r="I27" s="1207"/>
      <c r="J27" s="1207"/>
      <c r="K27" s="891"/>
      <c r="L27" s="600"/>
      <c r="M27" s="646"/>
      <c r="N27" s="646"/>
      <c r="O27" s="562"/>
      <c r="P27" s="562"/>
      <c r="Q27" s="584" t="str">
        <f>R26 &amp; "-" &amp; T26</f>
        <v>-</v>
      </c>
      <c r="R27" s="1213"/>
      <c r="S27" s="1214"/>
      <c r="T27" s="1213"/>
      <c r="U27" s="1214"/>
      <c r="V27" s="562"/>
      <c r="W27" s="1225"/>
      <c r="Y27" s="589"/>
      <c r="Z27" s="589" t="str">
        <f t="shared" si="0"/>
        <v/>
      </c>
      <c r="AA27" s="589"/>
      <c r="AB27" s="589"/>
      <c r="AC27" s="589"/>
      <c r="AI27" s="585"/>
      <c r="AJ27" s="585"/>
    </row>
    <row r="28" spans="1:36" ht="15" customHeight="1">
      <c r="A28" s="1207"/>
      <c r="B28" s="1207"/>
      <c r="C28" s="1207"/>
      <c r="D28" s="1207"/>
      <c r="E28" s="1207"/>
      <c r="F28" s="1207"/>
      <c r="G28" s="885"/>
      <c r="H28" s="883"/>
      <c r="I28" s="1207"/>
      <c r="J28" s="1207"/>
      <c r="K28" s="890"/>
      <c r="L28" s="538"/>
      <c r="M28" s="557" t="s">
        <v>25</v>
      </c>
      <c r="N28" s="564"/>
      <c r="O28" s="564"/>
      <c r="P28" s="564"/>
      <c r="Q28" s="564"/>
      <c r="R28" s="564"/>
      <c r="S28" s="564"/>
      <c r="T28" s="564"/>
      <c r="U28" s="564"/>
      <c r="V28" s="560"/>
      <c r="W28" s="1226"/>
      <c r="Y28" s="589"/>
      <c r="Z28" s="589" t="str">
        <f t="shared" si="0"/>
        <v>Добавить вид теплоносителя (параметры теплоносителя)</v>
      </c>
      <c r="AA28" s="589"/>
      <c r="AB28" s="589"/>
      <c r="AC28" s="589"/>
      <c r="AI28" s="585"/>
      <c r="AJ28" s="585"/>
    </row>
    <row r="29" spans="1:36" ht="15" customHeight="1">
      <c r="A29" s="1207"/>
      <c r="B29" s="1207"/>
      <c r="C29" s="1207"/>
      <c r="D29" s="1207"/>
      <c r="E29" s="1207"/>
      <c r="F29" s="885"/>
      <c r="G29" s="885"/>
      <c r="H29" s="883"/>
      <c r="I29" s="1207"/>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7"/>
      <c r="B30" s="1207"/>
      <c r="C30" s="1207"/>
      <c r="D30" s="1207"/>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7"/>
      <c r="B31" s="1207"/>
      <c r="C31" s="1207"/>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7"/>
      <c r="B32" s="1207"/>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7"/>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0" t="s">
        <v>632</v>
      </c>
      <c r="N36" s="1200"/>
      <c r="O36" s="1200"/>
      <c r="P36" s="1200"/>
      <c r="Q36" s="1200"/>
      <c r="R36" s="1200"/>
      <c r="S36" s="1200"/>
      <c r="T36" s="1200"/>
      <c r="U36" s="1200"/>
      <c r="V36" s="1200"/>
      <c r="W36" s="1200"/>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1" t="s">
        <v>491</v>
      </c>
      <c r="G2" s="1202"/>
      <c r="H2" s="1203"/>
      <c r="I2" s="806"/>
    </row>
    <row r="3" spans="1:20" ht="3" customHeight="1"/>
    <row r="4" spans="1:20" s="570" customFormat="1" ht="11.25">
      <c r="A4" s="771"/>
      <c r="B4" s="771"/>
      <c r="C4" s="771"/>
      <c r="D4" s="771"/>
      <c r="F4" s="1153" t="s">
        <v>454</v>
      </c>
      <c r="G4" s="1153"/>
      <c r="H4" s="1153"/>
      <c r="I4" s="1204"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4"/>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28.11.2022</v>
      </c>
      <c r="I7" s="816" t="s">
        <v>493</v>
      </c>
      <c r="J7" s="615"/>
      <c r="K7" s="771"/>
      <c r="L7" s="771"/>
      <c r="M7" s="771"/>
      <c r="N7" s="771"/>
      <c r="O7" s="771"/>
      <c r="P7" s="771"/>
      <c r="Q7" s="771"/>
      <c r="R7" s="771"/>
      <c r="S7" s="771"/>
      <c r="T7" s="771"/>
    </row>
    <row r="8" spans="1:20" s="570" customFormat="1" ht="45">
      <c r="A8" s="1205">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5"/>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5"/>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5"/>
      <c r="B11" s="1205">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5"/>
      <c r="B12" s="1205"/>
      <c r="C12" s="1205">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5"/>
      <c r="B13" s="1205"/>
      <c r="C13" s="1205"/>
      <c r="D13" s="777">
        <v>1</v>
      </c>
      <c r="F13" s="814" t="str">
        <f>"4."&amp;mergeValue(A13) &amp;"."&amp;mergeValue(B13)&amp;"."&amp;mergeValue(C13)&amp;"."&amp;mergeValue(D13)</f>
        <v>4.1.1.1.1</v>
      </c>
      <c r="G13" s="818" t="s">
        <v>498</v>
      </c>
      <c r="H13" s="805"/>
      <c r="I13" s="1206" t="s">
        <v>591</v>
      </c>
      <c r="J13" s="615"/>
      <c r="K13" s="771"/>
      <c r="L13" s="771"/>
      <c r="M13" s="771"/>
      <c r="N13" s="771"/>
      <c r="O13" s="771"/>
      <c r="P13" s="771"/>
      <c r="Q13" s="771"/>
      <c r="R13" s="771"/>
      <c r="S13" s="771"/>
      <c r="T13" s="771"/>
    </row>
    <row r="14" spans="1:20" s="570" customFormat="1" ht="18.75">
      <c r="A14" s="1205"/>
      <c r="B14" s="1205"/>
      <c r="C14" s="1205"/>
      <c r="D14" s="777"/>
      <c r="F14" s="819"/>
      <c r="G14" s="759" t="s">
        <v>4</v>
      </c>
      <c r="H14" s="624"/>
      <c r="I14" s="1206"/>
      <c r="J14" s="615"/>
      <c r="K14" s="771"/>
      <c r="L14" s="771"/>
      <c r="M14" s="771"/>
      <c r="N14" s="771"/>
      <c r="O14" s="771"/>
      <c r="P14" s="771"/>
      <c r="Q14" s="771"/>
      <c r="R14" s="771"/>
      <c r="S14" s="771"/>
      <c r="T14" s="771"/>
    </row>
    <row r="15" spans="1:20" s="570" customFormat="1" ht="18.75">
      <c r="A15" s="1205"/>
      <c r="B15" s="1205"/>
      <c r="C15" s="777"/>
      <c r="D15" s="777"/>
      <c r="F15" s="634"/>
      <c r="G15" s="577" t="s">
        <v>403</v>
      </c>
      <c r="H15" s="635"/>
      <c r="I15" s="636"/>
      <c r="J15" s="615"/>
      <c r="K15" s="771"/>
      <c r="L15" s="771"/>
      <c r="M15" s="771"/>
      <c r="N15" s="771"/>
      <c r="O15" s="771"/>
      <c r="P15" s="771"/>
      <c r="Q15" s="771"/>
      <c r="R15" s="771"/>
      <c r="S15" s="771"/>
      <c r="T15" s="771"/>
    </row>
    <row r="16" spans="1:20" s="570" customFormat="1" ht="18.75">
      <c r="A16" s="1205"/>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823"/>
      <c r="J19" s="773"/>
      <c r="K19" s="773"/>
      <c r="L19" s="773"/>
      <c r="M19" s="773"/>
      <c r="N19" s="773"/>
      <c r="O19" s="773"/>
      <c r="P19" s="773"/>
      <c r="Q19" s="773"/>
      <c r="R19" s="773"/>
      <c r="S19" s="773"/>
      <c r="T19" s="773"/>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1" t="s">
        <v>631</v>
      </c>
      <c r="M5" s="1221"/>
      <c r="N5" s="1221"/>
      <c r="O5" s="1221"/>
      <c r="P5" s="1221"/>
      <c r="Q5" s="1221"/>
      <c r="R5" s="1221"/>
      <c r="S5" s="1221"/>
      <c r="T5" s="1221"/>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3"/>
      <c r="P7" s="1244"/>
      <c r="Q7" s="1244"/>
      <c r="R7" s="1244"/>
      <c r="S7" s="1244"/>
      <c r="T7" s="12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7" t="str">
        <f>IF(NameOrPr_ch="",IF(NameOrPr="","",NameOrPr),NameOrPr_ch)</f>
        <v>Министерство тарифного регулирования и энергетики Челябинской области</v>
      </c>
      <c r="P9" s="1227"/>
      <c r="Q9" s="1227"/>
      <c r="R9" s="1227"/>
      <c r="S9" s="1227"/>
      <c r="T9" s="122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7" t="str">
        <f>IF(datePr_ch="",IF(datePr="","",datePr),datePr_ch)</f>
        <v>28.11.2022</v>
      </c>
      <c r="P10" s="1227"/>
      <c r="Q10" s="1227"/>
      <c r="R10" s="1227"/>
      <c r="S10" s="1227"/>
      <c r="T10" s="122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7" t="str">
        <f>IF(numberPr_ch="",IF(numberPr="","",numberPr),numberPr_ch)</f>
        <v>102/159</v>
      </c>
      <c r="P11" s="1227"/>
      <c r="Q11" s="1227"/>
      <c r="R11" s="1227"/>
      <c r="S11" s="1227"/>
      <c r="T11" s="122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2"/>
      <c r="M13" s="1222"/>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8"/>
      <c r="P14" s="1228"/>
      <c r="Q14" s="1228"/>
      <c r="R14" s="1228"/>
      <c r="S14" s="1228"/>
      <c r="T14" s="1228"/>
      <c r="U14" s="1228"/>
    </row>
    <row r="15" spans="1:34">
      <c r="J15" s="686"/>
      <c r="K15" s="686"/>
      <c r="L15" s="1153" t="s">
        <v>454</v>
      </c>
      <c r="M15" s="1153"/>
      <c r="N15" s="1153"/>
      <c r="O15" s="1153"/>
      <c r="P15" s="1153"/>
      <c r="Q15" s="1153"/>
      <c r="R15" s="1153"/>
      <c r="S15" s="1153"/>
      <c r="T15" s="1153"/>
      <c r="U15" s="1153"/>
      <c r="V15" s="1153"/>
      <c r="W15" s="1153" t="s">
        <v>455</v>
      </c>
    </row>
    <row r="16" spans="1:34" ht="14.25" customHeight="1">
      <c r="J16" s="686"/>
      <c r="K16" s="686"/>
      <c r="L16" s="1234" t="s">
        <v>92</v>
      </c>
      <c r="M16" s="1234" t="s">
        <v>639</v>
      </c>
      <c r="N16" s="661"/>
      <c r="O16" s="1235" t="s">
        <v>641</v>
      </c>
      <c r="P16" s="1236"/>
      <c r="Q16" s="1236"/>
      <c r="R16" s="1236"/>
      <c r="S16" s="1236"/>
      <c r="T16" s="1237"/>
      <c r="U16" s="1218" t="s">
        <v>341</v>
      </c>
      <c r="V16" s="1231" t="s">
        <v>275</v>
      </c>
      <c r="W16" s="1153"/>
    </row>
    <row r="17" spans="1:36" ht="14.25" customHeight="1">
      <c r="J17" s="686"/>
      <c r="K17" s="686"/>
      <c r="L17" s="1234"/>
      <c r="M17" s="1234"/>
      <c r="N17" s="662"/>
      <c r="O17" s="1240" t="s">
        <v>605</v>
      </c>
      <c r="P17" s="1238" t="s">
        <v>271</v>
      </c>
      <c r="Q17" s="1239"/>
      <c r="R17" s="1215" t="s">
        <v>654</v>
      </c>
      <c r="S17" s="1216"/>
      <c r="T17" s="1217"/>
      <c r="U17" s="1219"/>
      <c r="V17" s="1232"/>
      <c r="W17" s="1153"/>
    </row>
    <row r="18" spans="1:36" ht="33.75" customHeight="1">
      <c r="J18" s="686"/>
      <c r="K18" s="686"/>
      <c r="L18" s="1234"/>
      <c r="M18" s="1234"/>
      <c r="N18" s="663"/>
      <c r="O18" s="1241"/>
      <c r="P18" s="756" t="s">
        <v>606</v>
      </c>
      <c r="Q18" s="756" t="s">
        <v>6</v>
      </c>
      <c r="R18" s="780" t="s">
        <v>274</v>
      </c>
      <c r="S18" s="1229" t="s">
        <v>273</v>
      </c>
      <c r="T18" s="1230"/>
      <c r="U18" s="1220"/>
      <c r="V18" s="1233"/>
      <c r="W18" s="1153"/>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3">
        <f ca="1">OFFSET(S19,0,-1)+1</f>
        <v>7</v>
      </c>
      <c r="T19" s="1223"/>
      <c r="U19" s="778">
        <f ca="1">OFFSET(U19,0,-2)+1</f>
        <v>8</v>
      </c>
      <c r="V19" s="649">
        <f ca="1">OFFSET(V19,0,-1)</f>
        <v>8</v>
      </c>
      <c r="W19" s="778">
        <f ca="1">OFFSET(W19,0,-1)+1</f>
        <v>9</v>
      </c>
    </row>
    <row r="20" spans="1:36" ht="22.5">
      <c r="A20" s="1207">
        <v>1</v>
      </c>
      <c r="B20" s="883"/>
      <c r="C20" s="883"/>
      <c r="D20" s="883"/>
      <c r="E20" s="884"/>
      <c r="F20" s="885"/>
      <c r="G20" s="885"/>
      <c r="H20" s="885"/>
      <c r="I20" s="886"/>
      <c r="J20" s="881"/>
      <c r="K20" s="888"/>
      <c r="L20" s="781">
        <f>mergeValue(A20)</f>
        <v>1</v>
      </c>
      <c r="M20" s="641" t="s">
        <v>20</v>
      </c>
      <c r="N20" s="646"/>
      <c r="O20" s="1208"/>
      <c r="P20" s="1208"/>
      <c r="Q20" s="1208"/>
      <c r="R20" s="1208"/>
      <c r="S20" s="1208"/>
      <c r="T20" s="1208"/>
      <c r="U20" s="1208"/>
      <c r="V20" s="1208"/>
      <c r="W20" s="630" t="s">
        <v>476</v>
      </c>
      <c r="Y20" s="829"/>
      <c r="Z20" s="829" t="str">
        <f t="shared" ref="Z20:Z33" si="0">IF(M20="","",M20 )</f>
        <v>Наименование тарифа</v>
      </c>
      <c r="AA20" s="829"/>
      <c r="AB20" s="829"/>
      <c r="AC20" s="829"/>
      <c r="AI20" s="808"/>
      <c r="AJ20" s="808"/>
    </row>
    <row r="21" spans="1:36" ht="22.5">
      <c r="A21" s="1207"/>
      <c r="B21" s="1207">
        <v>1</v>
      </c>
      <c r="C21" s="883"/>
      <c r="D21" s="883"/>
      <c r="E21" s="885"/>
      <c r="F21" s="885"/>
      <c r="G21" s="885"/>
      <c r="H21" s="885"/>
      <c r="I21" s="880"/>
      <c r="J21" s="879"/>
      <c r="K21" s="882"/>
      <c r="L21" s="781" t="str">
        <f>mergeValue(A21) &amp;"."&amp; mergeValue(B21)</f>
        <v>1.1</v>
      </c>
      <c r="M21" s="692" t="s">
        <v>16</v>
      </c>
      <c r="N21" s="646"/>
      <c r="O21" s="1208"/>
      <c r="P21" s="1208"/>
      <c r="Q21" s="1208"/>
      <c r="R21" s="1208"/>
      <c r="S21" s="1208"/>
      <c r="T21" s="1208"/>
      <c r="U21" s="1208"/>
      <c r="V21" s="1208"/>
      <c r="W21" s="630" t="s">
        <v>477</v>
      </c>
      <c r="Y21" s="829"/>
      <c r="Z21" s="829" t="str">
        <f t="shared" si="0"/>
        <v>Территория действия тарифа</v>
      </c>
      <c r="AA21" s="829"/>
      <c r="AB21" s="829"/>
      <c r="AC21" s="829"/>
      <c r="AI21" s="808"/>
      <c r="AJ21" s="808"/>
    </row>
    <row r="22" spans="1:36" ht="22.5">
      <c r="A22" s="1207"/>
      <c r="B22" s="1207"/>
      <c r="C22" s="1207">
        <v>1</v>
      </c>
      <c r="D22" s="883"/>
      <c r="E22" s="885"/>
      <c r="F22" s="885"/>
      <c r="G22" s="885"/>
      <c r="H22" s="885"/>
      <c r="I22" s="887"/>
      <c r="J22" s="879"/>
      <c r="K22" s="882"/>
      <c r="L22" s="781" t="str">
        <f>mergeValue(A22) &amp;"."&amp; mergeValue(B22)&amp;"."&amp; mergeValue(C22)</f>
        <v>1.1.1</v>
      </c>
      <c r="M22" s="693" t="s">
        <v>7</v>
      </c>
      <c r="N22" s="646"/>
      <c r="O22" s="1208"/>
      <c r="P22" s="1208"/>
      <c r="Q22" s="1208"/>
      <c r="R22" s="1208"/>
      <c r="S22" s="1208"/>
      <c r="T22" s="1208"/>
      <c r="U22" s="1208"/>
      <c r="V22" s="1208"/>
      <c r="W22" s="630" t="s">
        <v>633</v>
      </c>
      <c r="Y22" s="829"/>
      <c r="Z22" s="829" t="str">
        <f t="shared" si="0"/>
        <v xml:space="preserve">Наименование системы теплоснабжения </v>
      </c>
      <c r="AA22" s="829"/>
      <c r="AB22" s="829"/>
      <c r="AC22" s="829"/>
      <c r="AI22" s="808"/>
      <c r="AJ22" s="808"/>
    </row>
    <row r="23" spans="1:36" ht="22.5">
      <c r="A23" s="1207"/>
      <c r="B23" s="1207"/>
      <c r="C23" s="1207"/>
      <c r="D23" s="1207">
        <v>1</v>
      </c>
      <c r="E23" s="885"/>
      <c r="F23" s="885"/>
      <c r="G23" s="885"/>
      <c r="H23" s="885"/>
      <c r="I23" s="887"/>
      <c r="J23" s="879"/>
      <c r="K23" s="882"/>
      <c r="L23" s="781" t="str">
        <f>mergeValue(A23) &amp;"."&amp; mergeValue(B23)&amp;"."&amp; mergeValue(C23)&amp;"."&amp; mergeValue(D23)</f>
        <v>1.1.1.1</v>
      </c>
      <c r="M23" s="694" t="s">
        <v>22</v>
      </c>
      <c r="N23" s="646"/>
      <c r="O23" s="1208"/>
      <c r="P23" s="1208"/>
      <c r="Q23" s="1208"/>
      <c r="R23" s="1208"/>
      <c r="S23" s="1208"/>
      <c r="T23" s="1208"/>
      <c r="U23" s="1208"/>
      <c r="V23" s="1208"/>
      <c r="W23" s="630" t="s">
        <v>634</v>
      </c>
      <c r="Y23" s="829"/>
      <c r="Z23" s="829" t="str">
        <f t="shared" si="0"/>
        <v xml:space="preserve">Источник тепловой энергии  </v>
      </c>
      <c r="AA23" s="829"/>
      <c r="AB23" s="829"/>
      <c r="AC23" s="829"/>
      <c r="AI23" s="808"/>
      <c r="AJ23" s="808"/>
    </row>
    <row r="24" spans="1:36" ht="101.25">
      <c r="A24" s="1207"/>
      <c r="B24" s="1207"/>
      <c r="C24" s="1207"/>
      <c r="D24" s="1207"/>
      <c r="E24" s="1207">
        <v>1</v>
      </c>
      <c r="F24" s="885"/>
      <c r="G24" s="885"/>
      <c r="H24" s="883">
        <v>1</v>
      </c>
      <c r="I24" s="1207">
        <v>1</v>
      </c>
      <c r="J24" s="885"/>
      <c r="K24" s="890"/>
      <c r="L24" s="781" t="str">
        <f>mergeValue(A24) &amp;"."&amp; mergeValue(B24)&amp;"."&amp; mergeValue(C24)&amp;"."&amp; mergeValue(D24)&amp;"."&amp; mergeValue(E24)</f>
        <v>1.1.1.1.1</v>
      </c>
      <c r="M24" s="554" t="s">
        <v>9</v>
      </c>
      <c r="N24" s="646"/>
      <c r="O24" s="1209"/>
      <c r="P24" s="1209"/>
      <c r="Q24" s="1209"/>
      <c r="R24" s="1209"/>
      <c r="S24" s="1209"/>
      <c r="T24" s="1209"/>
      <c r="U24" s="1209"/>
      <c r="V24" s="1209"/>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7"/>
      <c r="B25" s="1207"/>
      <c r="C25" s="1207"/>
      <c r="D25" s="1207"/>
      <c r="E25" s="1207"/>
      <c r="F25" s="1207">
        <v>1</v>
      </c>
      <c r="G25" s="883"/>
      <c r="H25" s="883"/>
      <c r="I25" s="1207"/>
      <c r="J25" s="1207">
        <v>1</v>
      </c>
      <c r="K25" s="891"/>
      <c r="L25" s="781" t="str">
        <f>mergeValue(A25) &amp;"."&amp; mergeValue(B25)&amp;"."&amp; mergeValue(C25)&amp;"."&amp; mergeValue(D25)&amp;"."&amp; mergeValue(E25)&amp;"."&amp; mergeValue(F25)</f>
        <v>1.1.1.1.1.1</v>
      </c>
      <c r="M25" s="555" t="s">
        <v>10</v>
      </c>
      <c r="N25" s="646"/>
      <c r="O25" s="1209"/>
      <c r="P25" s="1209"/>
      <c r="Q25" s="1209"/>
      <c r="R25" s="1209"/>
      <c r="S25" s="1209"/>
      <c r="T25" s="1209"/>
      <c r="U25" s="1209"/>
      <c r="V25" s="1209"/>
      <c r="W25" s="630" t="s">
        <v>636</v>
      </c>
      <c r="Y25" s="829"/>
      <c r="Z25" s="829" t="str">
        <f t="shared" si="0"/>
        <v>Группа потребителей</v>
      </c>
      <c r="AA25" s="829"/>
      <c r="AB25" s="829"/>
      <c r="AC25" s="829"/>
      <c r="AI25" s="808"/>
      <c r="AJ25" s="808"/>
    </row>
    <row r="26" spans="1:36" ht="189" customHeight="1">
      <c r="A26" s="1207"/>
      <c r="B26" s="1207"/>
      <c r="C26" s="1207"/>
      <c r="D26" s="1207"/>
      <c r="E26" s="1207"/>
      <c r="F26" s="1207"/>
      <c r="G26" s="883">
        <v>1</v>
      </c>
      <c r="H26" s="883"/>
      <c r="I26" s="1207"/>
      <c r="J26" s="1207"/>
      <c r="K26" s="891">
        <v>1</v>
      </c>
      <c r="L26" s="781" t="str">
        <f>mergeValue(A26) &amp;"."&amp; mergeValue(B26)&amp;"."&amp; mergeValue(C26)&amp;"."&amp; mergeValue(D26)&amp;"."&amp; mergeValue(E26)&amp;"."&amp; mergeValue(F26)&amp;"."&amp; mergeValue(G26)</f>
        <v>1.1.1.1.1.1.1</v>
      </c>
      <c r="M26" s="1069"/>
      <c r="N26" s="646"/>
      <c r="O26" s="763"/>
      <c r="P26" s="763"/>
      <c r="Q26" s="1094"/>
      <c r="R26" s="1213"/>
      <c r="S26" s="1214" t="s">
        <v>84</v>
      </c>
      <c r="T26" s="1213"/>
      <c r="U26" s="1214" t="s">
        <v>85</v>
      </c>
      <c r="V26" s="763"/>
      <c r="W26" s="1224" t="s">
        <v>655</v>
      </c>
      <c r="X26" s="808" t="str">
        <f>strCheckDate(O27:V27)</f>
        <v/>
      </c>
      <c r="Y26" s="829"/>
      <c r="Z26" s="829" t="str">
        <f t="shared" si="0"/>
        <v/>
      </c>
      <c r="AA26" s="829"/>
      <c r="AB26" s="829"/>
      <c r="AC26" s="829"/>
      <c r="AI26" s="808"/>
      <c r="AJ26" s="808"/>
    </row>
    <row r="27" spans="1:36" ht="11.25" hidden="1">
      <c r="A27" s="1207"/>
      <c r="B27" s="1207"/>
      <c r="C27" s="1207"/>
      <c r="D27" s="1207"/>
      <c r="E27" s="1207"/>
      <c r="F27" s="1207"/>
      <c r="G27" s="883"/>
      <c r="H27" s="883"/>
      <c r="I27" s="1207"/>
      <c r="J27" s="1207"/>
      <c r="K27" s="891"/>
      <c r="L27" s="800"/>
      <c r="M27" s="646"/>
      <c r="N27" s="646"/>
      <c r="O27" s="763"/>
      <c r="P27" s="763"/>
      <c r="Q27" s="769" t="str">
        <f>R26 &amp; "-" &amp; T26</f>
        <v>-</v>
      </c>
      <c r="R27" s="1213"/>
      <c r="S27" s="1214"/>
      <c r="T27" s="1213"/>
      <c r="U27" s="1214"/>
      <c r="V27" s="763"/>
      <c r="W27" s="1225"/>
      <c r="Y27" s="829"/>
      <c r="Z27" s="829" t="str">
        <f t="shared" si="0"/>
        <v/>
      </c>
      <c r="AA27" s="829"/>
      <c r="AB27" s="829"/>
      <c r="AC27" s="829"/>
      <c r="AI27" s="808"/>
      <c r="AJ27" s="808"/>
    </row>
    <row r="28" spans="1:36" ht="15" customHeight="1">
      <c r="A28" s="1207"/>
      <c r="B28" s="1207"/>
      <c r="C28" s="1207"/>
      <c r="D28" s="1207"/>
      <c r="E28" s="1207"/>
      <c r="F28" s="1207"/>
      <c r="G28" s="885"/>
      <c r="H28" s="883"/>
      <c r="I28" s="1207"/>
      <c r="J28" s="1207"/>
      <c r="K28" s="890"/>
      <c r="L28" s="688"/>
      <c r="M28" s="557" t="s">
        <v>25</v>
      </c>
      <c r="N28" s="765"/>
      <c r="O28" s="765"/>
      <c r="P28" s="765"/>
      <c r="Q28" s="765"/>
      <c r="R28" s="765"/>
      <c r="S28" s="765"/>
      <c r="T28" s="765"/>
      <c r="U28" s="765"/>
      <c r="V28" s="762"/>
      <c r="W28" s="1226"/>
      <c r="Y28" s="829"/>
      <c r="Z28" s="829" t="str">
        <f t="shared" si="0"/>
        <v>Добавить вид теплоносителя (параметры теплоносителя)</v>
      </c>
      <c r="AA28" s="829"/>
      <c r="AB28" s="829"/>
      <c r="AC28" s="829"/>
      <c r="AI28" s="808"/>
      <c r="AJ28" s="808"/>
    </row>
    <row r="29" spans="1:36" ht="15" customHeight="1">
      <c r="A29" s="1207"/>
      <c r="B29" s="1207"/>
      <c r="C29" s="1207"/>
      <c r="D29" s="1207"/>
      <c r="E29" s="1207"/>
      <c r="F29" s="885"/>
      <c r="G29" s="885"/>
      <c r="H29" s="883"/>
      <c r="I29" s="1207"/>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7"/>
      <c r="B30" s="1207"/>
      <c r="C30" s="1207"/>
      <c r="D30" s="1207"/>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7"/>
      <c r="B31" s="1207"/>
      <c r="C31" s="1207"/>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7"/>
      <c r="B32" s="1207"/>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7"/>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0" t="s">
        <v>632</v>
      </c>
      <c r="N36" s="1200"/>
      <c r="O36" s="1200"/>
      <c r="P36" s="1200"/>
      <c r="Q36" s="1200"/>
      <c r="R36" s="1200"/>
      <c r="S36" s="1200"/>
      <c r="T36" s="1200"/>
      <c r="U36" s="1200"/>
      <c r="V36" s="1200"/>
      <c r="W36" s="1200"/>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1" t="s">
        <v>631</v>
      </c>
      <c r="M5" s="1221"/>
      <c r="N5" s="1221"/>
      <c r="O5" s="1221"/>
      <c r="P5" s="1221"/>
      <c r="Q5" s="1221"/>
      <c r="R5" s="1221"/>
      <c r="S5" s="1221"/>
      <c r="T5" s="1221"/>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7" t="str">
        <f>IF(datePr_ch="",IF(datePr="","",datePr),datePr_ch)</f>
        <v>28.11.2022</v>
      </c>
      <c r="P8" s="1227"/>
      <c r="Q8" s="1227"/>
      <c r="R8" s="1227"/>
      <c r="S8" s="1227"/>
      <c r="T8" s="122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7" t="str">
        <f>IF(numberPr_ch="",IF(numberPr="","",numberPr),numberPr_ch)</f>
        <v>102/159</v>
      </c>
      <c r="P9" s="1227"/>
      <c r="Q9" s="1227"/>
      <c r="R9" s="1227"/>
      <c r="S9" s="1227"/>
      <c r="T9" s="122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3" t="s">
        <v>454</v>
      </c>
      <c r="M13" s="1153"/>
      <c r="N13" s="1153"/>
      <c r="O13" s="1153"/>
      <c r="P13" s="1153"/>
      <c r="Q13" s="1153"/>
      <c r="R13" s="1153"/>
      <c r="S13" s="1153"/>
      <c r="T13" s="1153"/>
      <c r="U13" s="1153"/>
      <c r="V13" s="1153"/>
      <c r="W13" s="1153" t="s">
        <v>455</v>
      </c>
    </row>
    <row r="14" spans="1:33" ht="14.25" customHeight="1">
      <c r="J14" s="481"/>
      <c r="K14" s="481"/>
      <c r="L14" s="1234" t="s">
        <v>92</v>
      </c>
      <c r="M14" s="1234" t="s">
        <v>639</v>
      </c>
      <c r="N14" s="474"/>
      <c r="O14" s="1235" t="s">
        <v>641</v>
      </c>
      <c r="P14" s="1236"/>
      <c r="Q14" s="1236"/>
      <c r="R14" s="1236"/>
      <c r="S14" s="1236"/>
      <c r="T14" s="1237"/>
      <c r="U14" s="1218" t="s">
        <v>341</v>
      </c>
      <c r="V14" s="1246" t="s">
        <v>275</v>
      </c>
      <c r="W14" s="1153"/>
    </row>
    <row r="15" spans="1:33" ht="14.25" customHeight="1">
      <c r="J15" s="481"/>
      <c r="K15" s="481"/>
      <c r="L15" s="1234"/>
      <c r="M15" s="1234"/>
      <c r="N15" s="473"/>
      <c r="O15" s="1240" t="s">
        <v>640</v>
      </c>
      <c r="P15" s="655"/>
      <c r="Q15" s="655"/>
      <c r="R15" s="1216" t="s">
        <v>654</v>
      </c>
      <c r="S15" s="1216"/>
      <c r="T15" s="1217"/>
      <c r="U15" s="1219"/>
      <c r="V15" s="1246"/>
      <c r="W15" s="1153"/>
    </row>
    <row r="16" spans="1:33" ht="30.75" customHeight="1">
      <c r="J16" s="481"/>
      <c r="K16" s="481"/>
      <c r="L16" s="1234"/>
      <c r="M16" s="1234"/>
      <c r="N16" s="472"/>
      <c r="O16" s="1241"/>
      <c r="P16" s="653"/>
      <c r="Q16" s="654"/>
      <c r="R16" s="536" t="s">
        <v>274</v>
      </c>
      <c r="S16" s="1229" t="s">
        <v>273</v>
      </c>
      <c r="T16" s="1230"/>
      <c r="U16" s="1220"/>
      <c r="V16" s="1246"/>
      <c r="W16" s="1153"/>
    </row>
    <row r="17" spans="1:33">
      <c r="J17" s="481"/>
      <c r="K17" s="489">
        <v>1</v>
      </c>
      <c r="L17" s="637" t="s">
        <v>93</v>
      </c>
      <c r="M17" s="637" t="s">
        <v>49</v>
      </c>
      <c r="N17" s="509" t="s">
        <v>49</v>
      </c>
      <c r="O17" s="638">
        <f ca="1">OFFSET(O17,0,-1)+1</f>
        <v>3</v>
      </c>
      <c r="P17" s="639">
        <f ca="1">OFFSET(P17,0,-1)</f>
        <v>3</v>
      </c>
      <c r="Q17" s="639">
        <f ca="1">OFFSET(Q17,0,-1)</f>
        <v>3</v>
      </c>
      <c r="R17" s="638">
        <f ca="1">OFFSET(R17,0,-1)+1</f>
        <v>4</v>
      </c>
      <c r="S17" s="1250">
        <f ca="1">OFFSET(S17,0,-1)+1</f>
        <v>5</v>
      </c>
      <c r="T17" s="1250"/>
      <c r="U17" s="638">
        <f ca="1">OFFSET(U17,0,-2)+1</f>
        <v>6</v>
      </c>
      <c r="V17" s="639">
        <f ca="1">OFFSET(V17,0,-1)</f>
        <v>6</v>
      </c>
      <c r="W17" s="638">
        <f ca="1">OFFSET(W17,0,-1)+1</f>
        <v>7</v>
      </c>
    </row>
    <row r="18" spans="1:33" ht="22.5">
      <c r="A18" s="1207">
        <v>1</v>
      </c>
      <c r="B18" s="901"/>
      <c r="C18" s="901"/>
      <c r="D18" s="901"/>
      <c r="E18" s="902"/>
      <c r="F18" s="903"/>
      <c r="G18" s="903"/>
      <c r="H18" s="903"/>
      <c r="I18" s="904"/>
      <c r="J18" s="899"/>
      <c r="K18" s="906"/>
      <c r="L18" s="593">
        <f>mergeValue(A18)</f>
        <v>1</v>
      </c>
      <c r="M18" s="641" t="s">
        <v>20</v>
      </c>
      <c r="N18" s="580"/>
      <c r="O18" s="1248"/>
      <c r="P18" s="1248"/>
      <c r="Q18" s="1248"/>
      <c r="R18" s="1248"/>
      <c r="S18" s="1248"/>
      <c r="T18" s="1248"/>
      <c r="U18" s="1248"/>
      <c r="V18" s="1248"/>
      <c r="W18" s="630" t="s">
        <v>476</v>
      </c>
    </row>
    <row r="19" spans="1:33" ht="22.5">
      <c r="A19" s="1207"/>
      <c r="B19" s="1207">
        <v>1</v>
      </c>
      <c r="C19" s="901"/>
      <c r="D19" s="901"/>
      <c r="E19" s="903"/>
      <c r="F19" s="903"/>
      <c r="G19" s="903"/>
      <c r="H19" s="903"/>
      <c r="I19" s="898"/>
      <c r="J19" s="897"/>
      <c r="K19" s="900"/>
      <c r="L19" s="593" t="str">
        <f>mergeValue(A19) &amp;"."&amp; mergeValue(B19)</f>
        <v>1.1</v>
      </c>
      <c r="M19" s="546" t="s">
        <v>16</v>
      </c>
      <c r="N19" s="580"/>
      <c r="O19" s="1248"/>
      <c r="P19" s="1248"/>
      <c r="Q19" s="1248"/>
      <c r="R19" s="1248"/>
      <c r="S19" s="1248"/>
      <c r="T19" s="1248"/>
      <c r="U19" s="1248"/>
      <c r="V19" s="1248"/>
      <c r="W19" s="630" t="s">
        <v>477</v>
      </c>
    </row>
    <row r="20" spans="1:33" ht="22.5">
      <c r="A20" s="1207"/>
      <c r="B20" s="1207"/>
      <c r="C20" s="1207">
        <v>1</v>
      </c>
      <c r="D20" s="901"/>
      <c r="E20" s="903"/>
      <c r="F20" s="903"/>
      <c r="G20" s="903"/>
      <c r="H20" s="903"/>
      <c r="I20" s="905"/>
      <c r="J20" s="897"/>
      <c r="K20" s="900"/>
      <c r="L20" s="593" t="str">
        <f>mergeValue(A20) &amp;"."&amp; mergeValue(B20)&amp;"."&amp; mergeValue(C20)</f>
        <v>1.1.1</v>
      </c>
      <c r="M20" s="547" t="s">
        <v>7</v>
      </c>
      <c r="N20" s="580"/>
      <c r="O20" s="1248"/>
      <c r="P20" s="1248"/>
      <c r="Q20" s="1248"/>
      <c r="R20" s="1248"/>
      <c r="S20" s="1248"/>
      <c r="T20" s="1248"/>
      <c r="U20" s="1248"/>
      <c r="V20" s="1248"/>
      <c r="W20" s="630" t="s">
        <v>633</v>
      </c>
    </row>
    <row r="21" spans="1:33" ht="22.5">
      <c r="A21" s="1207"/>
      <c r="B21" s="1207"/>
      <c r="C21" s="1207"/>
      <c r="D21" s="1207">
        <v>1</v>
      </c>
      <c r="E21" s="903"/>
      <c r="F21" s="903"/>
      <c r="G21" s="903"/>
      <c r="H21" s="903"/>
      <c r="I21" s="905"/>
      <c r="J21" s="897"/>
      <c r="K21" s="900"/>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3" ht="101.25">
      <c r="A22" s="1207"/>
      <c r="B22" s="1207"/>
      <c r="C22" s="1207"/>
      <c r="D22" s="1207"/>
      <c r="E22" s="1207">
        <v>1</v>
      </c>
      <c r="F22" s="903"/>
      <c r="G22" s="903"/>
      <c r="H22" s="901">
        <v>1</v>
      </c>
      <c r="I22" s="1207">
        <v>1</v>
      </c>
      <c r="J22" s="903"/>
      <c r="K22" s="908"/>
      <c r="L22" s="593" t="str">
        <f>mergeValue(A22) &amp;"."&amp; mergeValue(B22)&amp;"."&amp; mergeValue(C22)&amp;"."&amp; mergeValue(D22)&amp;"."&amp; mergeValue(E22)</f>
        <v>1.1.1.1.1</v>
      </c>
      <c r="M22" s="554" t="s">
        <v>9</v>
      </c>
      <c r="N22" s="581"/>
      <c r="O22" s="1209"/>
      <c r="P22" s="1209"/>
      <c r="Q22" s="1209"/>
      <c r="R22" s="1209"/>
      <c r="S22" s="1209"/>
      <c r="T22" s="1209"/>
      <c r="U22" s="1209"/>
      <c r="V22" s="1209"/>
      <c r="W22" s="630" t="s">
        <v>638</v>
      </c>
    </row>
    <row r="23" spans="1:33" ht="90">
      <c r="A23" s="1207"/>
      <c r="B23" s="1207"/>
      <c r="C23" s="1207"/>
      <c r="D23" s="1207"/>
      <c r="E23" s="1207"/>
      <c r="F23" s="1207">
        <v>1</v>
      </c>
      <c r="G23" s="901"/>
      <c r="H23" s="901"/>
      <c r="I23" s="1207"/>
      <c r="J23" s="1207">
        <v>1</v>
      </c>
      <c r="K23" s="909"/>
      <c r="L23" s="593" t="str">
        <f>mergeValue(A23) &amp;"."&amp; mergeValue(B23)&amp;"."&amp; mergeValue(C23)&amp;"."&amp; mergeValue(D23)&amp;"."&amp; mergeValue(E23)&amp;"."&amp; mergeValue(F23)</f>
        <v>1.1.1.1.1.1</v>
      </c>
      <c r="M23" s="555" t="s">
        <v>10</v>
      </c>
      <c r="N23" s="581"/>
      <c r="O23" s="1210"/>
      <c r="P23" s="1211"/>
      <c r="Q23" s="1211"/>
      <c r="R23" s="1211"/>
      <c r="S23" s="1211"/>
      <c r="T23" s="1211"/>
      <c r="U23" s="1211"/>
      <c r="V23" s="1212"/>
      <c r="W23" s="630" t="s">
        <v>636</v>
      </c>
      <c r="Y23" s="504" t="str">
        <f>strCheckUnique(Z23:Z26)</f>
        <v/>
      </c>
      <c r="AA23" s="504" t="str">
        <f>IF(O23="","",O23 &amp; ":_")</f>
        <v/>
      </c>
    </row>
    <row r="24" spans="1:33" ht="189" customHeight="1">
      <c r="A24" s="1207"/>
      <c r="B24" s="1207"/>
      <c r="C24" s="1207"/>
      <c r="D24" s="1207"/>
      <c r="E24" s="1207"/>
      <c r="F24" s="1207"/>
      <c r="G24" s="901">
        <v>1</v>
      </c>
      <c r="H24" s="901"/>
      <c r="I24" s="1207"/>
      <c r="J24" s="1207"/>
      <c r="K24" s="909">
        <v>1</v>
      </c>
      <c r="L24" s="593" t="str">
        <f>mergeValue(A24) &amp;"."&amp; mergeValue(B24)&amp;"."&amp; mergeValue(C24)&amp;"."&amp; mergeValue(D24)&amp;"."&amp; mergeValue(E24)&amp;"."&amp; mergeValue(F24)&amp;"."&amp; mergeValue(G24)</f>
        <v>1.1.1.1.1.1.1</v>
      </c>
      <c r="M24" s="1069"/>
      <c r="N24" s="586"/>
      <c r="O24" s="1078"/>
      <c r="P24" s="562"/>
      <c r="Q24" s="562"/>
      <c r="R24" s="1249"/>
      <c r="S24" s="1214" t="s">
        <v>84</v>
      </c>
      <c r="T24" s="1249"/>
      <c r="U24" s="1214" t="s">
        <v>85</v>
      </c>
      <c r="V24" s="578"/>
      <c r="W24" s="1224" t="s">
        <v>656</v>
      </c>
      <c r="X24" s="500" t="str">
        <f>strCheckDate(O25:V25)</f>
        <v/>
      </c>
      <c r="Y24" s="504"/>
      <c r="Z24" s="504" t="str">
        <f>IF(M24="","",M24 )</f>
        <v/>
      </c>
      <c r="AA24" s="504"/>
      <c r="AB24" s="504"/>
      <c r="AC24" s="504"/>
    </row>
    <row r="25" spans="1:33" ht="11.25" hidden="1">
      <c r="A25" s="1207"/>
      <c r="B25" s="1207"/>
      <c r="C25" s="1207"/>
      <c r="D25" s="1207"/>
      <c r="E25" s="1207"/>
      <c r="F25" s="1207"/>
      <c r="G25" s="901"/>
      <c r="H25" s="901"/>
      <c r="I25" s="1207"/>
      <c r="J25" s="1207"/>
      <c r="K25" s="909"/>
      <c r="L25" s="600"/>
      <c r="M25" s="646"/>
      <c r="N25" s="586"/>
      <c r="O25" s="584"/>
      <c r="P25" s="562"/>
      <c r="Q25" s="584" t="str">
        <f>R24 &amp; "-" &amp; T24</f>
        <v>-</v>
      </c>
      <c r="R25" s="1213"/>
      <c r="S25" s="1214"/>
      <c r="T25" s="1213"/>
      <c r="U25" s="1214"/>
      <c r="V25" s="578"/>
      <c r="W25" s="1225"/>
    </row>
    <row r="26" spans="1:33" s="475" customFormat="1" ht="15" customHeight="1">
      <c r="A26" s="1207"/>
      <c r="B26" s="1207"/>
      <c r="C26" s="1207"/>
      <c r="D26" s="1207"/>
      <c r="E26" s="1207"/>
      <c r="F26" s="1207"/>
      <c r="G26" s="903"/>
      <c r="H26" s="901"/>
      <c r="I26" s="1207"/>
      <c r="J26" s="1207"/>
      <c r="K26" s="908"/>
      <c r="L26" s="538"/>
      <c r="M26" s="557" t="s">
        <v>25</v>
      </c>
      <c r="N26" s="551"/>
      <c r="O26" s="545"/>
      <c r="P26" s="545"/>
      <c r="Q26" s="545"/>
      <c r="R26" s="573"/>
      <c r="S26" s="564"/>
      <c r="T26" s="563"/>
      <c r="U26" s="551"/>
      <c r="V26" s="560"/>
      <c r="W26" s="1226"/>
      <c r="X26" s="501"/>
      <c r="Y26" s="501"/>
      <c r="Z26" s="501"/>
      <c r="AA26" s="501"/>
      <c r="AB26" s="501"/>
      <c r="AC26" s="501"/>
      <c r="AD26" s="501"/>
      <c r="AE26" s="501"/>
      <c r="AF26" s="501"/>
      <c r="AG26" s="501"/>
    </row>
    <row r="27" spans="1:33" s="475" customFormat="1" ht="15" customHeight="1">
      <c r="A27" s="1207"/>
      <c r="B27" s="1207"/>
      <c r="C27" s="1207"/>
      <c r="D27" s="1207"/>
      <c r="E27" s="1207"/>
      <c r="F27" s="903"/>
      <c r="G27" s="903"/>
      <c r="H27" s="901"/>
      <c r="I27" s="1207"/>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7"/>
      <c r="B28" s="1207"/>
      <c r="C28" s="1207"/>
      <c r="D28" s="1207"/>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7"/>
      <c r="B29" s="1207"/>
      <c r="C29" s="1207"/>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7"/>
      <c r="B30" s="1207"/>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7"/>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0" t="s">
        <v>632</v>
      </c>
      <c r="N34" s="1200"/>
      <c r="O34" s="1200"/>
      <c r="P34" s="1200"/>
      <c r="Q34" s="1200"/>
      <c r="R34" s="1200"/>
      <c r="S34" s="1200"/>
      <c r="T34" s="1200"/>
      <c r="U34" s="1200"/>
      <c r="V34" s="1200"/>
      <c r="W34" s="1200"/>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t="str">
        <f>IF('Перечень тарифов'!R21="","наименование отсутствует","" &amp; 'Перечень тарифов'!R21 &amp; "")</f>
        <v>Зона теплоснабжения №01 Челябинского городского округа</v>
      </c>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t="str">
        <f>IF('Перечень тарифов'!F21="","наименование отсутствует","" &amp; 'Перечень тарифов'!F21 &amp; "")</f>
        <v>Сбыт. Теплоноситель</v>
      </c>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t="str">
        <f>IF(Территории!H13="","","" &amp; Территории!H13 &amp; "")</f>
        <v>Город Челябинск</v>
      </c>
      <c r="I12" s="581" t="s">
        <v>500</v>
      </c>
      <c r="J12" s="615"/>
      <c r="K12" s="590"/>
      <c r="L12" s="590"/>
      <c r="M12" s="590"/>
      <c r="N12" s="590"/>
      <c r="O12" s="590"/>
      <c r="P12" s="590"/>
      <c r="Q12" s="590"/>
      <c r="R12" s="590"/>
      <c r="S12" s="590"/>
      <c r="T12" s="590"/>
    </row>
    <row r="13" spans="1:20" s="570" customFormat="1" ht="56.25">
      <c r="A13" s="1205"/>
      <c r="B13" s="1205"/>
      <c r="C13" s="1205"/>
      <c r="D13" s="623">
        <v>1</v>
      </c>
      <c r="F13" s="616" t="str">
        <f>"4."&amp;mergeValue(A13) &amp;"."&amp;mergeValue(B13)&amp;"."&amp;mergeValue(C13)&amp;"."&amp;mergeValue(D13)</f>
        <v>4.1.1.1.1</v>
      </c>
      <c r="G13" s="633" t="s">
        <v>498</v>
      </c>
      <c r="H13" s="604" t="str">
        <f>IF(Территории!R14="","","" &amp; Территории!R14 &amp; "")</f>
        <v>Город Челябинск (75701000)</v>
      </c>
      <c r="I13" s="1105"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0" t="s">
        <v>593</v>
      </c>
      <c r="H15" s="1200"/>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N30"/>
  <sheetViews>
    <sheetView showGridLines="0" topLeftCell="BO4" zoomScaleNormal="100" workbookViewId="0">
      <selection activeCell="CA24" sqref="CA24:CA26"/>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23.710937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23.7109375" style="1061" customWidth="1"/>
    <col min="37" max="38" width="1.7109375" style="1061" hidden="1" customWidth="1"/>
    <col min="39" max="39" width="11.7109375" style="1061" customWidth="1"/>
    <col min="40" max="40" width="3.7109375" style="1061" customWidth="1"/>
    <col min="41" max="41" width="11.7109375" style="1061" customWidth="1"/>
    <col min="42" max="42" width="8.5703125" style="1061" customWidth="1"/>
    <col min="43" max="43" width="23.7109375"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23.710937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customWidth="1"/>
    <col min="57" max="57" width="23.7109375" style="1061" customWidth="1"/>
    <col min="58" max="59" width="1.7109375" style="1061" hidden="1" customWidth="1"/>
    <col min="60" max="60" width="11.7109375" style="1061" customWidth="1"/>
    <col min="61" max="61" width="3.7109375" style="1061" customWidth="1"/>
    <col min="62" max="62" width="11.7109375" style="1061" customWidth="1"/>
    <col min="63" max="63" width="8.5703125" style="1061" customWidth="1"/>
    <col min="64" max="64" width="23.7109375" style="1061" customWidth="1"/>
    <col min="65" max="66" width="1.7109375" style="1061" hidden="1" customWidth="1"/>
    <col min="67" max="67" width="11.7109375" style="1061" customWidth="1"/>
    <col min="68" max="68" width="3.7109375" style="1061" customWidth="1"/>
    <col min="69" max="69" width="11.7109375" style="1061" customWidth="1"/>
    <col min="70" max="70" width="8.5703125" style="1061" customWidth="1"/>
    <col min="71" max="71" width="23.7109375" style="1061" customWidth="1"/>
    <col min="72" max="73" width="1.7109375" style="1061" hidden="1" customWidth="1"/>
    <col min="74" max="74" width="11.7109375" style="1061" customWidth="1"/>
    <col min="75" max="75" width="3.7109375" style="1061" customWidth="1"/>
    <col min="76" max="76" width="11.7109375" style="1061" customWidth="1"/>
    <col min="77" max="77" width="8.5703125" style="1061" hidden="1" customWidth="1"/>
    <col min="78" max="78" width="4.7109375" style="523" customWidth="1"/>
    <col min="79" max="79" width="115.7109375" style="523" customWidth="1"/>
    <col min="80" max="91" width="10.5703125" style="585"/>
    <col min="92" max="312" width="10.5703125" style="523"/>
    <col min="313" max="320" width="0" style="523" hidden="1" customWidth="1"/>
    <col min="321" max="323" width="3.7109375" style="523" customWidth="1"/>
    <col min="324" max="324" width="12.7109375" style="523" customWidth="1"/>
    <col min="325" max="325" width="47.42578125" style="523" customWidth="1"/>
    <col min="326" max="329" width="0" style="523" hidden="1" customWidth="1"/>
    <col min="330" max="330" width="11.7109375" style="523" customWidth="1"/>
    <col min="331" max="331" width="6.42578125" style="523" bestFit="1" customWidth="1"/>
    <col min="332" max="332" width="11.7109375" style="523" customWidth="1"/>
    <col min="333" max="333" width="0" style="523" hidden="1" customWidth="1"/>
    <col min="334" max="334" width="3.7109375" style="523" customWidth="1"/>
    <col min="335" max="335" width="11.140625" style="523" bestFit="1" customWidth="1"/>
    <col min="336" max="568" width="10.5703125" style="523"/>
    <col min="569" max="576" width="0" style="523" hidden="1" customWidth="1"/>
    <col min="577" max="579" width="3.7109375" style="523" customWidth="1"/>
    <col min="580" max="580" width="12.7109375" style="523" customWidth="1"/>
    <col min="581" max="581" width="47.42578125" style="523" customWidth="1"/>
    <col min="582" max="585" width="0" style="523" hidden="1" customWidth="1"/>
    <col min="586" max="586" width="11.7109375" style="523" customWidth="1"/>
    <col min="587" max="587" width="6.42578125" style="523" bestFit="1" customWidth="1"/>
    <col min="588" max="588" width="11.7109375" style="523" customWidth="1"/>
    <col min="589" max="589" width="0" style="523" hidden="1" customWidth="1"/>
    <col min="590" max="590" width="3.7109375" style="523" customWidth="1"/>
    <col min="591" max="591" width="11.140625" style="523" bestFit="1" customWidth="1"/>
    <col min="592" max="824" width="10.5703125" style="523"/>
    <col min="825" max="832" width="0" style="523" hidden="1" customWidth="1"/>
    <col min="833" max="835" width="3.7109375" style="523" customWidth="1"/>
    <col min="836" max="836" width="12.7109375" style="523" customWidth="1"/>
    <col min="837" max="837" width="47.42578125" style="523" customWidth="1"/>
    <col min="838" max="841" width="0" style="523" hidden="1" customWidth="1"/>
    <col min="842" max="842" width="11.7109375" style="523" customWidth="1"/>
    <col min="843" max="843" width="6.42578125" style="523" bestFit="1" customWidth="1"/>
    <col min="844" max="844" width="11.7109375" style="523" customWidth="1"/>
    <col min="845" max="845" width="0" style="523" hidden="1" customWidth="1"/>
    <col min="846" max="846" width="3.7109375" style="523" customWidth="1"/>
    <col min="847" max="847" width="11.140625" style="523" bestFit="1" customWidth="1"/>
    <col min="848" max="1080" width="10.5703125" style="523"/>
    <col min="1081" max="1088" width="0" style="523" hidden="1" customWidth="1"/>
    <col min="1089" max="1091" width="3.7109375" style="523" customWidth="1"/>
    <col min="1092" max="1092" width="12.7109375" style="523" customWidth="1"/>
    <col min="1093" max="1093" width="47.42578125" style="523" customWidth="1"/>
    <col min="1094" max="1097" width="0" style="523" hidden="1" customWidth="1"/>
    <col min="1098" max="1098" width="11.7109375" style="523" customWidth="1"/>
    <col min="1099" max="1099" width="6.42578125" style="523" bestFit="1" customWidth="1"/>
    <col min="1100" max="1100" width="11.7109375" style="523" customWidth="1"/>
    <col min="1101" max="1101" width="0" style="523" hidden="1" customWidth="1"/>
    <col min="1102" max="1102" width="3.7109375" style="523" customWidth="1"/>
    <col min="1103" max="1103" width="11.140625" style="523" bestFit="1" customWidth="1"/>
    <col min="1104" max="1336" width="10.5703125" style="523"/>
    <col min="1337" max="1344" width="0" style="523" hidden="1" customWidth="1"/>
    <col min="1345" max="1347" width="3.7109375" style="523" customWidth="1"/>
    <col min="1348" max="1348" width="12.7109375" style="523" customWidth="1"/>
    <col min="1349" max="1349" width="47.42578125" style="523" customWidth="1"/>
    <col min="1350" max="1353" width="0" style="523" hidden="1" customWidth="1"/>
    <col min="1354" max="1354" width="11.7109375" style="523" customWidth="1"/>
    <col min="1355" max="1355" width="6.42578125" style="523" bestFit="1" customWidth="1"/>
    <col min="1356" max="1356" width="11.7109375" style="523" customWidth="1"/>
    <col min="1357" max="1357" width="0" style="523" hidden="1" customWidth="1"/>
    <col min="1358" max="1358" width="3.7109375" style="523" customWidth="1"/>
    <col min="1359" max="1359" width="11.140625" style="523" bestFit="1" customWidth="1"/>
    <col min="1360" max="1592" width="10.5703125" style="523"/>
    <col min="1593" max="1600" width="0" style="523" hidden="1" customWidth="1"/>
    <col min="1601" max="1603" width="3.7109375" style="523" customWidth="1"/>
    <col min="1604" max="1604" width="12.7109375" style="523" customWidth="1"/>
    <col min="1605" max="1605" width="47.42578125" style="523" customWidth="1"/>
    <col min="1606" max="1609" width="0" style="523" hidden="1" customWidth="1"/>
    <col min="1610" max="1610" width="11.7109375" style="523" customWidth="1"/>
    <col min="1611" max="1611" width="6.42578125" style="523" bestFit="1" customWidth="1"/>
    <col min="1612" max="1612" width="11.7109375" style="523" customWidth="1"/>
    <col min="1613" max="1613" width="0" style="523" hidden="1" customWidth="1"/>
    <col min="1614" max="1614" width="3.7109375" style="523" customWidth="1"/>
    <col min="1615" max="1615" width="11.140625" style="523" bestFit="1" customWidth="1"/>
    <col min="1616" max="1848" width="10.5703125" style="523"/>
    <col min="1849" max="1856" width="0" style="523" hidden="1" customWidth="1"/>
    <col min="1857" max="1859" width="3.7109375" style="523" customWidth="1"/>
    <col min="1860" max="1860" width="12.7109375" style="523" customWidth="1"/>
    <col min="1861" max="1861" width="47.42578125" style="523" customWidth="1"/>
    <col min="1862" max="1865" width="0" style="523" hidden="1" customWidth="1"/>
    <col min="1866" max="1866" width="11.7109375" style="523" customWidth="1"/>
    <col min="1867" max="1867" width="6.42578125" style="523" bestFit="1" customWidth="1"/>
    <col min="1868" max="1868" width="11.7109375" style="523" customWidth="1"/>
    <col min="1869" max="1869" width="0" style="523" hidden="1" customWidth="1"/>
    <col min="1870" max="1870" width="3.7109375" style="523" customWidth="1"/>
    <col min="1871" max="1871" width="11.140625" style="523" bestFit="1" customWidth="1"/>
    <col min="1872" max="2104" width="10.5703125" style="523"/>
    <col min="2105" max="2112" width="0" style="523" hidden="1" customWidth="1"/>
    <col min="2113" max="2115" width="3.7109375" style="523" customWidth="1"/>
    <col min="2116" max="2116" width="12.7109375" style="523" customWidth="1"/>
    <col min="2117" max="2117" width="47.42578125" style="523" customWidth="1"/>
    <col min="2118" max="2121" width="0" style="523" hidden="1" customWidth="1"/>
    <col min="2122" max="2122" width="11.7109375" style="523" customWidth="1"/>
    <col min="2123" max="2123" width="6.42578125" style="523" bestFit="1" customWidth="1"/>
    <col min="2124" max="2124" width="11.7109375" style="523" customWidth="1"/>
    <col min="2125" max="2125" width="0" style="523" hidden="1" customWidth="1"/>
    <col min="2126" max="2126" width="3.7109375" style="523" customWidth="1"/>
    <col min="2127" max="2127" width="11.140625" style="523" bestFit="1" customWidth="1"/>
    <col min="2128" max="2360" width="10.5703125" style="523"/>
    <col min="2361" max="2368" width="0" style="523" hidden="1" customWidth="1"/>
    <col min="2369" max="2371" width="3.7109375" style="523" customWidth="1"/>
    <col min="2372" max="2372" width="12.7109375" style="523" customWidth="1"/>
    <col min="2373" max="2373" width="47.42578125" style="523" customWidth="1"/>
    <col min="2374" max="2377" width="0" style="523" hidden="1" customWidth="1"/>
    <col min="2378" max="2378" width="11.7109375" style="523" customWidth="1"/>
    <col min="2379" max="2379" width="6.42578125" style="523" bestFit="1" customWidth="1"/>
    <col min="2380" max="2380" width="11.7109375" style="523" customWidth="1"/>
    <col min="2381" max="2381" width="0" style="523" hidden="1" customWidth="1"/>
    <col min="2382" max="2382" width="3.7109375" style="523" customWidth="1"/>
    <col min="2383" max="2383" width="11.140625" style="523" bestFit="1" customWidth="1"/>
    <col min="2384" max="2616" width="10.5703125" style="523"/>
    <col min="2617" max="2624" width="0" style="523" hidden="1" customWidth="1"/>
    <col min="2625" max="2627" width="3.7109375" style="523" customWidth="1"/>
    <col min="2628" max="2628" width="12.7109375" style="523" customWidth="1"/>
    <col min="2629" max="2629" width="47.42578125" style="523" customWidth="1"/>
    <col min="2630" max="2633" width="0" style="523" hidden="1" customWidth="1"/>
    <col min="2634" max="2634" width="11.7109375" style="523" customWidth="1"/>
    <col min="2635" max="2635" width="6.42578125" style="523" bestFit="1" customWidth="1"/>
    <col min="2636" max="2636" width="11.7109375" style="523" customWidth="1"/>
    <col min="2637" max="2637" width="0" style="523" hidden="1" customWidth="1"/>
    <col min="2638" max="2638" width="3.7109375" style="523" customWidth="1"/>
    <col min="2639" max="2639" width="11.140625" style="523" bestFit="1" customWidth="1"/>
    <col min="2640" max="2872" width="10.5703125" style="523"/>
    <col min="2873" max="2880" width="0" style="523" hidden="1" customWidth="1"/>
    <col min="2881" max="2883" width="3.7109375" style="523" customWidth="1"/>
    <col min="2884" max="2884" width="12.7109375" style="523" customWidth="1"/>
    <col min="2885" max="2885" width="47.42578125" style="523" customWidth="1"/>
    <col min="2886" max="2889" width="0" style="523" hidden="1" customWidth="1"/>
    <col min="2890" max="2890" width="11.7109375" style="523" customWidth="1"/>
    <col min="2891" max="2891" width="6.42578125" style="523" bestFit="1" customWidth="1"/>
    <col min="2892" max="2892" width="11.7109375" style="523" customWidth="1"/>
    <col min="2893" max="2893" width="0" style="523" hidden="1" customWidth="1"/>
    <col min="2894" max="2894" width="3.7109375" style="523" customWidth="1"/>
    <col min="2895" max="2895" width="11.140625" style="523" bestFit="1" customWidth="1"/>
    <col min="2896" max="3128" width="10.5703125" style="523"/>
    <col min="3129" max="3136" width="0" style="523" hidden="1" customWidth="1"/>
    <col min="3137" max="3139" width="3.7109375" style="523" customWidth="1"/>
    <col min="3140" max="3140" width="12.7109375" style="523" customWidth="1"/>
    <col min="3141" max="3141" width="47.42578125" style="523" customWidth="1"/>
    <col min="3142" max="3145" width="0" style="523" hidden="1" customWidth="1"/>
    <col min="3146" max="3146" width="11.7109375" style="523" customWidth="1"/>
    <col min="3147" max="3147" width="6.42578125" style="523" bestFit="1" customWidth="1"/>
    <col min="3148" max="3148" width="11.7109375" style="523" customWidth="1"/>
    <col min="3149" max="3149" width="0" style="523" hidden="1" customWidth="1"/>
    <col min="3150" max="3150" width="3.7109375" style="523" customWidth="1"/>
    <col min="3151" max="3151" width="11.140625" style="523" bestFit="1" customWidth="1"/>
    <col min="3152" max="3384" width="10.5703125" style="523"/>
    <col min="3385" max="3392" width="0" style="523" hidden="1" customWidth="1"/>
    <col min="3393" max="3395" width="3.7109375" style="523" customWidth="1"/>
    <col min="3396" max="3396" width="12.7109375" style="523" customWidth="1"/>
    <col min="3397" max="3397" width="47.42578125" style="523" customWidth="1"/>
    <col min="3398" max="3401" width="0" style="523" hidden="1" customWidth="1"/>
    <col min="3402" max="3402" width="11.7109375" style="523" customWidth="1"/>
    <col min="3403" max="3403" width="6.42578125" style="523" bestFit="1" customWidth="1"/>
    <col min="3404" max="3404" width="11.7109375" style="523" customWidth="1"/>
    <col min="3405" max="3405" width="0" style="523" hidden="1" customWidth="1"/>
    <col min="3406" max="3406" width="3.7109375" style="523" customWidth="1"/>
    <col min="3407" max="3407" width="11.140625" style="523" bestFit="1" customWidth="1"/>
    <col min="3408" max="3640" width="10.5703125" style="523"/>
    <col min="3641" max="3648" width="0" style="523" hidden="1" customWidth="1"/>
    <col min="3649" max="3651" width="3.7109375" style="523" customWidth="1"/>
    <col min="3652" max="3652" width="12.7109375" style="523" customWidth="1"/>
    <col min="3653" max="3653" width="47.42578125" style="523" customWidth="1"/>
    <col min="3654" max="3657" width="0" style="523" hidden="1" customWidth="1"/>
    <col min="3658" max="3658" width="11.7109375" style="523" customWidth="1"/>
    <col min="3659" max="3659" width="6.42578125" style="523" bestFit="1" customWidth="1"/>
    <col min="3660" max="3660" width="11.7109375" style="523" customWidth="1"/>
    <col min="3661" max="3661" width="0" style="523" hidden="1" customWidth="1"/>
    <col min="3662" max="3662" width="3.7109375" style="523" customWidth="1"/>
    <col min="3663" max="3663" width="11.140625" style="523" bestFit="1" customWidth="1"/>
    <col min="3664" max="3896" width="10.5703125" style="523"/>
    <col min="3897" max="3904" width="0" style="523" hidden="1" customWidth="1"/>
    <col min="3905" max="3907" width="3.7109375" style="523" customWidth="1"/>
    <col min="3908" max="3908" width="12.7109375" style="523" customWidth="1"/>
    <col min="3909" max="3909" width="47.42578125" style="523" customWidth="1"/>
    <col min="3910" max="3913" width="0" style="523" hidden="1" customWidth="1"/>
    <col min="3914" max="3914" width="11.7109375" style="523" customWidth="1"/>
    <col min="3915" max="3915" width="6.42578125" style="523" bestFit="1" customWidth="1"/>
    <col min="3916" max="3916" width="11.7109375" style="523" customWidth="1"/>
    <col min="3917" max="3917" width="0" style="523" hidden="1" customWidth="1"/>
    <col min="3918" max="3918" width="3.7109375" style="523" customWidth="1"/>
    <col min="3919" max="3919" width="11.140625" style="523" bestFit="1" customWidth="1"/>
    <col min="3920" max="4152" width="10.5703125" style="523"/>
    <col min="4153" max="4160" width="0" style="523" hidden="1" customWidth="1"/>
    <col min="4161" max="4163" width="3.7109375" style="523" customWidth="1"/>
    <col min="4164" max="4164" width="12.7109375" style="523" customWidth="1"/>
    <col min="4165" max="4165" width="47.42578125" style="523" customWidth="1"/>
    <col min="4166" max="4169" width="0" style="523" hidden="1" customWidth="1"/>
    <col min="4170" max="4170" width="11.7109375" style="523" customWidth="1"/>
    <col min="4171" max="4171" width="6.42578125" style="523" bestFit="1" customWidth="1"/>
    <col min="4172" max="4172" width="11.7109375" style="523" customWidth="1"/>
    <col min="4173" max="4173" width="0" style="523" hidden="1" customWidth="1"/>
    <col min="4174" max="4174" width="3.7109375" style="523" customWidth="1"/>
    <col min="4175" max="4175" width="11.140625" style="523" bestFit="1" customWidth="1"/>
    <col min="4176" max="4408" width="10.5703125" style="523"/>
    <col min="4409" max="4416" width="0" style="523" hidden="1" customWidth="1"/>
    <col min="4417" max="4419" width="3.7109375" style="523" customWidth="1"/>
    <col min="4420" max="4420" width="12.7109375" style="523" customWidth="1"/>
    <col min="4421" max="4421" width="47.42578125" style="523" customWidth="1"/>
    <col min="4422" max="4425" width="0" style="523" hidden="1" customWidth="1"/>
    <col min="4426" max="4426" width="11.7109375" style="523" customWidth="1"/>
    <col min="4427" max="4427" width="6.42578125" style="523" bestFit="1" customWidth="1"/>
    <col min="4428" max="4428" width="11.7109375" style="523" customWidth="1"/>
    <col min="4429" max="4429" width="0" style="523" hidden="1" customWidth="1"/>
    <col min="4430" max="4430" width="3.7109375" style="523" customWidth="1"/>
    <col min="4431" max="4431" width="11.140625" style="523" bestFit="1" customWidth="1"/>
    <col min="4432" max="4664" width="10.5703125" style="523"/>
    <col min="4665" max="4672" width="0" style="523" hidden="1" customWidth="1"/>
    <col min="4673" max="4675" width="3.7109375" style="523" customWidth="1"/>
    <col min="4676" max="4676" width="12.7109375" style="523" customWidth="1"/>
    <col min="4677" max="4677" width="47.42578125" style="523" customWidth="1"/>
    <col min="4678" max="4681" width="0" style="523" hidden="1" customWidth="1"/>
    <col min="4682" max="4682" width="11.7109375" style="523" customWidth="1"/>
    <col min="4683" max="4683" width="6.42578125" style="523" bestFit="1" customWidth="1"/>
    <col min="4684" max="4684" width="11.7109375" style="523" customWidth="1"/>
    <col min="4685" max="4685" width="0" style="523" hidden="1" customWidth="1"/>
    <col min="4686" max="4686" width="3.7109375" style="523" customWidth="1"/>
    <col min="4687" max="4687" width="11.140625" style="523" bestFit="1" customWidth="1"/>
    <col min="4688" max="4920" width="10.5703125" style="523"/>
    <col min="4921" max="4928" width="0" style="523" hidden="1" customWidth="1"/>
    <col min="4929" max="4931" width="3.7109375" style="523" customWidth="1"/>
    <col min="4932" max="4932" width="12.7109375" style="523" customWidth="1"/>
    <col min="4933" max="4933" width="47.42578125" style="523" customWidth="1"/>
    <col min="4934" max="4937" width="0" style="523" hidden="1" customWidth="1"/>
    <col min="4938" max="4938" width="11.7109375" style="523" customWidth="1"/>
    <col min="4939" max="4939" width="6.42578125" style="523" bestFit="1" customWidth="1"/>
    <col min="4940" max="4940" width="11.7109375" style="523" customWidth="1"/>
    <col min="4941" max="4941" width="0" style="523" hidden="1" customWidth="1"/>
    <col min="4942" max="4942" width="3.7109375" style="523" customWidth="1"/>
    <col min="4943" max="4943" width="11.140625" style="523" bestFit="1" customWidth="1"/>
    <col min="4944" max="5176" width="10.5703125" style="523"/>
    <col min="5177" max="5184" width="0" style="523" hidden="1" customWidth="1"/>
    <col min="5185" max="5187" width="3.7109375" style="523" customWidth="1"/>
    <col min="5188" max="5188" width="12.7109375" style="523" customWidth="1"/>
    <col min="5189" max="5189" width="47.42578125" style="523" customWidth="1"/>
    <col min="5190" max="5193" width="0" style="523" hidden="1" customWidth="1"/>
    <col min="5194" max="5194" width="11.7109375" style="523" customWidth="1"/>
    <col min="5195" max="5195" width="6.42578125" style="523" bestFit="1" customWidth="1"/>
    <col min="5196" max="5196" width="11.7109375" style="523" customWidth="1"/>
    <col min="5197" max="5197" width="0" style="523" hidden="1" customWidth="1"/>
    <col min="5198" max="5198" width="3.7109375" style="523" customWidth="1"/>
    <col min="5199" max="5199" width="11.140625" style="523" bestFit="1" customWidth="1"/>
    <col min="5200" max="5432" width="10.5703125" style="523"/>
    <col min="5433" max="5440" width="0" style="523" hidden="1" customWidth="1"/>
    <col min="5441" max="5443" width="3.7109375" style="523" customWidth="1"/>
    <col min="5444" max="5444" width="12.7109375" style="523" customWidth="1"/>
    <col min="5445" max="5445" width="47.42578125" style="523" customWidth="1"/>
    <col min="5446" max="5449" width="0" style="523" hidden="1" customWidth="1"/>
    <col min="5450" max="5450" width="11.7109375" style="523" customWidth="1"/>
    <col min="5451" max="5451" width="6.42578125" style="523" bestFit="1" customWidth="1"/>
    <col min="5452" max="5452" width="11.7109375" style="523" customWidth="1"/>
    <col min="5453" max="5453" width="0" style="523" hidden="1" customWidth="1"/>
    <col min="5454" max="5454" width="3.7109375" style="523" customWidth="1"/>
    <col min="5455" max="5455" width="11.140625" style="523" bestFit="1" customWidth="1"/>
    <col min="5456" max="5688" width="10.5703125" style="523"/>
    <col min="5689" max="5696" width="0" style="523" hidden="1" customWidth="1"/>
    <col min="5697" max="5699" width="3.7109375" style="523" customWidth="1"/>
    <col min="5700" max="5700" width="12.7109375" style="523" customWidth="1"/>
    <col min="5701" max="5701" width="47.42578125" style="523" customWidth="1"/>
    <col min="5702" max="5705" width="0" style="523" hidden="1" customWidth="1"/>
    <col min="5706" max="5706" width="11.7109375" style="523" customWidth="1"/>
    <col min="5707" max="5707" width="6.42578125" style="523" bestFit="1" customWidth="1"/>
    <col min="5708" max="5708" width="11.7109375" style="523" customWidth="1"/>
    <col min="5709" max="5709" width="0" style="523" hidden="1" customWidth="1"/>
    <col min="5710" max="5710" width="3.7109375" style="523" customWidth="1"/>
    <col min="5711" max="5711" width="11.140625" style="523" bestFit="1" customWidth="1"/>
    <col min="5712" max="5944" width="10.5703125" style="523"/>
    <col min="5945" max="5952" width="0" style="523" hidden="1" customWidth="1"/>
    <col min="5953" max="5955" width="3.7109375" style="523" customWidth="1"/>
    <col min="5956" max="5956" width="12.7109375" style="523" customWidth="1"/>
    <col min="5957" max="5957" width="47.42578125" style="523" customWidth="1"/>
    <col min="5958" max="5961" width="0" style="523" hidden="1" customWidth="1"/>
    <col min="5962" max="5962" width="11.7109375" style="523" customWidth="1"/>
    <col min="5963" max="5963" width="6.42578125" style="523" bestFit="1" customWidth="1"/>
    <col min="5964" max="5964" width="11.7109375" style="523" customWidth="1"/>
    <col min="5965" max="5965" width="0" style="523" hidden="1" customWidth="1"/>
    <col min="5966" max="5966" width="3.7109375" style="523" customWidth="1"/>
    <col min="5967" max="5967" width="11.140625" style="523" bestFit="1" customWidth="1"/>
    <col min="5968" max="6200" width="10.5703125" style="523"/>
    <col min="6201" max="6208" width="0" style="523" hidden="1" customWidth="1"/>
    <col min="6209" max="6211" width="3.7109375" style="523" customWidth="1"/>
    <col min="6212" max="6212" width="12.7109375" style="523" customWidth="1"/>
    <col min="6213" max="6213" width="47.42578125" style="523" customWidth="1"/>
    <col min="6214" max="6217" width="0" style="523" hidden="1" customWidth="1"/>
    <col min="6218" max="6218" width="11.7109375" style="523" customWidth="1"/>
    <col min="6219" max="6219" width="6.42578125" style="523" bestFit="1" customWidth="1"/>
    <col min="6220" max="6220" width="11.7109375" style="523" customWidth="1"/>
    <col min="6221" max="6221" width="0" style="523" hidden="1" customWidth="1"/>
    <col min="6222" max="6222" width="3.7109375" style="523" customWidth="1"/>
    <col min="6223" max="6223" width="11.140625" style="523" bestFit="1" customWidth="1"/>
    <col min="6224" max="6456" width="10.5703125" style="523"/>
    <col min="6457" max="6464" width="0" style="523" hidden="1" customWidth="1"/>
    <col min="6465" max="6467" width="3.7109375" style="523" customWidth="1"/>
    <col min="6468" max="6468" width="12.7109375" style="523" customWidth="1"/>
    <col min="6469" max="6469" width="47.42578125" style="523" customWidth="1"/>
    <col min="6470" max="6473" width="0" style="523" hidden="1" customWidth="1"/>
    <col min="6474" max="6474" width="11.7109375" style="523" customWidth="1"/>
    <col min="6475" max="6475" width="6.42578125" style="523" bestFit="1" customWidth="1"/>
    <col min="6476" max="6476" width="11.7109375" style="523" customWidth="1"/>
    <col min="6477" max="6477" width="0" style="523" hidden="1" customWidth="1"/>
    <col min="6478" max="6478" width="3.7109375" style="523" customWidth="1"/>
    <col min="6479" max="6479" width="11.140625" style="523" bestFit="1" customWidth="1"/>
    <col min="6480" max="6712" width="10.5703125" style="523"/>
    <col min="6713" max="6720" width="0" style="523" hidden="1" customWidth="1"/>
    <col min="6721" max="6723" width="3.7109375" style="523" customWidth="1"/>
    <col min="6724" max="6724" width="12.7109375" style="523" customWidth="1"/>
    <col min="6725" max="6725" width="47.42578125" style="523" customWidth="1"/>
    <col min="6726" max="6729" width="0" style="523" hidden="1" customWidth="1"/>
    <col min="6730" max="6730" width="11.7109375" style="523" customWidth="1"/>
    <col min="6731" max="6731" width="6.42578125" style="523" bestFit="1" customWidth="1"/>
    <col min="6732" max="6732" width="11.7109375" style="523" customWidth="1"/>
    <col min="6733" max="6733" width="0" style="523" hidden="1" customWidth="1"/>
    <col min="6734" max="6734" width="3.7109375" style="523" customWidth="1"/>
    <col min="6735" max="6735" width="11.140625" style="523" bestFit="1" customWidth="1"/>
    <col min="6736" max="6968" width="10.5703125" style="523"/>
    <col min="6969" max="6976" width="0" style="523" hidden="1" customWidth="1"/>
    <col min="6977" max="6979" width="3.7109375" style="523" customWidth="1"/>
    <col min="6980" max="6980" width="12.7109375" style="523" customWidth="1"/>
    <col min="6981" max="6981" width="47.42578125" style="523" customWidth="1"/>
    <col min="6982" max="6985" width="0" style="523" hidden="1" customWidth="1"/>
    <col min="6986" max="6986" width="11.7109375" style="523" customWidth="1"/>
    <col min="6987" max="6987" width="6.42578125" style="523" bestFit="1" customWidth="1"/>
    <col min="6988" max="6988" width="11.7109375" style="523" customWidth="1"/>
    <col min="6989" max="6989" width="0" style="523" hidden="1" customWidth="1"/>
    <col min="6990" max="6990" width="3.7109375" style="523" customWidth="1"/>
    <col min="6991" max="6991" width="11.140625" style="523" bestFit="1" customWidth="1"/>
    <col min="6992" max="7224" width="10.5703125" style="523"/>
    <col min="7225" max="7232" width="0" style="523" hidden="1" customWidth="1"/>
    <col min="7233" max="7235" width="3.7109375" style="523" customWidth="1"/>
    <col min="7236" max="7236" width="12.7109375" style="523" customWidth="1"/>
    <col min="7237" max="7237" width="47.42578125" style="523" customWidth="1"/>
    <col min="7238" max="7241" width="0" style="523" hidden="1" customWidth="1"/>
    <col min="7242" max="7242" width="11.7109375" style="523" customWidth="1"/>
    <col min="7243" max="7243" width="6.42578125" style="523" bestFit="1" customWidth="1"/>
    <col min="7244" max="7244" width="11.7109375" style="523" customWidth="1"/>
    <col min="7245" max="7245" width="0" style="523" hidden="1" customWidth="1"/>
    <col min="7246" max="7246" width="3.7109375" style="523" customWidth="1"/>
    <col min="7247" max="7247" width="11.140625" style="523" bestFit="1" customWidth="1"/>
    <col min="7248" max="7480" width="10.5703125" style="523"/>
    <col min="7481" max="7488" width="0" style="523" hidden="1" customWidth="1"/>
    <col min="7489" max="7491" width="3.7109375" style="523" customWidth="1"/>
    <col min="7492" max="7492" width="12.7109375" style="523" customWidth="1"/>
    <col min="7493" max="7493" width="47.42578125" style="523" customWidth="1"/>
    <col min="7494" max="7497" width="0" style="523" hidden="1" customWidth="1"/>
    <col min="7498" max="7498" width="11.7109375" style="523" customWidth="1"/>
    <col min="7499" max="7499" width="6.42578125" style="523" bestFit="1" customWidth="1"/>
    <col min="7500" max="7500" width="11.7109375" style="523" customWidth="1"/>
    <col min="7501" max="7501" width="0" style="523" hidden="1" customWidth="1"/>
    <col min="7502" max="7502" width="3.7109375" style="523" customWidth="1"/>
    <col min="7503" max="7503" width="11.140625" style="523" bestFit="1" customWidth="1"/>
    <col min="7504" max="7736" width="10.5703125" style="523"/>
    <col min="7737" max="7744" width="0" style="523" hidden="1" customWidth="1"/>
    <col min="7745" max="7747" width="3.7109375" style="523" customWidth="1"/>
    <col min="7748" max="7748" width="12.7109375" style="523" customWidth="1"/>
    <col min="7749" max="7749" width="47.42578125" style="523" customWidth="1"/>
    <col min="7750" max="7753" width="0" style="523" hidden="1" customWidth="1"/>
    <col min="7754" max="7754" width="11.7109375" style="523" customWidth="1"/>
    <col min="7755" max="7755" width="6.42578125" style="523" bestFit="1" customWidth="1"/>
    <col min="7756" max="7756" width="11.7109375" style="523" customWidth="1"/>
    <col min="7757" max="7757" width="0" style="523" hidden="1" customWidth="1"/>
    <col min="7758" max="7758" width="3.7109375" style="523" customWidth="1"/>
    <col min="7759" max="7759" width="11.140625" style="523" bestFit="1" customWidth="1"/>
    <col min="7760" max="7992" width="10.5703125" style="523"/>
    <col min="7993" max="8000" width="0" style="523" hidden="1" customWidth="1"/>
    <col min="8001" max="8003" width="3.7109375" style="523" customWidth="1"/>
    <col min="8004" max="8004" width="12.7109375" style="523" customWidth="1"/>
    <col min="8005" max="8005" width="47.42578125" style="523" customWidth="1"/>
    <col min="8006" max="8009" width="0" style="523" hidden="1" customWidth="1"/>
    <col min="8010" max="8010" width="11.7109375" style="523" customWidth="1"/>
    <col min="8011" max="8011" width="6.42578125" style="523" bestFit="1" customWidth="1"/>
    <col min="8012" max="8012" width="11.7109375" style="523" customWidth="1"/>
    <col min="8013" max="8013" width="0" style="523" hidden="1" customWidth="1"/>
    <col min="8014" max="8014" width="3.7109375" style="523" customWidth="1"/>
    <col min="8015" max="8015" width="11.140625" style="523" bestFit="1" customWidth="1"/>
    <col min="8016" max="8248" width="10.5703125" style="523"/>
    <col min="8249" max="8256" width="0" style="523" hidden="1" customWidth="1"/>
    <col min="8257" max="8259" width="3.7109375" style="523" customWidth="1"/>
    <col min="8260" max="8260" width="12.7109375" style="523" customWidth="1"/>
    <col min="8261" max="8261" width="47.42578125" style="523" customWidth="1"/>
    <col min="8262" max="8265" width="0" style="523" hidden="1" customWidth="1"/>
    <col min="8266" max="8266" width="11.7109375" style="523" customWidth="1"/>
    <col min="8267" max="8267" width="6.42578125" style="523" bestFit="1" customWidth="1"/>
    <col min="8268" max="8268" width="11.7109375" style="523" customWidth="1"/>
    <col min="8269" max="8269" width="0" style="523" hidden="1" customWidth="1"/>
    <col min="8270" max="8270" width="3.7109375" style="523" customWidth="1"/>
    <col min="8271" max="8271" width="11.140625" style="523" bestFit="1" customWidth="1"/>
    <col min="8272" max="8504" width="10.5703125" style="523"/>
    <col min="8505" max="8512" width="0" style="523" hidden="1" customWidth="1"/>
    <col min="8513" max="8515" width="3.7109375" style="523" customWidth="1"/>
    <col min="8516" max="8516" width="12.7109375" style="523" customWidth="1"/>
    <col min="8517" max="8517" width="47.42578125" style="523" customWidth="1"/>
    <col min="8518" max="8521" width="0" style="523" hidden="1" customWidth="1"/>
    <col min="8522" max="8522" width="11.7109375" style="523" customWidth="1"/>
    <col min="8523" max="8523" width="6.42578125" style="523" bestFit="1" customWidth="1"/>
    <col min="8524" max="8524" width="11.7109375" style="523" customWidth="1"/>
    <col min="8525" max="8525" width="0" style="523" hidden="1" customWidth="1"/>
    <col min="8526" max="8526" width="3.7109375" style="523" customWidth="1"/>
    <col min="8527" max="8527" width="11.140625" style="523" bestFit="1" customWidth="1"/>
    <col min="8528" max="8760" width="10.5703125" style="523"/>
    <col min="8761" max="8768" width="0" style="523" hidden="1" customWidth="1"/>
    <col min="8769" max="8771" width="3.7109375" style="523" customWidth="1"/>
    <col min="8772" max="8772" width="12.7109375" style="523" customWidth="1"/>
    <col min="8773" max="8773" width="47.42578125" style="523" customWidth="1"/>
    <col min="8774" max="8777" width="0" style="523" hidden="1" customWidth="1"/>
    <col min="8778" max="8778" width="11.7109375" style="523" customWidth="1"/>
    <col min="8779" max="8779" width="6.42578125" style="523" bestFit="1" customWidth="1"/>
    <col min="8780" max="8780" width="11.7109375" style="523" customWidth="1"/>
    <col min="8781" max="8781" width="0" style="523" hidden="1" customWidth="1"/>
    <col min="8782" max="8782" width="3.7109375" style="523" customWidth="1"/>
    <col min="8783" max="8783" width="11.140625" style="523" bestFit="1" customWidth="1"/>
    <col min="8784" max="9016" width="10.5703125" style="523"/>
    <col min="9017" max="9024" width="0" style="523" hidden="1" customWidth="1"/>
    <col min="9025" max="9027" width="3.7109375" style="523" customWidth="1"/>
    <col min="9028" max="9028" width="12.7109375" style="523" customWidth="1"/>
    <col min="9029" max="9029" width="47.42578125" style="523" customWidth="1"/>
    <col min="9030" max="9033" width="0" style="523" hidden="1" customWidth="1"/>
    <col min="9034" max="9034" width="11.7109375" style="523" customWidth="1"/>
    <col min="9035" max="9035" width="6.42578125" style="523" bestFit="1" customWidth="1"/>
    <col min="9036" max="9036" width="11.7109375" style="523" customWidth="1"/>
    <col min="9037" max="9037" width="0" style="523" hidden="1" customWidth="1"/>
    <col min="9038" max="9038" width="3.7109375" style="523" customWidth="1"/>
    <col min="9039" max="9039" width="11.140625" style="523" bestFit="1" customWidth="1"/>
    <col min="9040" max="9272" width="10.5703125" style="523"/>
    <col min="9273" max="9280" width="0" style="523" hidden="1" customWidth="1"/>
    <col min="9281" max="9283" width="3.7109375" style="523" customWidth="1"/>
    <col min="9284" max="9284" width="12.7109375" style="523" customWidth="1"/>
    <col min="9285" max="9285" width="47.42578125" style="523" customWidth="1"/>
    <col min="9286" max="9289" width="0" style="523" hidden="1" customWidth="1"/>
    <col min="9290" max="9290" width="11.7109375" style="523" customWidth="1"/>
    <col min="9291" max="9291" width="6.42578125" style="523" bestFit="1" customWidth="1"/>
    <col min="9292" max="9292" width="11.7109375" style="523" customWidth="1"/>
    <col min="9293" max="9293" width="0" style="523" hidden="1" customWidth="1"/>
    <col min="9294" max="9294" width="3.7109375" style="523" customWidth="1"/>
    <col min="9295" max="9295" width="11.140625" style="523" bestFit="1" customWidth="1"/>
    <col min="9296" max="9528" width="10.5703125" style="523"/>
    <col min="9529" max="9536" width="0" style="523" hidden="1" customWidth="1"/>
    <col min="9537" max="9539" width="3.7109375" style="523" customWidth="1"/>
    <col min="9540" max="9540" width="12.7109375" style="523" customWidth="1"/>
    <col min="9541" max="9541" width="47.42578125" style="523" customWidth="1"/>
    <col min="9542" max="9545" width="0" style="523" hidden="1" customWidth="1"/>
    <col min="9546" max="9546" width="11.7109375" style="523" customWidth="1"/>
    <col min="9547" max="9547" width="6.42578125" style="523" bestFit="1" customWidth="1"/>
    <col min="9548" max="9548" width="11.7109375" style="523" customWidth="1"/>
    <col min="9549" max="9549" width="0" style="523" hidden="1" customWidth="1"/>
    <col min="9550" max="9550" width="3.7109375" style="523" customWidth="1"/>
    <col min="9551" max="9551" width="11.140625" style="523" bestFit="1" customWidth="1"/>
    <col min="9552" max="9784" width="10.5703125" style="523"/>
    <col min="9785" max="9792" width="0" style="523" hidden="1" customWidth="1"/>
    <col min="9793" max="9795" width="3.7109375" style="523" customWidth="1"/>
    <col min="9796" max="9796" width="12.7109375" style="523" customWidth="1"/>
    <col min="9797" max="9797" width="47.42578125" style="523" customWidth="1"/>
    <col min="9798" max="9801" width="0" style="523" hidden="1" customWidth="1"/>
    <col min="9802" max="9802" width="11.7109375" style="523" customWidth="1"/>
    <col min="9803" max="9803" width="6.42578125" style="523" bestFit="1" customWidth="1"/>
    <col min="9804" max="9804" width="11.7109375" style="523" customWidth="1"/>
    <col min="9805" max="9805" width="0" style="523" hidden="1" customWidth="1"/>
    <col min="9806" max="9806" width="3.7109375" style="523" customWidth="1"/>
    <col min="9807" max="9807" width="11.140625" style="523" bestFit="1" customWidth="1"/>
    <col min="9808" max="10040" width="10.5703125" style="523"/>
    <col min="10041" max="10048" width="0" style="523" hidden="1" customWidth="1"/>
    <col min="10049" max="10051" width="3.7109375" style="523" customWidth="1"/>
    <col min="10052" max="10052" width="12.7109375" style="523" customWidth="1"/>
    <col min="10053" max="10053" width="47.42578125" style="523" customWidth="1"/>
    <col min="10054" max="10057" width="0" style="523" hidden="1" customWidth="1"/>
    <col min="10058" max="10058" width="11.7109375" style="523" customWidth="1"/>
    <col min="10059" max="10059" width="6.42578125" style="523" bestFit="1" customWidth="1"/>
    <col min="10060" max="10060" width="11.7109375" style="523" customWidth="1"/>
    <col min="10061" max="10061" width="0" style="523" hidden="1" customWidth="1"/>
    <col min="10062" max="10062" width="3.7109375" style="523" customWidth="1"/>
    <col min="10063" max="10063" width="11.140625" style="523" bestFit="1" customWidth="1"/>
    <col min="10064" max="10296" width="10.5703125" style="523"/>
    <col min="10297" max="10304" width="0" style="523" hidden="1" customWidth="1"/>
    <col min="10305" max="10307" width="3.7109375" style="523" customWidth="1"/>
    <col min="10308" max="10308" width="12.7109375" style="523" customWidth="1"/>
    <col min="10309" max="10309" width="47.42578125" style="523" customWidth="1"/>
    <col min="10310" max="10313" width="0" style="523" hidden="1" customWidth="1"/>
    <col min="10314" max="10314" width="11.7109375" style="523" customWidth="1"/>
    <col min="10315" max="10315" width="6.42578125" style="523" bestFit="1" customWidth="1"/>
    <col min="10316" max="10316" width="11.7109375" style="523" customWidth="1"/>
    <col min="10317" max="10317" width="0" style="523" hidden="1" customWidth="1"/>
    <col min="10318" max="10318" width="3.7109375" style="523" customWidth="1"/>
    <col min="10319" max="10319" width="11.140625" style="523" bestFit="1" customWidth="1"/>
    <col min="10320" max="10552" width="10.5703125" style="523"/>
    <col min="10553" max="10560" width="0" style="523" hidden="1" customWidth="1"/>
    <col min="10561" max="10563" width="3.7109375" style="523" customWidth="1"/>
    <col min="10564" max="10564" width="12.7109375" style="523" customWidth="1"/>
    <col min="10565" max="10565" width="47.42578125" style="523" customWidth="1"/>
    <col min="10566" max="10569" width="0" style="523" hidden="1" customWidth="1"/>
    <col min="10570" max="10570" width="11.7109375" style="523" customWidth="1"/>
    <col min="10571" max="10571" width="6.42578125" style="523" bestFit="1" customWidth="1"/>
    <col min="10572" max="10572" width="11.7109375" style="523" customWidth="1"/>
    <col min="10573" max="10573" width="0" style="523" hidden="1" customWidth="1"/>
    <col min="10574" max="10574" width="3.7109375" style="523" customWidth="1"/>
    <col min="10575" max="10575" width="11.140625" style="523" bestFit="1" customWidth="1"/>
    <col min="10576" max="10808" width="10.5703125" style="523"/>
    <col min="10809" max="10816" width="0" style="523" hidden="1" customWidth="1"/>
    <col min="10817" max="10819" width="3.7109375" style="523" customWidth="1"/>
    <col min="10820" max="10820" width="12.7109375" style="523" customWidth="1"/>
    <col min="10821" max="10821" width="47.42578125" style="523" customWidth="1"/>
    <col min="10822" max="10825" width="0" style="523" hidden="1" customWidth="1"/>
    <col min="10826" max="10826" width="11.7109375" style="523" customWidth="1"/>
    <col min="10827" max="10827" width="6.42578125" style="523" bestFit="1" customWidth="1"/>
    <col min="10828" max="10828" width="11.7109375" style="523" customWidth="1"/>
    <col min="10829" max="10829" width="0" style="523" hidden="1" customWidth="1"/>
    <col min="10830" max="10830" width="3.7109375" style="523" customWidth="1"/>
    <col min="10831" max="10831" width="11.140625" style="523" bestFit="1" customWidth="1"/>
    <col min="10832" max="11064" width="10.5703125" style="523"/>
    <col min="11065" max="11072" width="0" style="523" hidden="1" customWidth="1"/>
    <col min="11073" max="11075" width="3.7109375" style="523" customWidth="1"/>
    <col min="11076" max="11076" width="12.7109375" style="523" customWidth="1"/>
    <col min="11077" max="11077" width="47.42578125" style="523" customWidth="1"/>
    <col min="11078" max="11081" width="0" style="523" hidden="1" customWidth="1"/>
    <col min="11082" max="11082" width="11.7109375" style="523" customWidth="1"/>
    <col min="11083" max="11083" width="6.42578125" style="523" bestFit="1" customWidth="1"/>
    <col min="11084" max="11084" width="11.7109375" style="523" customWidth="1"/>
    <col min="11085" max="11085" width="0" style="523" hidden="1" customWidth="1"/>
    <col min="11086" max="11086" width="3.7109375" style="523" customWidth="1"/>
    <col min="11087" max="11087" width="11.140625" style="523" bestFit="1" customWidth="1"/>
    <col min="11088" max="11320" width="10.5703125" style="523"/>
    <col min="11321" max="11328" width="0" style="523" hidden="1" customWidth="1"/>
    <col min="11329" max="11331" width="3.7109375" style="523" customWidth="1"/>
    <col min="11332" max="11332" width="12.7109375" style="523" customWidth="1"/>
    <col min="11333" max="11333" width="47.42578125" style="523" customWidth="1"/>
    <col min="11334" max="11337" width="0" style="523" hidden="1" customWidth="1"/>
    <col min="11338" max="11338" width="11.7109375" style="523" customWidth="1"/>
    <col min="11339" max="11339" width="6.42578125" style="523" bestFit="1" customWidth="1"/>
    <col min="11340" max="11340" width="11.7109375" style="523" customWidth="1"/>
    <col min="11341" max="11341" width="0" style="523" hidden="1" customWidth="1"/>
    <col min="11342" max="11342" width="3.7109375" style="523" customWidth="1"/>
    <col min="11343" max="11343" width="11.140625" style="523" bestFit="1" customWidth="1"/>
    <col min="11344" max="11576" width="10.5703125" style="523"/>
    <col min="11577" max="11584" width="0" style="523" hidden="1" customWidth="1"/>
    <col min="11585" max="11587" width="3.7109375" style="523" customWidth="1"/>
    <col min="11588" max="11588" width="12.7109375" style="523" customWidth="1"/>
    <col min="11589" max="11589" width="47.42578125" style="523" customWidth="1"/>
    <col min="11590" max="11593" width="0" style="523" hidden="1" customWidth="1"/>
    <col min="11594" max="11594" width="11.7109375" style="523" customWidth="1"/>
    <col min="11595" max="11595" width="6.42578125" style="523" bestFit="1" customWidth="1"/>
    <col min="11596" max="11596" width="11.7109375" style="523" customWidth="1"/>
    <col min="11597" max="11597" width="0" style="523" hidden="1" customWidth="1"/>
    <col min="11598" max="11598" width="3.7109375" style="523" customWidth="1"/>
    <col min="11599" max="11599" width="11.140625" style="523" bestFit="1" customWidth="1"/>
    <col min="11600" max="11832" width="10.5703125" style="523"/>
    <col min="11833" max="11840" width="0" style="523" hidden="1" customWidth="1"/>
    <col min="11841" max="11843" width="3.7109375" style="523" customWidth="1"/>
    <col min="11844" max="11844" width="12.7109375" style="523" customWidth="1"/>
    <col min="11845" max="11845" width="47.42578125" style="523" customWidth="1"/>
    <col min="11846" max="11849" width="0" style="523" hidden="1" customWidth="1"/>
    <col min="11850" max="11850" width="11.7109375" style="523" customWidth="1"/>
    <col min="11851" max="11851" width="6.42578125" style="523" bestFit="1" customWidth="1"/>
    <col min="11852" max="11852" width="11.7109375" style="523" customWidth="1"/>
    <col min="11853" max="11853" width="0" style="523" hidden="1" customWidth="1"/>
    <col min="11854" max="11854" width="3.7109375" style="523" customWidth="1"/>
    <col min="11855" max="11855" width="11.140625" style="523" bestFit="1" customWidth="1"/>
    <col min="11856" max="12088" width="10.5703125" style="523"/>
    <col min="12089" max="12096" width="0" style="523" hidden="1" customWidth="1"/>
    <col min="12097" max="12099" width="3.7109375" style="523" customWidth="1"/>
    <col min="12100" max="12100" width="12.7109375" style="523" customWidth="1"/>
    <col min="12101" max="12101" width="47.42578125" style="523" customWidth="1"/>
    <col min="12102" max="12105" width="0" style="523" hidden="1" customWidth="1"/>
    <col min="12106" max="12106" width="11.7109375" style="523" customWidth="1"/>
    <col min="12107" max="12107" width="6.42578125" style="523" bestFit="1" customWidth="1"/>
    <col min="12108" max="12108" width="11.7109375" style="523" customWidth="1"/>
    <col min="12109" max="12109" width="0" style="523" hidden="1" customWidth="1"/>
    <col min="12110" max="12110" width="3.7109375" style="523" customWidth="1"/>
    <col min="12111" max="12111" width="11.140625" style="523" bestFit="1" customWidth="1"/>
    <col min="12112" max="12344" width="10.5703125" style="523"/>
    <col min="12345" max="12352" width="0" style="523" hidden="1" customWidth="1"/>
    <col min="12353" max="12355" width="3.7109375" style="523" customWidth="1"/>
    <col min="12356" max="12356" width="12.7109375" style="523" customWidth="1"/>
    <col min="12357" max="12357" width="47.42578125" style="523" customWidth="1"/>
    <col min="12358" max="12361" width="0" style="523" hidden="1" customWidth="1"/>
    <col min="12362" max="12362" width="11.7109375" style="523" customWidth="1"/>
    <col min="12363" max="12363" width="6.42578125" style="523" bestFit="1" customWidth="1"/>
    <col min="12364" max="12364" width="11.7109375" style="523" customWidth="1"/>
    <col min="12365" max="12365" width="0" style="523" hidden="1" customWidth="1"/>
    <col min="12366" max="12366" width="3.7109375" style="523" customWidth="1"/>
    <col min="12367" max="12367" width="11.140625" style="523" bestFit="1" customWidth="1"/>
    <col min="12368" max="12600" width="10.5703125" style="523"/>
    <col min="12601" max="12608" width="0" style="523" hidden="1" customWidth="1"/>
    <col min="12609" max="12611" width="3.7109375" style="523" customWidth="1"/>
    <col min="12612" max="12612" width="12.7109375" style="523" customWidth="1"/>
    <col min="12613" max="12613" width="47.42578125" style="523" customWidth="1"/>
    <col min="12614" max="12617" width="0" style="523" hidden="1" customWidth="1"/>
    <col min="12618" max="12618" width="11.7109375" style="523" customWidth="1"/>
    <col min="12619" max="12619" width="6.42578125" style="523" bestFit="1" customWidth="1"/>
    <col min="12620" max="12620" width="11.7109375" style="523" customWidth="1"/>
    <col min="12621" max="12621" width="0" style="523" hidden="1" customWidth="1"/>
    <col min="12622" max="12622" width="3.7109375" style="523" customWidth="1"/>
    <col min="12623" max="12623" width="11.140625" style="523" bestFit="1" customWidth="1"/>
    <col min="12624" max="12856" width="10.5703125" style="523"/>
    <col min="12857" max="12864" width="0" style="523" hidden="1" customWidth="1"/>
    <col min="12865" max="12867" width="3.7109375" style="523" customWidth="1"/>
    <col min="12868" max="12868" width="12.7109375" style="523" customWidth="1"/>
    <col min="12869" max="12869" width="47.42578125" style="523" customWidth="1"/>
    <col min="12870" max="12873" width="0" style="523" hidden="1" customWidth="1"/>
    <col min="12874" max="12874" width="11.7109375" style="523" customWidth="1"/>
    <col min="12875" max="12875" width="6.42578125" style="523" bestFit="1" customWidth="1"/>
    <col min="12876" max="12876" width="11.7109375" style="523" customWidth="1"/>
    <col min="12877" max="12877" width="0" style="523" hidden="1" customWidth="1"/>
    <col min="12878" max="12878" width="3.7109375" style="523" customWidth="1"/>
    <col min="12879" max="12879" width="11.140625" style="523" bestFit="1" customWidth="1"/>
    <col min="12880" max="13112" width="10.5703125" style="523"/>
    <col min="13113" max="13120" width="0" style="523" hidden="1" customWidth="1"/>
    <col min="13121" max="13123" width="3.7109375" style="523" customWidth="1"/>
    <col min="13124" max="13124" width="12.7109375" style="523" customWidth="1"/>
    <col min="13125" max="13125" width="47.42578125" style="523" customWidth="1"/>
    <col min="13126" max="13129" width="0" style="523" hidden="1" customWidth="1"/>
    <col min="13130" max="13130" width="11.7109375" style="523" customWidth="1"/>
    <col min="13131" max="13131" width="6.42578125" style="523" bestFit="1" customWidth="1"/>
    <col min="13132" max="13132" width="11.7109375" style="523" customWidth="1"/>
    <col min="13133" max="13133" width="0" style="523" hidden="1" customWidth="1"/>
    <col min="13134" max="13134" width="3.7109375" style="523" customWidth="1"/>
    <col min="13135" max="13135" width="11.140625" style="523" bestFit="1" customWidth="1"/>
    <col min="13136" max="13368" width="10.5703125" style="523"/>
    <col min="13369" max="13376" width="0" style="523" hidden="1" customWidth="1"/>
    <col min="13377" max="13379" width="3.7109375" style="523" customWidth="1"/>
    <col min="13380" max="13380" width="12.7109375" style="523" customWidth="1"/>
    <col min="13381" max="13381" width="47.42578125" style="523" customWidth="1"/>
    <col min="13382" max="13385" width="0" style="523" hidden="1" customWidth="1"/>
    <col min="13386" max="13386" width="11.7109375" style="523" customWidth="1"/>
    <col min="13387" max="13387" width="6.42578125" style="523" bestFit="1" customWidth="1"/>
    <col min="13388" max="13388" width="11.7109375" style="523" customWidth="1"/>
    <col min="13389" max="13389" width="0" style="523" hidden="1" customWidth="1"/>
    <col min="13390" max="13390" width="3.7109375" style="523" customWidth="1"/>
    <col min="13391" max="13391" width="11.140625" style="523" bestFit="1" customWidth="1"/>
    <col min="13392" max="13624" width="10.5703125" style="523"/>
    <col min="13625" max="13632" width="0" style="523" hidden="1" customWidth="1"/>
    <col min="13633" max="13635" width="3.7109375" style="523" customWidth="1"/>
    <col min="13636" max="13636" width="12.7109375" style="523" customWidth="1"/>
    <col min="13637" max="13637" width="47.42578125" style="523" customWidth="1"/>
    <col min="13638" max="13641" width="0" style="523" hidden="1" customWidth="1"/>
    <col min="13642" max="13642" width="11.7109375" style="523" customWidth="1"/>
    <col min="13643" max="13643" width="6.42578125" style="523" bestFit="1" customWidth="1"/>
    <col min="13644" max="13644" width="11.7109375" style="523" customWidth="1"/>
    <col min="13645" max="13645" width="0" style="523" hidden="1" customWidth="1"/>
    <col min="13646" max="13646" width="3.7109375" style="523" customWidth="1"/>
    <col min="13647" max="13647" width="11.140625" style="523" bestFit="1" customWidth="1"/>
    <col min="13648" max="13880" width="10.5703125" style="523"/>
    <col min="13881" max="13888" width="0" style="523" hidden="1" customWidth="1"/>
    <col min="13889" max="13891" width="3.7109375" style="523" customWidth="1"/>
    <col min="13892" max="13892" width="12.7109375" style="523" customWidth="1"/>
    <col min="13893" max="13893" width="47.42578125" style="523" customWidth="1"/>
    <col min="13894" max="13897" width="0" style="523" hidden="1" customWidth="1"/>
    <col min="13898" max="13898" width="11.7109375" style="523" customWidth="1"/>
    <col min="13899" max="13899" width="6.42578125" style="523" bestFit="1" customWidth="1"/>
    <col min="13900" max="13900" width="11.7109375" style="523" customWidth="1"/>
    <col min="13901" max="13901" width="0" style="523" hidden="1" customWidth="1"/>
    <col min="13902" max="13902" width="3.7109375" style="523" customWidth="1"/>
    <col min="13903" max="13903" width="11.140625" style="523" bestFit="1" customWidth="1"/>
    <col min="13904" max="14136" width="10.5703125" style="523"/>
    <col min="14137" max="14144" width="0" style="523" hidden="1" customWidth="1"/>
    <col min="14145" max="14147" width="3.7109375" style="523" customWidth="1"/>
    <col min="14148" max="14148" width="12.7109375" style="523" customWidth="1"/>
    <col min="14149" max="14149" width="47.42578125" style="523" customWidth="1"/>
    <col min="14150" max="14153" width="0" style="523" hidden="1" customWidth="1"/>
    <col min="14154" max="14154" width="11.7109375" style="523" customWidth="1"/>
    <col min="14155" max="14155" width="6.42578125" style="523" bestFit="1" customWidth="1"/>
    <col min="14156" max="14156" width="11.7109375" style="523" customWidth="1"/>
    <col min="14157" max="14157" width="0" style="523" hidden="1" customWidth="1"/>
    <col min="14158" max="14158" width="3.7109375" style="523" customWidth="1"/>
    <col min="14159" max="14159" width="11.140625" style="523" bestFit="1" customWidth="1"/>
    <col min="14160" max="14392" width="10.5703125" style="523"/>
    <col min="14393" max="14400" width="0" style="523" hidden="1" customWidth="1"/>
    <col min="14401" max="14403" width="3.7109375" style="523" customWidth="1"/>
    <col min="14404" max="14404" width="12.7109375" style="523" customWidth="1"/>
    <col min="14405" max="14405" width="47.42578125" style="523" customWidth="1"/>
    <col min="14406" max="14409" width="0" style="523" hidden="1" customWidth="1"/>
    <col min="14410" max="14410" width="11.7109375" style="523" customWidth="1"/>
    <col min="14411" max="14411" width="6.42578125" style="523" bestFit="1" customWidth="1"/>
    <col min="14412" max="14412" width="11.7109375" style="523" customWidth="1"/>
    <col min="14413" max="14413" width="0" style="523" hidden="1" customWidth="1"/>
    <col min="14414" max="14414" width="3.7109375" style="523" customWidth="1"/>
    <col min="14415" max="14415" width="11.140625" style="523" bestFit="1" customWidth="1"/>
    <col min="14416" max="14648" width="10.5703125" style="523"/>
    <col min="14649" max="14656" width="0" style="523" hidden="1" customWidth="1"/>
    <col min="14657" max="14659" width="3.7109375" style="523" customWidth="1"/>
    <col min="14660" max="14660" width="12.7109375" style="523" customWidth="1"/>
    <col min="14661" max="14661" width="47.42578125" style="523" customWidth="1"/>
    <col min="14662" max="14665" width="0" style="523" hidden="1" customWidth="1"/>
    <col min="14666" max="14666" width="11.7109375" style="523" customWidth="1"/>
    <col min="14667" max="14667" width="6.42578125" style="523" bestFit="1" customWidth="1"/>
    <col min="14668" max="14668" width="11.7109375" style="523" customWidth="1"/>
    <col min="14669" max="14669" width="0" style="523" hidden="1" customWidth="1"/>
    <col min="14670" max="14670" width="3.7109375" style="523" customWidth="1"/>
    <col min="14671" max="14671" width="11.140625" style="523" bestFit="1" customWidth="1"/>
    <col min="14672" max="14904" width="10.5703125" style="523"/>
    <col min="14905" max="14912" width="0" style="523" hidden="1" customWidth="1"/>
    <col min="14913" max="14915" width="3.7109375" style="523" customWidth="1"/>
    <col min="14916" max="14916" width="12.7109375" style="523" customWidth="1"/>
    <col min="14917" max="14917" width="47.42578125" style="523" customWidth="1"/>
    <col min="14918" max="14921" width="0" style="523" hidden="1" customWidth="1"/>
    <col min="14922" max="14922" width="11.7109375" style="523" customWidth="1"/>
    <col min="14923" max="14923" width="6.42578125" style="523" bestFit="1" customWidth="1"/>
    <col min="14924" max="14924" width="11.7109375" style="523" customWidth="1"/>
    <col min="14925" max="14925" width="0" style="523" hidden="1" customWidth="1"/>
    <col min="14926" max="14926" width="3.7109375" style="523" customWidth="1"/>
    <col min="14927" max="14927" width="11.140625" style="523" bestFit="1" customWidth="1"/>
    <col min="14928" max="15160" width="10.5703125" style="523"/>
    <col min="15161" max="15168" width="0" style="523" hidden="1" customWidth="1"/>
    <col min="15169" max="15171" width="3.7109375" style="523" customWidth="1"/>
    <col min="15172" max="15172" width="12.7109375" style="523" customWidth="1"/>
    <col min="15173" max="15173" width="47.42578125" style="523" customWidth="1"/>
    <col min="15174" max="15177" width="0" style="523" hidden="1" customWidth="1"/>
    <col min="15178" max="15178" width="11.7109375" style="523" customWidth="1"/>
    <col min="15179" max="15179" width="6.42578125" style="523" bestFit="1" customWidth="1"/>
    <col min="15180" max="15180" width="11.7109375" style="523" customWidth="1"/>
    <col min="15181" max="15181" width="0" style="523" hidden="1" customWidth="1"/>
    <col min="15182" max="15182" width="3.7109375" style="523" customWidth="1"/>
    <col min="15183" max="15183" width="11.140625" style="523" bestFit="1" customWidth="1"/>
    <col min="15184" max="15416" width="10.5703125" style="523"/>
    <col min="15417" max="15424" width="0" style="523" hidden="1" customWidth="1"/>
    <col min="15425" max="15427" width="3.7109375" style="523" customWidth="1"/>
    <col min="15428" max="15428" width="12.7109375" style="523" customWidth="1"/>
    <col min="15429" max="15429" width="47.42578125" style="523" customWidth="1"/>
    <col min="15430" max="15433" width="0" style="523" hidden="1" customWidth="1"/>
    <col min="15434" max="15434" width="11.7109375" style="523" customWidth="1"/>
    <col min="15435" max="15435" width="6.42578125" style="523" bestFit="1" customWidth="1"/>
    <col min="15436" max="15436" width="11.7109375" style="523" customWidth="1"/>
    <col min="15437" max="15437" width="0" style="523" hidden="1" customWidth="1"/>
    <col min="15438" max="15438" width="3.7109375" style="523" customWidth="1"/>
    <col min="15439" max="15439" width="11.140625" style="523" bestFit="1" customWidth="1"/>
    <col min="15440" max="15672" width="10.5703125" style="523"/>
    <col min="15673" max="15680" width="0" style="523" hidden="1" customWidth="1"/>
    <col min="15681" max="15683" width="3.7109375" style="523" customWidth="1"/>
    <col min="15684" max="15684" width="12.7109375" style="523" customWidth="1"/>
    <col min="15685" max="15685" width="47.42578125" style="523" customWidth="1"/>
    <col min="15686" max="15689" width="0" style="523" hidden="1" customWidth="1"/>
    <col min="15690" max="15690" width="11.7109375" style="523" customWidth="1"/>
    <col min="15691" max="15691" width="6.42578125" style="523" bestFit="1" customWidth="1"/>
    <col min="15692" max="15692" width="11.7109375" style="523" customWidth="1"/>
    <col min="15693" max="15693" width="0" style="523" hidden="1" customWidth="1"/>
    <col min="15694" max="15694" width="3.7109375" style="523" customWidth="1"/>
    <col min="15695" max="15695" width="11.140625" style="523" bestFit="1" customWidth="1"/>
    <col min="15696" max="15928" width="10.5703125" style="523"/>
    <col min="15929" max="15936" width="0" style="523" hidden="1" customWidth="1"/>
    <col min="15937" max="15939" width="3.7109375" style="523" customWidth="1"/>
    <col min="15940" max="15940" width="12.7109375" style="523" customWidth="1"/>
    <col min="15941" max="15941" width="47.42578125" style="523" customWidth="1"/>
    <col min="15942" max="15945" width="0" style="523" hidden="1" customWidth="1"/>
    <col min="15946" max="15946" width="11.7109375" style="523" customWidth="1"/>
    <col min="15947" max="15947" width="6.42578125" style="523" bestFit="1" customWidth="1"/>
    <col min="15948" max="15948" width="11.7109375" style="523" customWidth="1"/>
    <col min="15949" max="15949" width="0" style="523" hidden="1" customWidth="1"/>
    <col min="15950" max="15950" width="3.7109375" style="523" customWidth="1"/>
    <col min="15951" max="15951" width="11.140625" style="523" bestFit="1" customWidth="1"/>
    <col min="15952" max="16184" width="10.5703125" style="523"/>
    <col min="16185" max="16192" width="0" style="523" hidden="1" customWidth="1"/>
    <col min="16193" max="16195" width="3.7109375" style="523" customWidth="1"/>
    <col min="16196" max="16196" width="12.7109375" style="523" customWidth="1"/>
    <col min="16197" max="16197" width="47.42578125" style="523" customWidth="1"/>
    <col min="16198" max="16201" width="0" style="523" hidden="1" customWidth="1"/>
    <col min="16202" max="16202" width="11.7109375" style="523" customWidth="1"/>
    <col min="16203" max="16203" width="6.42578125" style="523" bestFit="1" customWidth="1"/>
    <col min="16204" max="16204" width="11.7109375" style="523" customWidth="1"/>
    <col min="16205" max="16205" width="0" style="523" hidden="1" customWidth="1"/>
    <col min="16206" max="16206" width="3.7109375" style="523" customWidth="1"/>
    <col min="16207" max="16207" width="11.140625" style="523" bestFit="1" customWidth="1"/>
    <col min="16208" max="16384" width="10.5703125" style="523"/>
  </cols>
  <sheetData>
    <row r="1" spans="1:91" ht="14.25" hidden="1" customHeight="1"/>
    <row r="2" spans="1:91" ht="14.25" hidden="1" customHeight="1"/>
    <row r="3" spans="1:91" ht="14.25" hidden="1" customHeight="1"/>
    <row r="4" spans="1:91"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c r="BS4" s="998"/>
      <c r="BT4" s="998"/>
      <c r="BU4" s="998"/>
      <c r="BV4" s="998"/>
      <c r="BW4" s="998"/>
      <c r="BX4" s="998"/>
      <c r="BY4" s="991"/>
    </row>
    <row r="5" spans="1:91" ht="22.5" customHeight="1">
      <c r="J5" s="529"/>
      <c r="K5" s="529"/>
      <c r="L5" s="1221" t="s">
        <v>657</v>
      </c>
      <c r="M5" s="1221"/>
      <c r="N5" s="1221"/>
      <c r="O5" s="1221"/>
      <c r="P5" s="1221"/>
      <c r="Q5" s="1221"/>
      <c r="R5" s="1221"/>
      <c r="S5" s="1221"/>
      <c r="T5" s="1221"/>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row>
    <row r="6" spans="1:91"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c r="BS6" s="755"/>
      <c r="BT6" s="755"/>
      <c r="BU6" s="755"/>
      <c r="BV6" s="755"/>
      <c r="BW6" s="755"/>
      <c r="BX6" s="755"/>
      <c r="BY6" s="991"/>
    </row>
    <row r="7" spans="1:91" s="570" customFormat="1" ht="22.5">
      <c r="A7" s="590"/>
      <c r="B7" s="590"/>
      <c r="C7" s="590"/>
      <c r="D7" s="590"/>
      <c r="E7" s="590"/>
      <c r="F7" s="590"/>
      <c r="G7" s="590"/>
      <c r="H7" s="590"/>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CB7" s="590"/>
      <c r="CC7" s="590"/>
      <c r="CD7" s="590"/>
      <c r="CE7" s="590"/>
      <c r="CF7" s="590"/>
      <c r="CG7" s="590"/>
      <c r="CH7" s="590"/>
      <c r="CI7" s="590"/>
      <c r="CJ7" s="590"/>
      <c r="CK7" s="590"/>
      <c r="CL7" s="590"/>
      <c r="CM7" s="590"/>
    </row>
    <row r="8" spans="1:91" s="570" customFormat="1" ht="18.75">
      <c r="A8" s="590"/>
      <c r="B8" s="590"/>
      <c r="C8" s="590"/>
      <c r="D8" s="590"/>
      <c r="E8" s="590"/>
      <c r="F8" s="590"/>
      <c r="G8" s="590"/>
      <c r="H8" s="590"/>
      <c r="L8" s="499"/>
      <c r="M8" s="617" t="s">
        <v>596</v>
      </c>
      <c r="N8" s="666"/>
      <c r="O8" s="1254" t="str">
        <f>IF(datePr_ch="",IF(datePr="","",datePr),datePr_ch)</f>
        <v>28.11.2022</v>
      </c>
      <c r="P8" s="1255"/>
      <c r="Q8" s="1255"/>
      <c r="R8" s="1255"/>
      <c r="S8" s="1255"/>
      <c r="T8" s="1256"/>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CB8" s="590"/>
      <c r="CC8" s="590"/>
      <c r="CD8" s="590"/>
      <c r="CE8" s="590"/>
      <c r="CF8" s="590"/>
      <c r="CG8" s="590"/>
      <c r="CH8" s="590"/>
      <c r="CI8" s="590"/>
      <c r="CJ8" s="590"/>
      <c r="CK8" s="590"/>
      <c r="CL8" s="590"/>
      <c r="CM8" s="590"/>
    </row>
    <row r="9" spans="1:91" s="570" customFormat="1" ht="18.75">
      <c r="A9" s="590"/>
      <c r="B9" s="590"/>
      <c r="C9" s="590"/>
      <c r="D9" s="590"/>
      <c r="E9" s="590"/>
      <c r="F9" s="590"/>
      <c r="G9" s="590"/>
      <c r="H9" s="590"/>
      <c r="L9" s="552"/>
      <c r="M9" s="617" t="s">
        <v>595</v>
      </c>
      <c r="N9" s="666"/>
      <c r="O9" s="1254" t="str">
        <f>IF(numberPr_ch="",IF(numberPr="","",numberPr),numberPr_ch)</f>
        <v>102/159</v>
      </c>
      <c r="P9" s="1255"/>
      <c r="Q9" s="1255"/>
      <c r="R9" s="1255"/>
      <c r="S9" s="1255"/>
      <c r="T9" s="1256"/>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CB9" s="590"/>
      <c r="CC9" s="590"/>
      <c r="CD9" s="590"/>
      <c r="CE9" s="590"/>
      <c r="CF9" s="590"/>
      <c r="CG9" s="590"/>
      <c r="CH9" s="590"/>
      <c r="CI9" s="590"/>
      <c r="CJ9" s="590"/>
      <c r="CK9" s="590"/>
      <c r="CL9" s="590"/>
      <c r="CM9" s="590"/>
    </row>
    <row r="10" spans="1:91" s="570" customFormat="1" ht="18.75">
      <c r="A10" s="590"/>
      <c r="B10" s="590"/>
      <c r="C10" s="590"/>
      <c r="D10" s="590"/>
      <c r="E10" s="590"/>
      <c r="F10" s="590"/>
      <c r="G10" s="590"/>
      <c r="H10" s="5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CB10" s="590"/>
      <c r="CC10" s="590"/>
      <c r="CD10" s="590"/>
      <c r="CE10" s="590"/>
      <c r="CF10" s="590"/>
      <c r="CG10" s="590"/>
      <c r="CH10" s="590"/>
      <c r="CI10" s="590"/>
      <c r="CJ10" s="590"/>
      <c r="CK10" s="590"/>
      <c r="CL10" s="590"/>
      <c r="CM10" s="590"/>
    </row>
    <row r="11" spans="1:91" s="570" customFormat="1" ht="11.25" hidden="1" customHeight="1">
      <c r="A11" s="590"/>
      <c r="B11" s="590"/>
      <c r="C11" s="590"/>
      <c r="D11" s="590"/>
      <c r="E11" s="590"/>
      <c r="F11" s="590"/>
      <c r="G11" s="590"/>
      <c r="H11" s="590"/>
      <c r="L11" s="1222"/>
      <c r="M11" s="1222"/>
      <c r="N11" s="566"/>
      <c r="O11" s="1252"/>
      <c r="P11" s="1252"/>
      <c r="Q11" s="1252"/>
      <c r="R11" s="1252"/>
      <c r="S11" s="1252"/>
      <c r="T11" s="1252"/>
      <c r="U11" s="588" t="s">
        <v>373</v>
      </c>
      <c r="V11" s="1252"/>
      <c r="W11" s="1252"/>
      <c r="X11" s="1252"/>
      <c r="Y11" s="1252"/>
      <c r="Z11" s="1252"/>
      <c r="AA11" s="1252"/>
      <c r="AB11" s="1011" t="s">
        <v>373</v>
      </c>
      <c r="AC11" s="1252"/>
      <c r="AD11" s="1252"/>
      <c r="AE11" s="1252"/>
      <c r="AF11" s="1252"/>
      <c r="AG11" s="1252"/>
      <c r="AH11" s="1252"/>
      <c r="AI11" s="1011" t="s">
        <v>373</v>
      </c>
      <c r="AJ11" s="1252"/>
      <c r="AK11" s="1252"/>
      <c r="AL11" s="1252"/>
      <c r="AM11" s="1252"/>
      <c r="AN11" s="1252"/>
      <c r="AO11" s="1252"/>
      <c r="AP11" s="1011" t="s">
        <v>373</v>
      </c>
      <c r="AQ11" s="1252"/>
      <c r="AR11" s="1252"/>
      <c r="AS11" s="1252"/>
      <c r="AT11" s="1252"/>
      <c r="AU11" s="1252"/>
      <c r="AV11" s="1252"/>
      <c r="AW11" s="1011" t="s">
        <v>373</v>
      </c>
      <c r="AX11" s="1252"/>
      <c r="AY11" s="1252"/>
      <c r="AZ11" s="1252"/>
      <c r="BA11" s="1252"/>
      <c r="BB11" s="1252"/>
      <c r="BC11" s="1252"/>
      <c r="BD11" s="1011" t="s">
        <v>373</v>
      </c>
      <c r="BE11" s="1252"/>
      <c r="BF11" s="1252"/>
      <c r="BG11" s="1252"/>
      <c r="BH11" s="1252"/>
      <c r="BI11" s="1252"/>
      <c r="BJ11" s="1252"/>
      <c r="BK11" s="1011" t="s">
        <v>373</v>
      </c>
      <c r="BL11" s="1252"/>
      <c r="BM11" s="1252"/>
      <c r="BN11" s="1252"/>
      <c r="BO11" s="1252"/>
      <c r="BP11" s="1252"/>
      <c r="BQ11" s="1252"/>
      <c r="BR11" s="1011" t="s">
        <v>373</v>
      </c>
      <c r="BS11" s="1252"/>
      <c r="BT11" s="1252"/>
      <c r="BU11" s="1252"/>
      <c r="BV11" s="1252"/>
      <c r="BW11" s="1252"/>
      <c r="BX11" s="1252"/>
      <c r="BY11" s="1011" t="s">
        <v>373</v>
      </c>
      <c r="CB11" s="590"/>
      <c r="CC11" s="590"/>
      <c r="CD11" s="590"/>
      <c r="CE11" s="590"/>
      <c r="CF11" s="590"/>
      <c r="CG11" s="590"/>
      <c r="CH11" s="590"/>
      <c r="CI11" s="590"/>
      <c r="CJ11" s="590"/>
      <c r="CK11" s="590"/>
      <c r="CL11" s="590"/>
      <c r="CM11" s="590"/>
    </row>
    <row r="12" spans="1:91">
      <c r="J12" s="529"/>
      <c r="K12" s="529"/>
      <c r="L12" s="524"/>
      <c r="M12" s="524"/>
      <c r="N12" s="524"/>
      <c r="O12" s="1251"/>
      <c r="P12" s="1251"/>
      <c r="Q12" s="1251"/>
      <c r="R12" s="1251"/>
      <c r="S12" s="1251"/>
      <c r="T12" s="1251"/>
      <c r="U12" s="1251"/>
      <c r="V12" s="1251" t="s">
        <v>2936</v>
      </c>
      <c r="W12" s="1251"/>
      <c r="X12" s="1251"/>
      <c r="Y12" s="1251"/>
      <c r="Z12" s="1251"/>
      <c r="AA12" s="1251"/>
      <c r="AB12" s="1251"/>
      <c r="AC12" s="1251" t="s">
        <v>2936</v>
      </c>
      <c r="AD12" s="1251"/>
      <c r="AE12" s="1251"/>
      <c r="AF12" s="1251"/>
      <c r="AG12" s="1251"/>
      <c r="AH12" s="1251"/>
      <c r="AI12" s="1251"/>
      <c r="AJ12" s="1251" t="s">
        <v>2936</v>
      </c>
      <c r="AK12" s="1251"/>
      <c r="AL12" s="1251"/>
      <c r="AM12" s="1251"/>
      <c r="AN12" s="1251"/>
      <c r="AO12" s="1251"/>
      <c r="AP12" s="1251"/>
      <c r="AQ12" s="1251" t="s">
        <v>2936</v>
      </c>
      <c r="AR12" s="1251"/>
      <c r="AS12" s="1251"/>
      <c r="AT12" s="1251"/>
      <c r="AU12" s="1251"/>
      <c r="AV12" s="1251"/>
      <c r="AW12" s="1251"/>
      <c r="AX12" s="1251" t="s">
        <v>2936</v>
      </c>
      <c r="AY12" s="1251"/>
      <c r="AZ12" s="1251"/>
      <c r="BA12" s="1251"/>
      <c r="BB12" s="1251"/>
      <c r="BC12" s="1251"/>
      <c r="BD12" s="1251"/>
      <c r="BE12" s="1251" t="s">
        <v>2936</v>
      </c>
      <c r="BF12" s="1251"/>
      <c r="BG12" s="1251"/>
      <c r="BH12" s="1251"/>
      <c r="BI12" s="1251"/>
      <c r="BJ12" s="1251"/>
      <c r="BK12" s="1251"/>
      <c r="BL12" s="1251" t="s">
        <v>2936</v>
      </c>
      <c r="BM12" s="1251"/>
      <c r="BN12" s="1251"/>
      <c r="BO12" s="1251"/>
      <c r="BP12" s="1251"/>
      <c r="BQ12" s="1251"/>
      <c r="BR12" s="1251"/>
      <c r="BS12" s="1251" t="s">
        <v>2936</v>
      </c>
      <c r="BT12" s="1251"/>
      <c r="BU12" s="1251"/>
      <c r="BV12" s="1251"/>
      <c r="BW12" s="1251"/>
      <c r="BX12" s="1251"/>
      <c r="BY12" s="1251"/>
    </row>
    <row r="13" spans="1:91" ht="14.25" customHeight="1">
      <c r="J13" s="529"/>
      <c r="K13" s="529"/>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c r="BG13" s="1153"/>
      <c r="BH13" s="1153"/>
      <c r="BI13" s="1153"/>
      <c r="BJ13" s="1153"/>
      <c r="BK13" s="1153"/>
      <c r="BL13" s="1153"/>
      <c r="BM13" s="1153"/>
      <c r="BN13" s="1153"/>
      <c r="BO13" s="1153"/>
      <c r="BP13" s="1153"/>
      <c r="BQ13" s="1153"/>
      <c r="BR13" s="1153"/>
      <c r="BS13" s="1153"/>
      <c r="BT13" s="1153"/>
      <c r="BU13" s="1153"/>
      <c r="BV13" s="1153"/>
      <c r="BW13" s="1153"/>
      <c r="BX13" s="1153"/>
      <c r="BY13" s="1153"/>
      <c r="BZ13" s="1153"/>
      <c r="CA13" s="1153" t="s">
        <v>455</v>
      </c>
    </row>
    <row r="14" spans="1:91" ht="14.25" customHeight="1">
      <c r="J14" s="529"/>
      <c r="K14" s="529"/>
      <c r="L14" s="1234" t="s">
        <v>92</v>
      </c>
      <c r="M14" s="1234" t="s">
        <v>639</v>
      </c>
      <c r="N14" s="521"/>
      <c r="O14" s="1235" t="s">
        <v>641</v>
      </c>
      <c r="P14" s="1236"/>
      <c r="Q14" s="1236"/>
      <c r="R14" s="1236"/>
      <c r="S14" s="1236"/>
      <c r="T14" s="1237"/>
      <c r="U14" s="1218" t="s">
        <v>341</v>
      </c>
      <c r="V14" s="1235" t="s">
        <v>641</v>
      </c>
      <c r="W14" s="1236"/>
      <c r="X14" s="1236"/>
      <c r="Y14" s="1236"/>
      <c r="Z14" s="1236"/>
      <c r="AA14" s="1237"/>
      <c r="AB14" s="1218" t="s">
        <v>341</v>
      </c>
      <c r="AC14" s="1235" t="s">
        <v>641</v>
      </c>
      <c r="AD14" s="1236"/>
      <c r="AE14" s="1236"/>
      <c r="AF14" s="1236"/>
      <c r="AG14" s="1236"/>
      <c r="AH14" s="1237"/>
      <c r="AI14" s="1218" t="s">
        <v>341</v>
      </c>
      <c r="AJ14" s="1235" t="s">
        <v>641</v>
      </c>
      <c r="AK14" s="1236"/>
      <c r="AL14" s="1236"/>
      <c r="AM14" s="1236"/>
      <c r="AN14" s="1236"/>
      <c r="AO14" s="1237"/>
      <c r="AP14" s="1218" t="s">
        <v>341</v>
      </c>
      <c r="AQ14" s="1235" t="s">
        <v>641</v>
      </c>
      <c r="AR14" s="1236"/>
      <c r="AS14" s="1236"/>
      <c r="AT14" s="1236"/>
      <c r="AU14" s="1236"/>
      <c r="AV14" s="1237"/>
      <c r="AW14" s="1218" t="s">
        <v>341</v>
      </c>
      <c r="AX14" s="1235" t="s">
        <v>641</v>
      </c>
      <c r="AY14" s="1236"/>
      <c r="AZ14" s="1236"/>
      <c r="BA14" s="1236"/>
      <c r="BB14" s="1236"/>
      <c r="BC14" s="1237"/>
      <c r="BD14" s="1218" t="s">
        <v>341</v>
      </c>
      <c r="BE14" s="1235" t="s">
        <v>641</v>
      </c>
      <c r="BF14" s="1236"/>
      <c r="BG14" s="1236"/>
      <c r="BH14" s="1236"/>
      <c r="BI14" s="1236"/>
      <c r="BJ14" s="1237"/>
      <c r="BK14" s="1218" t="s">
        <v>341</v>
      </c>
      <c r="BL14" s="1235" t="s">
        <v>641</v>
      </c>
      <c r="BM14" s="1236"/>
      <c r="BN14" s="1236"/>
      <c r="BO14" s="1236"/>
      <c r="BP14" s="1236"/>
      <c r="BQ14" s="1237"/>
      <c r="BR14" s="1218" t="s">
        <v>341</v>
      </c>
      <c r="BS14" s="1235" t="s">
        <v>641</v>
      </c>
      <c r="BT14" s="1236"/>
      <c r="BU14" s="1236"/>
      <c r="BV14" s="1236"/>
      <c r="BW14" s="1236"/>
      <c r="BX14" s="1237"/>
      <c r="BY14" s="1218" t="s">
        <v>341</v>
      </c>
      <c r="BZ14" s="1231" t="s">
        <v>275</v>
      </c>
      <c r="CA14" s="1153"/>
    </row>
    <row r="15" spans="1:91" ht="14.25" customHeight="1">
      <c r="J15" s="529"/>
      <c r="K15" s="529"/>
      <c r="L15" s="1234"/>
      <c r="M15" s="1234"/>
      <c r="N15" s="521"/>
      <c r="O15" s="1240" t="s">
        <v>621</v>
      </c>
      <c r="P15" s="1238"/>
      <c r="Q15" s="1239"/>
      <c r="R15" s="1216" t="s">
        <v>654</v>
      </c>
      <c r="S15" s="1216"/>
      <c r="T15" s="1217"/>
      <c r="U15" s="1219"/>
      <c r="V15" s="1240" t="s">
        <v>621</v>
      </c>
      <c r="W15" s="1238"/>
      <c r="X15" s="1239"/>
      <c r="Y15" s="1216" t="s">
        <v>654</v>
      </c>
      <c r="Z15" s="1216"/>
      <c r="AA15" s="1217"/>
      <c r="AB15" s="1219"/>
      <c r="AC15" s="1240" t="s">
        <v>621</v>
      </c>
      <c r="AD15" s="1238"/>
      <c r="AE15" s="1239"/>
      <c r="AF15" s="1216" t="s">
        <v>654</v>
      </c>
      <c r="AG15" s="1216"/>
      <c r="AH15" s="1217"/>
      <c r="AI15" s="1219"/>
      <c r="AJ15" s="1240" t="s">
        <v>621</v>
      </c>
      <c r="AK15" s="1238"/>
      <c r="AL15" s="1239"/>
      <c r="AM15" s="1216" t="s">
        <v>654</v>
      </c>
      <c r="AN15" s="1216"/>
      <c r="AO15" s="1217"/>
      <c r="AP15" s="1219"/>
      <c r="AQ15" s="1240" t="s">
        <v>621</v>
      </c>
      <c r="AR15" s="1238"/>
      <c r="AS15" s="1239"/>
      <c r="AT15" s="1216" t="s">
        <v>654</v>
      </c>
      <c r="AU15" s="1216"/>
      <c r="AV15" s="1217"/>
      <c r="AW15" s="1219"/>
      <c r="AX15" s="1240" t="s">
        <v>621</v>
      </c>
      <c r="AY15" s="1238"/>
      <c r="AZ15" s="1239"/>
      <c r="BA15" s="1216" t="s">
        <v>654</v>
      </c>
      <c r="BB15" s="1216"/>
      <c r="BC15" s="1217"/>
      <c r="BD15" s="1219"/>
      <c r="BE15" s="1240" t="s">
        <v>621</v>
      </c>
      <c r="BF15" s="1238"/>
      <c r="BG15" s="1239"/>
      <c r="BH15" s="1216" t="s">
        <v>654</v>
      </c>
      <c r="BI15" s="1216"/>
      <c r="BJ15" s="1217"/>
      <c r="BK15" s="1219"/>
      <c r="BL15" s="1240" t="s">
        <v>621</v>
      </c>
      <c r="BM15" s="1238"/>
      <c r="BN15" s="1239"/>
      <c r="BO15" s="1216" t="s">
        <v>654</v>
      </c>
      <c r="BP15" s="1216"/>
      <c r="BQ15" s="1217"/>
      <c r="BR15" s="1219"/>
      <c r="BS15" s="1240" t="s">
        <v>621</v>
      </c>
      <c r="BT15" s="1238"/>
      <c r="BU15" s="1239"/>
      <c r="BV15" s="1216" t="s">
        <v>654</v>
      </c>
      <c r="BW15" s="1216"/>
      <c r="BX15" s="1217"/>
      <c r="BY15" s="1219"/>
      <c r="BZ15" s="1232"/>
      <c r="CA15" s="1153"/>
    </row>
    <row r="16" spans="1:91" ht="30" customHeight="1">
      <c r="J16" s="529"/>
      <c r="K16" s="529"/>
      <c r="L16" s="1234"/>
      <c r="M16" s="1234"/>
      <c r="N16" s="520"/>
      <c r="O16" s="1241"/>
      <c r="P16" s="535"/>
      <c r="Q16" s="535"/>
      <c r="R16" s="536" t="s">
        <v>274</v>
      </c>
      <c r="S16" s="1229" t="s">
        <v>273</v>
      </c>
      <c r="T16" s="1230"/>
      <c r="U16" s="1220"/>
      <c r="V16" s="1241"/>
      <c r="W16" s="756"/>
      <c r="X16" s="756"/>
      <c r="Y16" s="1108" t="s">
        <v>274</v>
      </c>
      <c r="Z16" s="1229" t="s">
        <v>273</v>
      </c>
      <c r="AA16" s="1230"/>
      <c r="AB16" s="1220"/>
      <c r="AC16" s="1241"/>
      <c r="AD16" s="756"/>
      <c r="AE16" s="756"/>
      <c r="AF16" s="1108" t="s">
        <v>274</v>
      </c>
      <c r="AG16" s="1229" t="s">
        <v>273</v>
      </c>
      <c r="AH16" s="1230"/>
      <c r="AI16" s="1220"/>
      <c r="AJ16" s="1241"/>
      <c r="AK16" s="756"/>
      <c r="AL16" s="756"/>
      <c r="AM16" s="1108" t="s">
        <v>274</v>
      </c>
      <c r="AN16" s="1229" t="s">
        <v>273</v>
      </c>
      <c r="AO16" s="1230"/>
      <c r="AP16" s="1220"/>
      <c r="AQ16" s="1241"/>
      <c r="AR16" s="756"/>
      <c r="AS16" s="756"/>
      <c r="AT16" s="1108" t="s">
        <v>274</v>
      </c>
      <c r="AU16" s="1229" t="s">
        <v>273</v>
      </c>
      <c r="AV16" s="1230"/>
      <c r="AW16" s="1220"/>
      <c r="AX16" s="1241"/>
      <c r="AY16" s="756"/>
      <c r="AZ16" s="756"/>
      <c r="BA16" s="1108" t="s">
        <v>274</v>
      </c>
      <c r="BB16" s="1229" t="s">
        <v>273</v>
      </c>
      <c r="BC16" s="1230"/>
      <c r="BD16" s="1220"/>
      <c r="BE16" s="1241"/>
      <c r="BF16" s="756"/>
      <c r="BG16" s="756"/>
      <c r="BH16" s="1108" t="s">
        <v>274</v>
      </c>
      <c r="BI16" s="1229" t="s">
        <v>273</v>
      </c>
      <c r="BJ16" s="1230"/>
      <c r="BK16" s="1220"/>
      <c r="BL16" s="1241"/>
      <c r="BM16" s="756"/>
      <c r="BN16" s="756"/>
      <c r="BO16" s="1108" t="s">
        <v>274</v>
      </c>
      <c r="BP16" s="1229" t="s">
        <v>273</v>
      </c>
      <c r="BQ16" s="1230"/>
      <c r="BR16" s="1220"/>
      <c r="BS16" s="1241"/>
      <c r="BT16" s="756"/>
      <c r="BU16" s="756"/>
      <c r="BV16" s="1108" t="s">
        <v>274</v>
      </c>
      <c r="BW16" s="1229" t="s">
        <v>273</v>
      </c>
      <c r="BX16" s="1230"/>
      <c r="BY16" s="1220"/>
      <c r="BZ16" s="1233"/>
      <c r="CA16" s="1153"/>
    </row>
    <row r="17" spans="1:92">
      <c r="J17" s="529"/>
      <c r="K17" s="569">
        <v>1</v>
      </c>
      <c r="L17" s="647" t="s">
        <v>93</v>
      </c>
      <c r="M17" s="647" t="s">
        <v>49</v>
      </c>
      <c r="N17" s="668" t="s">
        <v>49</v>
      </c>
      <c r="O17" s="648">
        <f ca="1">OFFSET(O17,0,-1)+1</f>
        <v>3</v>
      </c>
      <c r="P17" s="649">
        <f ca="1">OFFSET(P17,0,-1)</f>
        <v>3</v>
      </c>
      <c r="Q17" s="649">
        <f ca="1">OFFSET(Q17,0,-1)</f>
        <v>3</v>
      </c>
      <c r="R17" s="648">
        <f ca="1">OFFSET(R17,0,-1)+1</f>
        <v>4</v>
      </c>
      <c r="S17" s="1223">
        <f ca="1">OFFSET(S17,0,-1)+1</f>
        <v>5</v>
      </c>
      <c r="T17" s="1223"/>
      <c r="U17" s="648">
        <f ca="1">OFFSET(U17,0,-2)+1</f>
        <v>6</v>
      </c>
      <c r="V17" s="1106">
        <f ca="1">OFFSET(V17,0,-1)+1</f>
        <v>7</v>
      </c>
      <c r="W17" s="649">
        <f ca="1">OFFSET(W17,0,-1)</f>
        <v>7</v>
      </c>
      <c r="X17" s="649">
        <f ca="1">OFFSET(X17,0,-1)</f>
        <v>7</v>
      </c>
      <c r="Y17" s="1106">
        <f ca="1">OFFSET(Y17,0,-1)+1</f>
        <v>8</v>
      </c>
      <c r="Z17" s="1223">
        <f ca="1">OFFSET(Z17,0,-1)+1</f>
        <v>9</v>
      </c>
      <c r="AA17" s="1223"/>
      <c r="AB17" s="1106">
        <f ca="1">OFFSET(AB17,0,-2)+1</f>
        <v>10</v>
      </c>
      <c r="AC17" s="1106">
        <f ca="1">OFFSET(AC17,0,-1)+1</f>
        <v>11</v>
      </c>
      <c r="AD17" s="649">
        <f ca="1">OFFSET(AD17,0,-1)</f>
        <v>11</v>
      </c>
      <c r="AE17" s="649">
        <f ca="1">OFFSET(AE17,0,-1)</f>
        <v>11</v>
      </c>
      <c r="AF17" s="1106">
        <f ca="1">OFFSET(AF17,0,-1)+1</f>
        <v>12</v>
      </c>
      <c r="AG17" s="1223">
        <f ca="1">OFFSET(AG17,0,-1)+1</f>
        <v>13</v>
      </c>
      <c r="AH17" s="1223"/>
      <c r="AI17" s="1106">
        <f ca="1">OFFSET(AI17,0,-2)+1</f>
        <v>14</v>
      </c>
      <c r="AJ17" s="1106">
        <f ca="1">OFFSET(AJ17,0,-1)+1</f>
        <v>15</v>
      </c>
      <c r="AK17" s="649">
        <f ca="1">OFFSET(AK17,0,-1)</f>
        <v>15</v>
      </c>
      <c r="AL17" s="649">
        <f ca="1">OFFSET(AL17,0,-1)</f>
        <v>15</v>
      </c>
      <c r="AM17" s="1106">
        <f ca="1">OFFSET(AM17,0,-1)+1</f>
        <v>16</v>
      </c>
      <c r="AN17" s="1223">
        <f ca="1">OFFSET(AN17,0,-1)+1</f>
        <v>17</v>
      </c>
      <c r="AO17" s="1223"/>
      <c r="AP17" s="1106">
        <f ca="1">OFFSET(AP17,0,-2)+1</f>
        <v>18</v>
      </c>
      <c r="AQ17" s="1106">
        <f ca="1">OFFSET(AQ17,0,-1)+1</f>
        <v>19</v>
      </c>
      <c r="AR17" s="649">
        <f ca="1">OFFSET(AR17,0,-1)</f>
        <v>19</v>
      </c>
      <c r="AS17" s="649">
        <f ca="1">OFFSET(AS17,0,-1)</f>
        <v>19</v>
      </c>
      <c r="AT17" s="1106">
        <f ca="1">OFFSET(AT17,0,-1)+1</f>
        <v>20</v>
      </c>
      <c r="AU17" s="1223">
        <f ca="1">OFFSET(AU17,0,-1)+1</f>
        <v>21</v>
      </c>
      <c r="AV17" s="1223"/>
      <c r="AW17" s="1106">
        <f ca="1">OFFSET(AW17,0,-2)+1</f>
        <v>22</v>
      </c>
      <c r="AX17" s="1106">
        <f ca="1">OFFSET(AX17,0,-1)+1</f>
        <v>23</v>
      </c>
      <c r="AY17" s="649">
        <f ca="1">OFFSET(AY17,0,-1)</f>
        <v>23</v>
      </c>
      <c r="AZ17" s="649">
        <f ca="1">OFFSET(AZ17,0,-1)</f>
        <v>23</v>
      </c>
      <c r="BA17" s="1106">
        <f ca="1">OFFSET(BA17,0,-1)+1</f>
        <v>24</v>
      </c>
      <c r="BB17" s="1223">
        <f ca="1">OFFSET(BB17,0,-1)+1</f>
        <v>25</v>
      </c>
      <c r="BC17" s="1223"/>
      <c r="BD17" s="1106">
        <f ca="1">OFFSET(BD17,0,-2)+1</f>
        <v>26</v>
      </c>
      <c r="BE17" s="1106">
        <f ca="1">OFFSET(BE17,0,-1)+1</f>
        <v>27</v>
      </c>
      <c r="BF17" s="649">
        <f ca="1">OFFSET(BF17,0,-1)</f>
        <v>27</v>
      </c>
      <c r="BG17" s="649">
        <f ca="1">OFFSET(BG17,0,-1)</f>
        <v>27</v>
      </c>
      <c r="BH17" s="1106">
        <f ca="1">OFFSET(BH17,0,-1)+1</f>
        <v>28</v>
      </c>
      <c r="BI17" s="1223">
        <f ca="1">OFFSET(BI17,0,-1)+1</f>
        <v>29</v>
      </c>
      <c r="BJ17" s="1223"/>
      <c r="BK17" s="1106">
        <f ca="1">OFFSET(BK17,0,-2)+1</f>
        <v>30</v>
      </c>
      <c r="BL17" s="1106">
        <f ca="1">OFFSET(BL17,0,-1)+1</f>
        <v>31</v>
      </c>
      <c r="BM17" s="649">
        <f ca="1">OFFSET(BM17,0,-1)</f>
        <v>31</v>
      </c>
      <c r="BN17" s="649">
        <f ca="1">OFFSET(BN17,0,-1)</f>
        <v>31</v>
      </c>
      <c r="BO17" s="1106">
        <f ca="1">OFFSET(BO17,0,-1)+1</f>
        <v>32</v>
      </c>
      <c r="BP17" s="1223">
        <f ca="1">OFFSET(BP17,0,-1)+1</f>
        <v>33</v>
      </c>
      <c r="BQ17" s="1223"/>
      <c r="BR17" s="1106">
        <f ca="1">OFFSET(BR17,0,-2)+1</f>
        <v>34</v>
      </c>
      <c r="BS17" s="1106">
        <f ca="1">OFFSET(BS17,0,-1)+1</f>
        <v>35</v>
      </c>
      <c r="BT17" s="649">
        <f ca="1">OFFSET(BT17,0,-1)</f>
        <v>35</v>
      </c>
      <c r="BU17" s="649">
        <f ca="1">OFFSET(BU17,0,-1)</f>
        <v>35</v>
      </c>
      <c r="BV17" s="1106">
        <f ca="1">OFFSET(BV17,0,-1)+1</f>
        <v>36</v>
      </c>
      <c r="BW17" s="1223">
        <f ca="1">OFFSET(BW17,0,-1)+1</f>
        <v>37</v>
      </c>
      <c r="BX17" s="1223"/>
      <c r="BY17" s="1106">
        <f ca="1">OFFSET(BY17,0,-2)+1</f>
        <v>38</v>
      </c>
      <c r="BZ17" s="649">
        <f ca="1">OFFSET(BZ17,0,-1)</f>
        <v>38</v>
      </c>
      <c r="CA17" s="648">
        <f ca="1">OFFSET(CA17,0,-1)+1</f>
        <v>39</v>
      </c>
    </row>
    <row r="18" spans="1:92" ht="22.5">
      <c r="A18" s="1207">
        <v>1</v>
      </c>
      <c r="B18" s="919"/>
      <c r="C18" s="919"/>
      <c r="D18" s="919"/>
      <c r="E18" s="920"/>
      <c r="F18" s="921"/>
      <c r="G18" s="919"/>
      <c r="H18" s="919"/>
      <c r="I18" s="922"/>
      <c r="J18" s="917"/>
      <c r="K18" s="926">
        <v>1</v>
      </c>
      <c r="L18" s="593">
        <f>mergeValue(A18)</f>
        <v>1</v>
      </c>
      <c r="M18" s="641" t="s">
        <v>20</v>
      </c>
      <c r="N18" s="580"/>
      <c r="O18" s="1248" t="str">
        <f>IF('Перечень тарифов'!J21="","","" &amp; 'Перечень тарифов'!J21 &amp; "")</f>
        <v>Тариф на теплоноситель, поставляемый потребителям</v>
      </c>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48"/>
      <c r="BT18" s="1248"/>
      <c r="BU18" s="1248"/>
      <c r="BV18" s="1248"/>
      <c r="BW18" s="1248"/>
      <c r="BX18" s="1248"/>
      <c r="BY18" s="1248"/>
      <c r="BZ18" s="1248"/>
      <c r="CA18" s="630" t="s">
        <v>658</v>
      </c>
    </row>
    <row r="19" spans="1:92" hidden="1">
      <c r="A19" s="1207"/>
      <c r="B19" s="1207">
        <v>1</v>
      </c>
      <c r="C19" s="919"/>
      <c r="D19" s="919"/>
      <c r="E19" s="921"/>
      <c r="F19" s="921"/>
      <c r="G19" s="919"/>
      <c r="H19" s="919"/>
      <c r="I19" s="916"/>
      <c r="J19" s="915"/>
      <c r="K19" s="926">
        <v>1</v>
      </c>
      <c r="L19" s="593" t="str">
        <f>mergeValue(A19) &amp;"."&amp; mergeValue(B19)</f>
        <v>1.1</v>
      </c>
      <c r="M19" s="546"/>
      <c r="N19" s="580"/>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c r="BY19" s="1248"/>
      <c r="BZ19" s="1248"/>
      <c r="CA19" s="630"/>
    </row>
    <row r="20" spans="1:92" ht="22.5">
      <c r="A20" s="1207"/>
      <c r="B20" s="1207"/>
      <c r="C20" s="1207">
        <v>1</v>
      </c>
      <c r="D20" s="919"/>
      <c r="E20" s="921"/>
      <c r="F20" s="921"/>
      <c r="G20" s="919"/>
      <c r="H20" s="919"/>
      <c r="I20" s="923"/>
      <c r="J20" s="915"/>
      <c r="K20" s="926">
        <v>1</v>
      </c>
      <c r="L20" s="593" t="str">
        <f>mergeValue(A20) &amp;"."&amp; mergeValue(B20)&amp;"."&amp; mergeValue(C20)</f>
        <v>1.1.1</v>
      </c>
      <c r="M20" s="547" t="s">
        <v>7</v>
      </c>
      <c r="N20" s="580"/>
      <c r="O20" s="1248" t="str">
        <f>IF('Перечень тарифов'!R21="","","" &amp; 'Перечень тарифов'!R21 &amp; "")</f>
        <v>Зона теплоснабжения №01 Челябинского городского округа</v>
      </c>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48"/>
      <c r="BT20" s="1248"/>
      <c r="BU20" s="1248"/>
      <c r="BV20" s="1248"/>
      <c r="BW20" s="1248"/>
      <c r="BX20" s="1248"/>
      <c r="BY20" s="1248"/>
      <c r="BZ20" s="1248"/>
      <c r="CA20" s="630" t="s">
        <v>633</v>
      </c>
    </row>
    <row r="21" spans="1:92" hidden="1">
      <c r="A21" s="1207"/>
      <c r="B21" s="1207"/>
      <c r="C21" s="1207"/>
      <c r="D21" s="1207">
        <v>1</v>
      </c>
      <c r="E21" s="921"/>
      <c r="F21" s="921"/>
      <c r="G21" s="919"/>
      <c r="H21" s="919"/>
      <c r="I21" s="1207">
        <v>1</v>
      </c>
      <c r="J21" s="915"/>
      <c r="K21" s="926">
        <v>1</v>
      </c>
      <c r="L21" s="593" t="str">
        <f>mergeValue(A21) &amp;"."&amp; mergeValue(B21)&amp;"."&amp; mergeValue(C21)&amp;"."&amp; mergeValue(D21)</f>
        <v>1.1.1.1</v>
      </c>
      <c r="M21" s="548"/>
      <c r="N21" s="580"/>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c r="BY21" s="1248"/>
      <c r="BZ21" s="1248"/>
      <c r="CA21" s="630"/>
    </row>
    <row r="22" spans="1:92" ht="11.25" hidden="1" customHeight="1">
      <c r="A22" s="1207"/>
      <c r="B22" s="1207"/>
      <c r="C22" s="1207"/>
      <c r="D22" s="1207"/>
      <c r="E22" s="1207">
        <v>1</v>
      </c>
      <c r="F22" s="921"/>
      <c r="G22" s="919"/>
      <c r="H22" s="919"/>
      <c r="I22" s="1207"/>
      <c r="J22" s="921"/>
      <c r="K22" s="926">
        <v>1</v>
      </c>
      <c r="L22" s="593"/>
      <c r="M22" s="554"/>
      <c r="N22" s="581"/>
      <c r="O22" s="631"/>
      <c r="P22" s="631"/>
      <c r="Q22" s="631"/>
      <c r="R22" s="631"/>
      <c r="S22" s="631"/>
      <c r="T22" s="631"/>
      <c r="U22" s="593"/>
      <c r="V22" s="1116"/>
      <c r="W22" s="1116"/>
      <c r="X22" s="1116"/>
      <c r="Y22" s="1116"/>
      <c r="Z22" s="1116"/>
      <c r="AA22" s="1116"/>
      <c r="AB22" s="1110"/>
      <c r="AC22" s="1116"/>
      <c r="AD22" s="1116"/>
      <c r="AE22" s="1116"/>
      <c r="AF22" s="1116"/>
      <c r="AG22" s="1116"/>
      <c r="AH22" s="1116"/>
      <c r="AI22" s="1110"/>
      <c r="AJ22" s="1116"/>
      <c r="AK22" s="1116"/>
      <c r="AL22" s="1116"/>
      <c r="AM22" s="1116"/>
      <c r="AN22" s="1116"/>
      <c r="AO22" s="1116"/>
      <c r="AP22" s="1110"/>
      <c r="AQ22" s="1116"/>
      <c r="AR22" s="1116"/>
      <c r="AS22" s="1116"/>
      <c r="AT22" s="1116"/>
      <c r="AU22" s="1116"/>
      <c r="AV22" s="1116"/>
      <c r="AW22" s="1110"/>
      <c r="AX22" s="1116"/>
      <c r="AY22" s="1116"/>
      <c r="AZ22" s="1116"/>
      <c r="BA22" s="1116"/>
      <c r="BB22" s="1116"/>
      <c r="BC22" s="1116"/>
      <c r="BD22" s="1110"/>
      <c r="BE22" s="1116"/>
      <c r="BF22" s="1116"/>
      <c r="BG22" s="1116"/>
      <c r="BH22" s="1116"/>
      <c r="BI22" s="1116"/>
      <c r="BJ22" s="1116"/>
      <c r="BK22" s="1110"/>
      <c r="BL22" s="1116"/>
      <c r="BM22" s="1116"/>
      <c r="BN22" s="1116"/>
      <c r="BO22" s="1116"/>
      <c r="BP22" s="1116"/>
      <c r="BQ22" s="1116"/>
      <c r="BR22" s="1110"/>
      <c r="BS22" s="1116"/>
      <c r="BT22" s="1116"/>
      <c r="BU22" s="1116"/>
      <c r="BV22" s="1116"/>
      <c r="BW22" s="1116"/>
      <c r="BX22" s="1116"/>
      <c r="BY22" s="1110"/>
      <c r="BZ22" s="507"/>
      <c r="CA22" s="559"/>
    </row>
    <row r="23" spans="1:92" ht="90">
      <c r="A23" s="1207"/>
      <c r="B23" s="1207"/>
      <c r="C23" s="1207"/>
      <c r="D23" s="1207"/>
      <c r="E23" s="1207"/>
      <c r="F23" s="1207">
        <v>1</v>
      </c>
      <c r="G23" s="919"/>
      <c r="H23" s="919"/>
      <c r="I23" s="1207"/>
      <c r="J23" s="1253"/>
      <c r="K23" s="926">
        <v>1</v>
      </c>
      <c r="L23" s="593" t="str">
        <f>mergeValue(A23) &amp;"."&amp; mergeValue(B23)&amp;"."&amp; mergeValue(C23)&amp;"."&amp; mergeValue(D23)&amp;"."&amp;  mergeValue(F23)</f>
        <v>1.1.1.1.1</v>
      </c>
      <c r="M23" s="554" t="s">
        <v>10</v>
      </c>
      <c r="N23" s="581"/>
      <c r="O23" s="1210" t="s">
        <v>304</v>
      </c>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1"/>
      <c r="BF23" s="1211"/>
      <c r="BG23" s="1211"/>
      <c r="BH23" s="1211"/>
      <c r="BI23" s="1211"/>
      <c r="BJ23" s="1211"/>
      <c r="BK23" s="1211"/>
      <c r="BL23" s="1211"/>
      <c r="BM23" s="1211"/>
      <c r="BN23" s="1211"/>
      <c r="BO23" s="1211"/>
      <c r="BP23" s="1211"/>
      <c r="BQ23" s="1211"/>
      <c r="BR23" s="1211"/>
      <c r="BS23" s="1211"/>
      <c r="BT23" s="1211"/>
      <c r="BU23" s="1211"/>
      <c r="BV23" s="1211"/>
      <c r="BW23" s="1211"/>
      <c r="BX23" s="1211"/>
      <c r="BY23" s="1211"/>
      <c r="BZ23" s="1212"/>
      <c r="CA23" s="630" t="s">
        <v>635</v>
      </c>
      <c r="CC23" s="589" t="str">
        <f>strCheckUnique(CD23:CD26)</f>
        <v/>
      </c>
      <c r="CE23" s="589"/>
    </row>
    <row r="24" spans="1:92" ht="17.100000000000001" customHeight="1">
      <c r="A24" s="1207"/>
      <c r="B24" s="1207"/>
      <c r="C24" s="1207"/>
      <c r="D24" s="1207"/>
      <c r="E24" s="1207"/>
      <c r="F24" s="1207"/>
      <c r="G24" s="919">
        <v>1</v>
      </c>
      <c r="H24" s="919"/>
      <c r="I24" s="1207"/>
      <c r="J24" s="1253"/>
      <c r="K24" s="918"/>
      <c r="L24" s="593" t="str">
        <f>mergeValue(A24) &amp;"."&amp; mergeValue(B24)&amp;"."&amp; mergeValue(C24)&amp;"."&amp; mergeValue(D24)&amp;"."&amp;  mergeValue(F24)&amp;"."&amp;  mergeValue(G24)</f>
        <v>1.1.1.1.1.1</v>
      </c>
      <c r="M24" s="1069" t="s">
        <v>642</v>
      </c>
      <c r="N24" s="586"/>
      <c r="O24" s="683">
        <v>54.41</v>
      </c>
      <c r="P24" s="562"/>
      <c r="Q24" s="562"/>
      <c r="R24" s="1249" t="s">
        <v>1429</v>
      </c>
      <c r="S24" s="1214" t="s">
        <v>84</v>
      </c>
      <c r="T24" s="1249" t="s">
        <v>2939</v>
      </c>
      <c r="U24" s="1214" t="s">
        <v>84</v>
      </c>
      <c r="V24" s="683">
        <v>54.73</v>
      </c>
      <c r="W24" s="763"/>
      <c r="X24" s="763"/>
      <c r="Y24" s="1249" t="s">
        <v>2940</v>
      </c>
      <c r="Z24" s="1214" t="s">
        <v>84</v>
      </c>
      <c r="AA24" s="1249" t="s">
        <v>2941</v>
      </c>
      <c r="AB24" s="1214" t="s">
        <v>84</v>
      </c>
      <c r="AC24" s="683">
        <v>36.44</v>
      </c>
      <c r="AD24" s="763"/>
      <c r="AE24" s="763"/>
      <c r="AF24" s="1249" t="s">
        <v>2924</v>
      </c>
      <c r="AG24" s="1214" t="s">
        <v>84</v>
      </c>
      <c r="AH24" s="1249" t="s">
        <v>2942</v>
      </c>
      <c r="AI24" s="1214" t="s">
        <v>84</v>
      </c>
      <c r="AJ24" s="683">
        <v>58.98</v>
      </c>
      <c r="AK24" s="763"/>
      <c r="AL24" s="763"/>
      <c r="AM24" s="1249" t="s">
        <v>2943</v>
      </c>
      <c r="AN24" s="1214" t="s">
        <v>84</v>
      </c>
      <c r="AO24" s="1249" t="s">
        <v>2944</v>
      </c>
      <c r="AP24" s="1214" t="s">
        <v>84</v>
      </c>
      <c r="AQ24" s="683">
        <v>58.98</v>
      </c>
      <c r="AR24" s="763"/>
      <c r="AS24" s="763"/>
      <c r="AT24" s="1249" t="s">
        <v>2945</v>
      </c>
      <c r="AU24" s="1214" t="s">
        <v>84</v>
      </c>
      <c r="AV24" s="1249" t="s">
        <v>2946</v>
      </c>
      <c r="AW24" s="1214" t="s">
        <v>84</v>
      </c>
      <c r="AX24" s="683">
        <v>61.32</v>
      </c>
      <c r="AY24" s="763"/>
      <c r="AZ24" s="763"/>
      <c r="BA24" s="1249" t="s">
        <v>2947</v>
      </c>
      <c r="BB24" s="1214" t="s">
        <v>84</v>
      </c>
      <c r="BC24" s="1249" t="s">
        <v>2948</v>
      </c>
      <c r="BD24" s="1214" t="s">
        <v>84</v>
      </c>
      <c r="BE24" s="683">
        <v>61.32</v>
      </c>
      <c r="BF24" s="763"/>
      <c r="BG24" s="763"/>
      <c r="BH24" s="1249" t="s">
        <v>2949</v>
      </c>
      <c r="BI24" s="1214" t="s">
        <v>84</v>
      </c>
      <c r="BJ24" s="1249" t="s">
        <v>2950</v>
      </c>
      <c r="BK24" s="1214" t="s">
        <v>84</v>
      </c>
      <c r="BL24" s="683">
        <v>63.75</v>
      </c>
      <c r="BM24" s="763"/>
      <c r="BN24" s="763"/>
      <c r="BO24" s="1249" t="s">
        <v>2951</v>
      </c>
      <c r="BP24" s="1214" t="s">
        <v>84</v>
      </c>
      <c r="BQ24" s="1249" t="s">
        <v>2952</v>
      </c>
      <c r="BR24" s="1214" t="s">
        <v>84</v>
      </c>
      <c r="BS24" s="683">
        <v>63.75</v>
      </c>
      <c r="BT24" s="763"/>
      <c r="BU24" s="763"/>
      <c r="BV24" s="1249" t="s">
        <v>2953</v>
      </c>
      <c r="BW24" s="1214" t="s">
        <v>84</v>
      </c>
      <c r="BX24" s="1249" t="s">
        <v>1430</v>
      </c>
      <c r="BY24" s="1214" t="s">
        <v>85</v>
      </c>
      <c r="BZ24" s="537"/>
      <c r="CA24" s="1224" t="s">
        <v>659</v>
      </c>
      <c r="CB24" s="585" t="str">
        <f>strCheckDate(O25:BZ25)</f>
        <v/>
      </c>
      <c r="CC24" s="589"/>
      <c r="CD24" s="589" t="str">
        <f>IF(M24="","",M24 )</f>
        <v>вода</v>
      </c>
      <c r="CE24" s="589"/>
      <c r="CF24" s="589"/>
      <c r="CG24" s="589"/>
    </row>
    <row r="25" spans="1:92" ht="11.25" hidden="1" customHeight="1">
      <c r="A25" s="1207"/>
      <c r="B25" s="1207"/>
      <c r="C25" s="1207"/>
      <c r="D25" s="1207"/>
      <c r="E25" s="1207"/>
      <c r="F25" s="1207"/>
      <c r="G25" s="919"/>
      <c r="H25" s="919"/>
      <c r="I25" s="1207"/>
      <c r="J25" s="1253"/>
      <c r="K25" s="926">
        <v>1</v>
      </c>
      <c r="L25" s="600"/>
      <c r="M25" s="646"/>
      <c r="N25" s="586"/>
      <c r="O25" s="562"/>
      <c r="P25" s="562"/>
      <c r="Q25" s="584" t="str">
        <f>R24 &amp; "-" &amp; T24</f>
        <v>01.01.2022-30.06.2022</v>
      </c>
      <c r="R25" s="1249"/>
      <c r="S25" s="1214"/>
      <c r="T25" s="1249"/>
      <c r="U25" s="1214"/>
      <c r="V25" s="763"/>
      <c r="W25" s="763"/>
      <c r="X25" s="769" t="str">
        <f>Y24 &amp; "-" &amp; AA24</f>
        <v>01.07.2022-30.11.2022</v>
      </c>
      <c r="Y25" s="1249"/>
      <c r="Z25" s="1214"/>
      <c r="AA25" s="1249"/>
      <c r="AB25" s="1214"/>
      <c r="AC25" s="763"/>
      <c r="AD25" s="763"/>
      <c r="AE25" s="769" t="str">
        <f>AF24 &amp; "-" &amp; AH24</f>
        <v>01.12.2022-31.12.2023</v>
      </c>
      <c r="AF25" s="1249"/>
      <c r="AG25" s="1214"/>
      <c r="AH25" s="1249"/>
      <c r="AI25" s="1214"/>
      <c r="AJ25" s="763"/>
      <c r="AK25" s="763"/>
      <c r="AL25" s="769" t="str">
        <f>AM24 &amp; "-" &amp; AO24</f>
        <v>01.01.2024-30.06.2024</v>
      </c>
      <c r="AM25" s="1249"/>
      <c r="AN25" s="1214"/>
      <c r="AO25" s="1249"/>
      <c r="AP25" s="1214"/>
      <c r="AQ25" s="763"/>
      <c r="AR25" s="763"/>
      <c r="AS25" s="769" t="str">
        <f>AT24 &amp; "-" &amp; AV24</f>
        <v>01.07.2024-31.12.2024</v>
      </c>
      <c r="AT25" s="1249"/>
      <c r="AU25" s="1214"/>
      <c r="AV25" s="1249"/>
      <c r="AW25" s="1214"/>
      <c r="AX25" s="763"/>
      <c r="AY25" s="763"/>
      <c r="AZ25" s="769" t="str">
        <f>BA24 &amp; "-" &amp; BC24</f>
        <v>01.01.2025-30.06.2025</v>
      </c>
      <c r="BA25" s="1249"/>
      <c r="BB25" s="1214"/>
      <c r="BC25" s="1249"/>
      <c r="BD25" s="1214"/>
      <c r="BE25" s="763"/>
      <c r="BF25" s="763"/>
      <c r="BG25" s="769" t="str">
        <f>BH24 &amp; "-" &amp; BJ24</f>
        <v>01.07.2025-31.12.2025</v>
      </c>
      <c r="BH25" s="1249"/>
      <c r="BI25" s="1214"/>
      <c r="BJ25" s="1249"/>
      <c r="BK25" s="1214"/>
      <c r="BL25" s="763"/>
      <c r="BM25" s="763"/>
      <c r="BN25" s="769" t="str">
        <f>BO24 &amp; "-" &amp; BQ24</f>
        <v>01.01.2026-30.06.2026</v>
      </c>
      <c r="BO25" s="1249"/>
      <c r="BP25" s="1214"/>
      <c r="BQ25" s="1249"/>
      <c r="BR25" s="1214"/>
      <c r="BS25" s="763"/>
      <c r="BT25" s="763"/>
      <c r="BU25" s="769" t="str">
        <f>BV24 &amp; "-" &amp; BX24</f>
        <v>01.07.2026-31.12.2026</v>
      </c>
      <c r="BV25" s="1249"/>
      <c r="BW25" s="1214"/>
      <c r="BX25" s="1249"/>
      <c r="BY25" s="1214"/>
      <c r="BZ25" s="537"/>
      <c r="CA25" s="1225"/>
      <c r="CC25" s="589"/>
      <c r="CD25" s="589"/>
      <c r="CE25" s="589"/>
      <c r="CF25" s="589"/>
      <c r="CG25" s="589"/>
    </row>
    <row r="26" spans="1:92" s="522" customFormat="1" ht="15" customHeight="1">
      <c r="A26" s="1207"/>
      <c r="B26" s="1207"/>
      <c r="C26" s="1207"/>
      <c r="D26" s="1207"/>
      <c r="E26" s="1207"/>
      <c r="F26" s="1207"/>
      <c r="G26" s="919"/>
      <c r="H26" s="919"/>
      <c r="I26" s="1207"/>
      <c r="J26" s="1253"/>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757"/>
      <c r="BT26" s="757"/>
      <c r="BU26" s="757"/>
      <c r="BV26" s="766"/>
      <c r="BW26" s="1006"/>
      <c r="BX26" s="1005"/>
      <c r="BY26" s="1001"/>
      <c r="BZ26" s="560"/>
      <c r="CA26" s="1226"/>
      <c r="CB26" s="587"/>
      <c r="CC26" s="587"/>
      <c r="CD26" s="587"/>
      <c r="CE26" s="587"/>
      <c r="CF26" s="587"/>
      <c r="CG26" s="587"/>
      <c r="CH26" s="587"/>
      <c r="CI26" s="587"/>
      <c r="CJ26" s="587"/>
      <c r="CK26" s="587"/>
      <c r="CL26" s="587"/>
      <c r="CM26" s="587"/>
    </row>
    <row r="27" spans="1:92" s="522" customFormat="1" ht="15" customHeight="1">
      <c r="A27" s="1207"/>
      <c r="B27" s="1207"/>
      <c r="C27" s="1207"/>
      <c r="D27" s="1207"/>
      <c r="E27" s="1207"/>
      <c r="F27" s="921"/>
      <c r="G27" s="921"/>
      <c r="H27" s="919"/>
      <c r="I27" s="1207"/>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60"/>
      <c r="CB27" s="587"/>
      <c r="CC27" s="587"/>
      <c r="CD27" s="587"/>
      <c r="CE27" s="587"/>
      <c r="CF27" s="587"/>
      <c r="CG27" s="587"/>
      <c r="CH27" s="587"/>
      <c r="CI27" s="587"/>
      <c r="CJ27" s="587"/>
      <c r="CK27" s="587"/>
      <c r="CL27" s="587"/>
      <c r="CM27" s="587"/>
      <c r="CN27" s="587"/>
    </row>
    <row r="28" spans="1:92" s="522" customFormat="1" ht="15" hidden="1" customHeight="1">
      <c r="A28" s="1207"/>
      <c r="B28" s="1207"/>
      <c r="C28" s="1207"/>
      <c r="D28" s="1207"/>
      <c r="E28" s="921"/>
      <c r="F28" s="921"/>
      <c r="G28" s="921"/>
      <c r="H28" s="919"/>
      <c r="I28" s="1207"/>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60"/>
      <c r="CB28" s="587"/>
      <c r="CC28" s="587"/>
      <c r="CD28" s="587"/>
      <c r="CE28" s="587"/>
      <c r="CF28" s="587"/>
      <c r="CG28" s="587"/>
      <c r="CH28" s="587"/>
      <c r="CI28" s="587"/>
      <c r="CJ28" s="587"/>
      <c r="CK28" s="587"/>
      <c r="CL28" s="587"/>
      <c r="CM28" s="587"/>
      <c r="CN28" s="587"/>
    </row>
    <row r="29" spans="1:92"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c r="BS29" s="485"/>
      <c r="BT29" s="485"/>
      <c r="BU29" s="485"/>
      <c r="BV29" s="485"/>
      <c r="BW29" s="485"/>
      <c r="BX29" s="485"/>
      <c r="BY29" s="485"/>
    </row>
    <row r="30" spans="1:92" ht="106.5" customHeight="1">
      <c r="L30" s="1">
        <v>1</v>
      </c>
      <c r="M30" s="1200" t="s">
        <v>660</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c r="BG30" s="1200"/>
      <c r="BH30" s="1200"/>
      <c r="BI30" s="1200"/>
      <c r="BJ30" s="1200"/>
      <c r="BK30" s="1200"/>
      <c r="BL30" s="1200"/>
      <c r="BM30" s="1200"/>
      <c r="BN30" s="1200"/>
      <c r="BO30" s="1200"/>
      <c r="BP30" s="1200"/>
      <c r="BQ30" s="1200"/>
      <c r="BR30" s="1200"/>
      <c r="BS30" s="1200"/>
      <c r="BT30" s="1200"/>
      <c r="BU30" s="1200"/>
      <c r="BV30" s="1200"/>
      <c r="BW30" s="1200"/>
      <c r="BX30" s="1200"/>
      <c r="BY30" s="1200"/>
      <c r="BZ30" s="1200"/>
      <c r="CA30" s="1200"/>
    </row>
  </sheetData>
  <sheetProtection password="FA9C" sheet="1" objects="1" scenarios="1" formatColumns="0" formatRows="0"/>
  <dataConsolidate leftLabels="1"/>
  <mergeCells count="143">
    <mergeCell ref="CA24:CA26"/>
    <mergeCell ref="R15:T15"/>
    <mergeCell ref="O14:T14"/>
    <mergeCell ref="M30:CA30"/>
    <mergeCell ref="U14:U16"/>
    <mergeCell ref="BZ14:BZ16"/>
    <mergeCell ref="CA13:CA16"/>
    <mergeCell ref="L13:BZ13"/>
    <mergeCell ref="L14:L16"/>
    <mergeCell ref="M14:M16"/>
    <mergeCell ref="S17:T17"/>
    <mergeCell ref="T24:T25"/>
    <mergeCell ref="Z17:AA17"/>
    <mergeCell ref="Z24:Z25"/>
    <mergeCell ref="AA24:AA25"/>
    <mergeCell ref="AB24:AB25"/>
    <mergeCell ref="O12:U12"/>
    <mergeCell ref="O15:O16"/>
    <mergeCell ref="P15:Q15"/>
    <mergeCell ref="S16:T16"/>
    <mergeCell ref="I21:I28"/>
    <mergeCell ref="L5:T5"/>
    <mergeCell ref="O7:T7"/>
    <mergeCell ref="O8:T8"/>
    <mergeCell ref="L11:M11"/>
    <mergeCell ref="O11:T11"/>
    <mergeCell ref="O9:T9"/>
    <mergeCell ref="O10:T10"/>
    <mergeCell ref="A18:A28"/>
    <mergeCell ref="O18:BZ18"/>
    <mergeCell ref="B19:B28"/>
    <mergeCell ref="O19:BZ19"/>
    <mergeCell ref="C20:C28"/>
    <mergeCell ref="U24:U25"/>
    <mergeCell ref="O20:BZ20"/>
    <mergeCell ref="D21:D28"/>
    <mergeCell ref="O21:BZ21"/>
    <mergeCell ref="E22:E27"/>
    <mergeCell ref="F23:F26"/>
    <mergeCell ref="J23:J26"/>
    <mergeCell ref="O23:BZ23"/>
    <mergeCell ref="R24:R25"/>
    <mergeCell ref="S24:S25"/>
    <mergeCell ref="Y24:Y25"/>
    <mergeCell ref="AC11:AH11"/>
    <mergeCell ref="V12:AB12"/>
    <mergeCell ref="V14:AA14"/>
    <mergeCell ref="AB14:AB16"/>
    <mergeCell ref="V15:V16"/>
    <mergeCell ref="W15:X15"/>
    <mergeCell ref="Y15:AA15"/>
    <mergeCell ref="Z16:AA16"/>
    <mergeCell ref="V11:AA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Q11:AV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J11:AO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BE11:BJ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AX11:BC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S11:BX11"/>
    <mergeCell ref="BP17:BQ17"/>
    <mergeCell ref="BO24:BO25"/>
    <mergeCell ref="BP24:BP25"/>
    <mergeCell ref="BQ24:BQ25"/>
    <mergeCell ref="BR24:BR25"/>
    <mergeCell ref="BL12:BR12"/>
    <mergeCell ref="BL14:BQ14"/>
    <mergeCell ref="BR14:BR16"/>
    <mergeCell ref="BL15:BL16"/>
    <mergeCell ref="BM15:BN15"/>
    <mergeCell ref="BO15:BQ15"/>
    <mergeCell ref="BP16:BQ16"/>
    <mergeCell ref="BL11:BQ11"/>
    <mergeCell ref="BW17:BX17"/>
    <mergeCell ref="BV24:BV25"/>
    <mergeCell ref="BW24:BW25"/>
    <mergeCell ref="BX24:BX25"/>
    <mergeCell ref="BY24:BY25"/>
    <mergeCell ref="BS12:BY12"/>
    <mergeCell ref="BS14:BX14"/>
    <mergeCell ref="BY14:BY16"/>
    <mergeCell ref="BS15:BS16"/>
    <mergeCell ref="BT15:BU15"/>
    <mergeCell ref="BV15:BX15"/>
    <mergeCell ref="BW16:BX16"/>
  </mergeCells>
  <dataValidations count="10">
    <dataValidation allowBlank="1" sqref="LL27:LW28 VH27:VS28 AFD27:AFO28 AOZ27:APK28 AYV27:AZG28 BIR27:BJC28 BSN27:BSY28 CCJ27:CCU28 CMF27:CMQ28 CWB27:CWM28 DFX27:DGI28 DPT27:DQE28 DZP27:EAA28 EJL27:EJW28 ETH27:ETS28 FDD27:FDO28 FMZ27:FNK28 FWV27:FXG28 GGR27:GHC28 GQN27:GQY28 HAJ27:HAU28 HKF27:HKQ28 HUB27:HUM28 IDX27:IEI28 INT27:IOE28 IXP27:IYA28 JHL27:JHW28 JRH27:JRS28 KBD27:KBO28 KKZ27:KLK28 KUV27:KVG28 LER27:LFC28 LON27:LOY28 LYJ27:LYU28 MIF27:MIQ28 MSB27:MSM28 NBX27:NCI28 NLT27:NME28 NVP27:NWA28 OFL27:OFW28 OPH27:OPS28 OZD27:OZO28 PIZ27:PJK28 PSV27:PTG28 QCR27:QDC28 QMN27:QMY28 QWJ27:QWU28 RGF27:RGQ28 RQB27:RQM28 RZX27:SAI28 SJT27:SKE28 STP27:SUA28 TDL27:TDW28 TNH27:TNS28 TXD27:TXO28 UGZ27:UHK28 UQV27:URG28 VAR27:VBC28 VKN27:VKY28 VUJ27:VUU28 WEF27:WEQ28 WOB27:WOM28 WXX27:WYI28 LL65559:LW65560 VH65559:VS65560 AFD65559:AFO65560 AOZ65559:APK65560 AYV65559:AZG65560 BIR65559:BJC65560 BSN65559:BSY65560 CCJ65559:CCU65560 CMF65559:CMQ65560 CWB65559:CWM65560 DFX65559:DGI65560 DPT65559:DQE65560 DZP65559:EAA65560 EJL65559:EJW65560 ETH65559:ETS65560 FDD65559:FDO65560 FMZ65559:FNK65560 FWV65559:FXG65560 GGR65559:GHC65560 GQN65559:GQY65560 HAJ65559:HAU65560 HKF65559:HKQ65560 HUB65559:HUM65560 IDX65559:IEI65560 INT65559:IOE65560 IXP65559:IYA65560 JHL65559:JHW65560 JRH65559:JRS65560 KBD65559:KBO65560 KKZ65559:KLK65560 KUV65559:KVG65560 LER65559:LFC65560 LON65559:LOY65560 LYJ65559:LYU65560 MIF65559:MIQ65560 MSB65559:MSM65560 NBX65559:NCI65560 NLT65559:NME65560 NVP65559:NWA65560 OFL65559:OFW65560 OPH65559:OPS65560 OZD65559:OZO65560 PIZ65559:PJK65560 PSV65559:PTG65560 QCR65559:QDC65560 QMN65559:QMY65560 QWJ65559:QWU65560 RGF65559:RGQ65560 RQB65559:RQM65560 RZX65559:SAI65560 SJT65559:SKE65560 STP65559:SUA65560 TDL65559:TDW65560 TNH65559:TNS65560 TXD65559:TXO65560 UGZ65559:UHK65560 UQV65559:URG65560 VAR65559:VBC65560 VKN65559:VKY65560 VUJ65559:VUU65560 WEF65559:WEQ65560 WOB65559:WOM65560 WXX65559:WYI65560 LL131095:LW131096 VH131095:VS131096 AFD131095:AFO131096 AOZ131095:APK131096 AYV131095:AZG131096 BIR131095:BJC131096 BSN131095:BSY131096 CCJ131095:CCU131096 CMF131095:CMQ131096 CWB131095:CWM131096 DFX131095:DGI131096 DPT131095:DQE131096 DZP131095:EAA131096 EJL131095:EJW131096 ETH131095:ETS131096 FDD131095:FDO131096 FMZ131095:FNK131096 FWV131095:FXG131096 GGR131095:GHC131096 GQN131095:GQY131096 HAJ131095:HAU131096 HKF131095:HKQ131096 HUB131095:HUM131096 IDX131095:IEI131096 INT131095:IOE131096 IXP131095:IYA131096 JHL131095:JHW131096 JRH131095:JRS131096 KBD131095:KBO131096 KKZ131095:KLK131096 KUV131095:KVG131096 LER131095:LFC131096 LON131095:LOY131096 LYJ131095:LYU131096 MIF131095:MIQ131096 MSB131095:MSM131096 NBX131095:NCI131096 NLT131095:NME131096 NVP131095:NWA131096 OFL131095:OFW131096 OPH131095:OPS131096 OZD131095:OZO131096 PIZ131095:PJK131096 PSV131095:PTG131096 QCR131095:QDC131096 QMN131095:QMY131096 QWJ131095:QWU131096 RGF131095:RGQ131096 RQB131095:RQM131096 RZX131095:SAI131096 SJT131095:SKE131096 STP131095:SUA131096 TDL131095:TDW131096 TNH131095:TNS131096 TXD131095:TXO131096 UGZ131095:UHK131096 UQV131095:URG131096 VAR131095:VBC131096 VKN131095:VKY131096 VUJ131095:VUU131096 WEF131095:WEQ131096 WOB131095:WOM131096 WXX131095:WYI131096 LL196631:LW196632 VH196631:VS196632 AFD196631:AFO196632 AOZ196631:APK196632 AYV196631:AZG196632 BIR196631:BJC196632 BSN196631:BSY196632 CCJ196631:CCU196632 CMF196631:CMQ196632 CWB196631:CWM196632 DFX196631:DGI196632 DPT196631:DQE196632 DZP196631:EAA196632 EJL196631:EJW196632 ETH196631:ETS196632 FDD196631:FDO196632 FMZ196631:FNK196632 FWV196631:FXG196632 GGR196631:GHC196632 GQN196631:GQY196632 HAJ196631:HAU196632 HKF196631:HKQ196632 HUB196631:HUM196632 IDX196631:IEI196632 INT196631:IOE196632 IXP196631:IYA196632 JHL196631:JHW196632 JRH196631:JRS196632 KBD196631:KBO196632 KKZ196631:KLK196632 KUV196631:KVG196632 LER196631:LFC196632 LON196631:LOY196632 LYJ196631:LYU196632 MIF196631:MIQ196632 MSB196631:MSM196632 NBX196631:NCI196632 NLT196631:NME196632 NVP196631:NWA196632 OFL196631:OFW196632 OPH196631:OPS196632 OZD196631:OZO196632 PIZ196631:PJK196632 PSV196631:PTG196632 QCR196631:QDC196632 QMN196631:QMY196632 QWJ196631:QWU196632 RGF196631:RGQ196632 RQB196631:RQM196632 RZX196631:SAI196632 SJT196631:SKE196632 STP196631:SUA196632 TDL196631:TDW196632 TNH196631:TNS196632 TXD196631:TXO196632 UGZ196631:UHK196632 UQV196631:URG196632 VAR196631:VBC196632 VKN196631:VKY196632 VUJ196631:VUU196632 WEF196631:WEQ196632 WOB196631:WOM196632 WXX196631:WYI196632 LL262167:LW262168 VH262167:VS262168 AFD262167:AFO262168 AOZ262167:APK262168 AYV262167:AZG262168 BIR262167:BJC262168 BSN262167:BSY262168 CCJ262167:CCU262168 CMF262167:CMQ262168 CWB262167:CWM262168 DFX262167:DGI262168 DPT262167:DQE262168 DZP262167:EAA262168 EJL262167:EJW262168 ETH262167:ETS262168 FDD262167:FDO262168 FMZ262167:FNK262168 FWV262167:FXG262168 GGR262167:GHC262168 GQN262167:GQY262168 HAJ262167:HAU262168 HKF262167:HKQ262168 HUB262167:HUM262168 IDX262167:IEI262168 INT262167:IOE262168 IXP262167:IYA262168 JHL262167:JHW262168 JRH262167:JRS262168 KBD262167:KBO262168 KKZ262167:KLK262168 KUV262167:KVG262168 LER262167:LFC262168 LON262167:LOY262168 LYJ262167:LYU262168 MIF262167:MIQ262168 MSB262167:MSM262168 NBX262167:NCI262168 NLT262167:NME262168 NVP262167:NWA262168 OFL262167:OFW262168 OPH262167:OPS262168 OZD262167:OZO262168 PIZ262167:PJK262168 PSV262167:PTG262168 QCR262167:QDC262168 QMN262167:QMY262168 QWJ262167:QWU262168 RGF262167:RGQ262168 RQB262167:RQM262168 RZX262167:SAI262168 SJT262167:SKE262168 STP262167:SUA262168 TDL262167:TDW262168 TNH262167:TNS262168 TXD262167:TXO262168 UGZ262167:UHK262168 UQV262167:URG262168 VAR262167:VBC262168 VKN262167:VKY262168 VUJ262167:VUU262168 WEF262167:WEQ262168 WOB262167:WOM262168 WXX262167:WYI262168 LL327703:LW327704 VH327703:VS327704 AFD327703:AFO327704 AOZ327703:APK327704 AYV327703:AZG327704 BIR327703:BJC327704 BSN327703:BSY327704 CCJ327703:CCU327704 CMF327703:CMQ327704 CWB327703:CWM327704 DFX327703:DGI327704 DPT327703:DQE327704 DZP327703:EAA327704 EJL327703:EJW327704 ETH327703:ETS327704 FDD327703:FDO327704 FMZ327703:FNK327704 FWV327703:FXG327704 GGR327703:GHC327704 GQN327703:GQY327704 HAJ327703:HAU327704 HKF327703:HKQ327704 HUB327703:HUM327704 IDX327703:IEI327704 INT327703:IOE327704 IXP327703:IYA327704 JHL327703:JHW327704 JRH327703:JRS327704 KBD327703:KBO327704 KKZ327703:KLK327704 KUV327703:KVG327704 LER327703:LFC327704 LON327703:LOY327704 LYJ327703:LYU327704 MIF327703:MIQ327704 MSB327703:MSM327704 NBX327703:NCI327704 NLT327703:NME327704 NVP327703:NWA327704 OFL327703:OFW327704 OPH327703:OPS327704 OZD327703:OZO327704 PIZ327703:PJK327704 PSV327703:PTG327704 QCR327703:QDC327704 QMN327703:QMY327704 QWJ327703:QWU327704 RGF327703:RGQ327704 RQB327703:RQM327704 RZX327703:SAI327704 SJT327703:SKE327704 STP327703:SUA327704 TDL327703:TDW327704 TNH327703:TNS327704 TXD327703:TXO327704 UGZ327703:UHK327704 UQV327703:URG327704 VAR327703:VBC327704 VKN327703:VKY327704 VUJ327703:VUU327704 WEF327703:WEQ327704 WOB327703:WOM327704 WXX327703:WYI327704 LL393239:LW393240 VH393239:VS393240 AFD393239:AFO393240 AOZ393239:APK393240 AYV393239:AZG393240 BIR393239:BJC393240 BSN393239:BSY393240 CCJ393239:CCU393240 CMF393239:CMQ393240 CWB393239:CWM393240 DFX393239:DGI393240 DPT393239:DQE393240 DZP393239:EAA393240 EJL393239:EJW393240 ETH393239:ETS393240 FDD393239:FDO393240 FMZ393239:FNK393240 FWV393239:FXG393240 GGR393239:GHC393240 GQN393239:GQY393240 HAJ393239:HAU393240 HKF393239:HKQ393240 HUB393239:HUM393240 IDX393239:IEI393240 INT393239:IOE393240 IXP393239:IYA393240 JHL393239:JHW393240 JRH393239:JRS393240 KBD393239:KBO393240 KKZ393239:KLK393240 KUV393239:KVG393240 LER393239:LFC393240 LON393239:LOY393240 LYJ393239:LYU393240 MIF393239:MIQ393240 MSB393239:MSM393240 NBX393239:NCI393240 NLT393239:NME393240 NVP393239:NWA393240 OFL393239:OFW393240 OPH393239:OPS393240 OZD393239:OZO393240 PIZ393239:PJK393240 PSV393239:PTG393240 QCR393239:QDC393240 QMN393239:QMY393240 QWJ393239:QWU393240 RGF393239:RGQ393240 RQB393239:RQM393240 RZX393239:SAI393240 SJT393239:SKE393240 STP393239:SUA393240 TDL393239:TDW393240 TNH393239:TNS393240 TXD393239:TXO393240 UGZ393239:UHK393240 UQV393239:URG393240 VAR393239:VBC393240 VKN393239:VKY393240 VUJ393239:VUU393240 WEF393239:WEQ393240 WOB393239:WOM393240 WXX393239:WYI393240 LL458775:LW458776 VH458775:VS458776 AFD458775:AFO458776 AOZ458775:APK458776 AYV458775:AZG458776 BIR458775:BJC458776 BSN458775:BSY458776 CCJ458775:CCU458776 CMF458775:CMQ458776 CWB458775:CWM458776 DFX458775:DGI458776 DPT458775:DQE458776 DZP458775:EAA458776 EJL458775:EJW458776 ETH458775:ETS458776 FDD458775:FDO458776 FMZ458775:FNK458776 FWV458775:FXG458776 GGR458775:GHC458776 GQN458775:GQY458776 HAJ458775:HAU458776 HKF458775:HKQ458776 HUB458775:HUM458776 IDX458775:IEI458776 INT458775:IOE458776 IXP458775:IYA458776 JHL458775:JHW458776 JRH458775:JRS458776 KBD458775:KBO458776 KKZ458775:KLK458776 KUV458775:KVG458776 LER458775:LFC458776 LON458775:LOY458776 LYJ458775:LYU458776 MIF458775:MIQ458776 MSB458775:MSM458776 NBX458775:NCI458776 NLT458775:NME458776 NVP458775:NWA458776 OFL458775:OFW458776 OPH458775:OPS458776 OZD458775:OZO458776 PIZ458775:PJK458776 PSV458775:PTG458776 QCR458775:QDC458776 QMN458775:QMY458776 QWJ458775:QWU458776 RGF458775:RGQ458776 RQB458775:RQM458776 RZX458775:SAI458776 SJT458775:SKE458776 STP458775:SUA458776 TDL458775:TDW458776 TNH458775:TNS458776 TXD458775:TXO458776 UGZ458775:UHK458776 UQV458775:URG458776 VAR458775:VBC458776 VKN458775:VKY458776 VUJ458775:VUU458776 WEF458775:WEQ458776 WOB458775:WOM458776 WXX458775:WYI458776 LL524311:LW524312 VH524311:VS524312 AFD524311:AFO524312 AOZ524311:APK524312 AYV524311:AZG524312 BIR524311:BJC524312 BSN524311:BSY524312 CCJ524311:CCU524312 CMF524311:CMQ524312 CWB524311:CWM524312 DFX524311:DGI524312 DPT524311:DQE524312 DZP524311:EAA524312 EJL524311:EJW524312 ETH524311:ETS524312 FDD524311:FDO524312 FMZ524311:FNK524312 FWV524311:FXG524312 GGR524311:GHC524312 GQN524311:GQY524312 HAJ524311:HAU524312 HKF524311:HKQ524312 HUB524311:HUM524312 IDX524311:IEI524312 INT524311:IOE524312 IXP524311:IYA524312 JHL524311:JHW524312 JRH524311:JRS524312 KBD524311:KBO524312 KKZ524311:KLK524312 KUV524311:KVG524312 LER524311:LFC524312 LON524311:LOY524312 LYJ524311:LYU524312 MIF524311:MIQ524312 MSB524311:MSM524312 NBX524311:NCI524312 NLT524311:NME524312 NVP524311:NWA524312 OFL524311:OFW524312 OPH524311:OPS524312 OZD524311:OZO524312 PIZ524311:PJK524312 PSV524311:PTG524312 QCR524311:QDC524312 QMN524311:QMY524312 QWJ524311:QWU524312 RGF524311:RGQ524312 RQB524311:RQM524312 RZX524311:SAI524312 SJT524311:SKE524312 STP524311:SUA524312 TDL524311:TDW524312 TNH524311:TNS524312 TXD524311:TXO524312 UGZ524311:UHK524312 UQV524311:URG524312 VAR524311:VBC524312 VKN524311:VKY524312 VUJ524311:VUU524312 WEF524311:WEQ524312 WOB524311:WOM524312 WXX524311:WYI524312 LL589847:LW589848 VH589847:VS589848 AFD589847:AFO589848 AOZ589847:APK589848 AYV589847:AZG589848 BIR589847:BJC589848 BSN589847:BSY589848 CCJ589847:CCU589848 CMF589847:CMQ589848 CWB589847:CWM589848 DFX589847:DGI589848 DPT589847:DQE589848 DZP589847:EAA589848 EJL589847:EJW589848 ETH589847:ETS589848 FDD589847:FDO589848 FMZ589847:FNK589848 FWV589847:FXG589848 GGR589847:GHC589848 GQN589847:GQY589848 HAJ589847:HAU589848 HKF589847:HKQ589848 HUB589847:HUM589848 IDX589847:IEI589848 INT589847:IOE589848 IXP589847:IYA589848 JHL589847:JHW589848 JRH589847:JRS589848 KBD589847:KBO589848 KKZ589847:KLK589848 KUV589847:KVG589848 LER589847:LFC589848 LON589847:LOY589848 LYJ589847:LYU589848 MIF589847:MIQ589848 MSB589847:MSM589848 NBX589847:NCI589848 NLT589847:NME589848 NVP589847:NWA589848 OFL589847:OFW589848 OPH589847:OPS589848 OZD589847:OZO589848 PIZ589847:PJK589848 PSV589847:PTG589848 QCR589847:QDC589848 QMN589847:QMY589848 QWJ589847:QWU589848 RGF589847:RGQ589848 RQB589847:RQM589848 RZX589847:SAI589848 SJT589847:SKE589848 STP589847:SUA589848 TDL589847:TDW589848 TNH589847:TNS589848 TXD589847:TXO589848 UGZ589847:UHK589848 UQV589847:URG589848 VAR589847:VBC589848 VKN589847:VKY589848 VUJ589847:VUU589848 WEF589847:WEQ589848 WOB589847:WOM589848 WXX589847:WYI589848 LL655383:LW655384 VH655383:VS655384 AFD655383:AFO655384 AOZ655383:APK655384 AYV655383:AZG655384 BIR655383:BJC655384 BSN655383:BSY655384 CCJ655383:CCU655384 CMF655383:CMQ655384 CWB655383:CWM655384 DFX655383:DGI655384 DPT655383:DQE655384 DZP655383:EAA655384 EJL655383:EJW655384 ETH655383:ETS655384 FDD655383:FDO655384 FMZ655383:FNK655384 FWV655383:FXG655384 GGR655383:GHC655384 GQN655383:GQY655384 HAJ655383:HAU655384 HKF655383:HKQ655384 HUB655383:HUM655384 IDX655383:IEI655384 INT655383:IOE655384 IXP655383:IYA655384 JHL655383:JHW655384 JRH655383:JRS655384 KBD655383:KBO655384 KKZ655383:KLK655384 KUV655383:KVG655384 LER655383:LFC655384 LON655383:LOY655384 LYJ655383:LYU655384 MIF655383:MIQ655384 MSB655383:MSM655384 NBX655383:NCI655384 NLT655383:NME655384 NVP655383:NWA655384 OFL655383:OFW655384 OPH655383:OPS655384 OZD655383:OZO655384 PIZ655383:PJK655384 PSV655383:PTG655384 QCR655383:QDC655384 QMN655383:QMY655384 QWJ655383:QWU655384 RGF655383:RGQ655384 RQB655383:RQM655384 RZX655383:SAI655384 SJT655383:SKE655384 STP655383:SUA655384 TDL655383:TDW655384 TNH655383:TNS655384 TXD655383:TXO655384 UGZ655383:UHK655384 UQV655383:URG655384 VAR655383:VBC655384 VKN655383:VKY655384 VUJ655383:VUU655384 WEF655383:WEQ655384 WOB655383:WOM655384 WXX655383:WYI655384 LL720919:LW720920 VH720919:VS720920 AFD720919:AFO720920 AOZ720919:APK720920 AYV720919:AZG720920 BIR720919:BJC720920 BSN720919:BSY720920 CCJ720919:CCU720920 CMF720919:CMQ720920 CWB720919:CWM720920 DFX720919:DGI720920 DPT720919:DQE720920 DZP720919:EAA720920 EJL720919:EJW720920 ETH720919:ETS720920 FDD720919:FDO720920 FMZ720919:FNK720920 FWV720919:FXG720920 GGR720919:GHC720920 GQN720919:GQY720920 HAJ720919:HAU720920 HKF720919:HKQ720920 HUB720919:HUM720920 IDX720919:IEI720920 INT720919:IOE720920 IXP720919:IYA720920 JHL720919:JHW720920 JRH720919:JRS720920 KBD720919:KBO720920 KKZ720919:KLK720920 KUV720919:KVG720920 LER720919:LFC720920 LON720919:LOY720920 LYJ720919:LYU720920 MIF720919:MIQ720920 MSB720919:MSM720920 NBX720919:NCI720920 NLT720919:NME720920 NVP720919:NWA720920 OFL720919:OFW720920 OPH720919:OPS720920 OZD720919:OZO720920 PIZ720919:PJK720920 PSV720919:PTG720920 QCR720919:QDC720920 QMN720919:QMY720920 QWJ720919:QWU720920 RGF720919:RGQ720920 RQB720919:RQM720920 RZX720919:SAI720920 SJT720919:SKE720920 STP720919:SUA720920 TDL720919:TDW720920 TNH720919:TNS720920 TXD720919:TXO720920 UGZ720919:UHK720920 UQV720919:URG720920 VAR720919:VBC720920 VKN720919:VKY720920 VUJ720919:VUU720920 WEF720919:WEQ720920 WOB720919:WOM720920 WXX720919:WYI720920 LL786455:LW786456 VH786455:VS786456 AFD786455:AFO786456 AOZ786455:APK786456 AYV786455:AZG786456 BIR786455:BJC786456 BSN786455:BSY786456 CCJ786455:CCU786456 CMF786455:CMQ786456 CWB786455:CWM786456 DFX786455:DGI786456 DPT786455:DQE786456 DZP786455:EAA786456 EJL786455:EJW786456 ETH786455:ETS786456 FDD786455:FDO786456 FMZ786455:FNK786456 FWV786455:FXG786456 GGR786455:GHC786456 GQN786455:GQY786456 HAJ786455:HAU786456 HKF786455:HKQ786456 HUB786455:HUM786456 IDX786455:IEI786456 INT786455:IOE786456 IXP786455:IYA786456 JHL786455:JHW786456 JRH786455:JRS786456 KBD786455:KBO786456 KKZ786455:KLK786456 KUV786455:KVG786456 LER786455:LFC786456 LON786455:LOY786456 LYJ786455:LYU786456 MIF786455:MIQ786456 MSB786455:MSM786456 NBX786455:NCI786456 NLT786455:NME786456 NVP786455:NWA786456 OFL786455:OFW786456 OPH786455:OPS786456 OZD786455:OZO786456 PIZ786455:PJK786456 PSV786455:PTG786456 QCR786455:QDC786456 QMN786455:QMY786456 QWJ786455:QWU786456 RGF786455:RGQ786456 RQB786455:RQM786456 RZX786455:SAI786456 SJT786455:SKE786456 STP786455:SUA786456 TDL786455:TDW786456 TNH786455:TNS786456 TXD786455:TXO786456 UGZ786455:UHK786456 UQV786455:URG786456 VAR786455:VBC786456 VKN786455:VKY786456 VUJ786455:VUU786456 WEF786455:WEQ786456 WOB786455:WOM786456 WXX786455:WYI786456 LL851991:LW851992 VH851991:VS851992 AFD851991:AFO851992 AOZ851991:APK851992 AYV851991:AZG851992 BIR851991:BJC851992 BSN851991:BSY851992 CCJ851991:CCU851992 CMF851991:CMQ851992 CWB851991:CWM851992 DFX851991:DGI851992 DPT851991:DQE851992 DZP851991:EAA851992 EJL851991:EJW851992 ETH851991:ETS851992 FDD851991:FDO851992 FMZ851991:FNK851992 FWV851991:FXG851992 GGR851991:GHC851992 GQN851991:GQY851992 HAJ851991:HAU851992 HKF851991:HKQ851992 HUB851991:HUM851992 IDX851991:IEI851992 INT851991:IOE851992 IXP851991:IYA851992 JHL851991:JHW851992 JRH851991:JRS851992 KBD851991:KBO851992 KKZ851991:KLK851992 KUV851991:KVG851992 LER851991:LFC851992 LON851991:LOY851992 LYJ851991:LYU851992 MIF851991:MIQ851992 MSB851991:MSM851992 NBX851991:NCI851992 NLT851991:NME851992 NVP851991:NWA851992 OFL851991:OFW851992 OPH851991:OPS851992 OZD851991:OZO851992 PIZ851991:PJK851992 PSV851991:PTG851992 QCR851991:QDC851992 QMN851991:QMY851992 QWJ851991:QWU851992 RGF851991:RGQ851992 RQB851991:RQM851992 RZX851991:SAI851992 SJT851991:SKE851992 STP851991:SUA851992 TDL851991:TDW851992 TNH851991:TNS851992 TXD851991:TXO851992 UGZ851991:UHK851992 UQV851991:URG851992 VAR851991:VBC851992 VKN851991:VKY851992 VUJ851991:VUU851992 WEF851991:WEQ851992 WOB851991:WOM851992 WXX851991:WYI851992 LL917527:LW917528 VH917527:VS917528 AFD917527:AFO917528 AOZ917527:APK917528 AYV917527:AZG917528 BIR917527:BJC917528 BSN917527:BSY917528 CCJ917527:CCU917528 CMF917527:CMQ917528 CWB917527:CWM917528 DFX917527:DGI917528 DPT917527:DQE917528 DZP917527:EAA917528 EJL917527:EJW917528 ETH917527:ETS917528 FDD917527:FDO917528 FMZ917527:FNK917528 FWV917527:FXG917528 GGR917527:GHC917528 GQN917527:GQY917528 HAJ917527:HAU917528 HKF917527:HKQ917528 HUB917527:HUM917528 IDX917527:IEI917528 INT917527:IOE917528 IXP917527:IYA917528 JHL917527:JHW917528 JRH917527:JRS917528 KBD917527:KBO917528 KKZ917527:KLK917528 KUV917527:KVG917528 LER917527:LFC917528 LON917527:LOY917528 LYJ917527:LYU917528 MIF917527:MIQ917528 MSB917527:MSM917528 NBX917527:NCI917528 NLT917527:NME917528 NVP917527:NWA917528 OFL917527:OFW917528 OPH917527:OPS917528 OZD917527:OZO917528 PIZ917527:PJK917528 PSV917527:PTG917528 QCR917527:QDC917528 QMN917527:QMY917528 QWJ917527:QWU917528 RGF917527:RGQ917528 RQB917527:RQM917528 RZX917527:SAI917528 SJT917527:SKE917528 STP917527:SUA917528 TDL917527:TDW917528 TNH917527:TNS917528 TXD917527:TXO917528 UGZ917527:UHK917528 UQV917527:URG917528 VAR917527:VBC917528 VKN917527:VKY917528 VUJ917527:VUU917528 WEF917527:WEQ917528 WOB917527:WOM917528 WXX917527:WYI917528 WXX983063:WYI983064 LL983063:LW983064 VH983063:VS983064 AFD983063:AFO983064 AOZ983063:APK983064 AYV983063:AZG983064 BIR983063:BJC983064 BSN983063:BSY983064 CCJ983063:CCU983064 CMF983063:CMQ983064 CWB983063:CWM983064 DFX983063:DGI983064 DPT983063:DQE983064 DZP983063:EAA983064 EJL983063:EJW983064 ETH983063:ETS983064 FDD983063:FDO983064 FMZ983063:FNK983064 FWV983063:FXG983064 GGR983063:GHC983064 GQN983063:GQY983064 HAJ983063:HAU983064 HKF983063:HKQ983064 HUB983063:HUM983064 IDX983063:IEI983064 INT983063:IOE983064 IXP983063:IYA983064 JHL983063:JHW983064 JRH983063:JRS983064 KBD983063:KBO983064 KKZ983063:KLK983064 KUV983063:KVG983064 LER983063:LFC983064 LON983063:LOY983064 LYJ983063:LYU983064 MIF983063:MIQ983064 MSB983063:MSM983064 NBX983063:NCI983064 NLT983063:NME983064 NVP983063:NWA983064 OFL983063:OFW983064 OPH983063:OPS983064 OZD983063:OZO983064 PIZ983063:PJK983064 PSV983063:PTG983064 QCR983063:QDC983064 QMN983063:QMY983064 QWJ983063:QWU983064 RGF983063:RGQ983064 RQB983063:RQM983064 RZX983063:SAI983064 SJT983063:SKE983064 STP983063:SUA983064 TDL983063:TDW983064 TNH983063:TNS983064 TXD983063:TXO983064 UGZ983063:UHK983064 UQV983063:URG983064 VAR983063:VBC983064 VKN983063:VKY983064 VUJ983063:VUU983064 WEF983063:WEQ983064 WOB983063:WOM983064 CA27:CA28 L65559:CA65560 L131095:CA131096 L196631:CA196632 L262167:CA262168 L327703:CA327704 L393239:CA393240 L458775:CA458776 L524311:CA524312 L589847:CA589848 L655383:CA655384 L720919:CA720920 L786455:CA786456 L851991:CA851992 L917527:CA917528 L983063:CA983064"/>
    <dataValidation allowBlank="1" prompt="Для выбора выполните двойной щелчок левой клавиши мыши по соответствующей ячейке." sqref="LL65561:LW65564 VH65561:VS65564 AFD65561:AFO65564 AOZ65561:APK65564 AYV65561:AZG65564 BIR65561:BJC65564 BSN65561:BSY65564 CCJ65561:CCU65564 CMF65561:CMQ65564 CWB65561:CWM65564 DFX65561:DGI65564 DPT65561:DQE65564 DZP65561:EAA65564 EJL65561:EJW65564 ETH65561:ETS65564 FDD65561:FDO65564 FMZ65561:FNK65564 FWV65561:FXG65564 GGR65561:GHC65564 GQN65561:GQY65564 HAJ65561:HAU65564 HKF65561:HKQ65564 HUB65561:HUM65564 IDX65561:IEI65564 INT65561:IOE65564 IXP65561:IYA65564 JHL65561:JHW65564 JRH65561:JRS65564 KBD65561:KBO65564 KKZ65561:KLK65564 KUV65561:KVG65564 LER65561:LFC65564 LON65561:LOY65564 LYJ65561:LYU65564 MIF65561:MIQ65564 MSB65561:MSM65564 NBX65561:NCI65564 NLT65561:NME65564 NVP65561:NWA65564 OFL65561:OFW65564 OPH65561:OPS65564 OZD65561:OZO65564 PIZ65561:PJK65564 PSV65561:PTG65564 QCR65561:QDC65564 QMN65561:QMY65564 QWJ65561:QWU65564 RGF65561:RGQ65564 RQB65561:RQM65564 RZX65561:SAI65564 SJT65561:SKE65564 STP65561:SUA65564 TDL65561:TDW65564 TNH65561:TNS65564 TXD65561:TXO65564 UGZ65561:UHK65564 UQV65561:URG65564 VAR65561:VBC65564 VKN65561:VKY65564 VUJ65561:VUU65564 WEF65561:WEQ65564 WOB65561:WOM65564 WXX65561:WYI65564 LL131097:LW131100 VH131097:VS131100 AFD131097:AFO131100 AOZ131097:APK131100 AYV131097:AZG131100 BIR131097:BJC131100 BSN131097:BSY131100 CCJ131097:CCU131100 CMF131097:CMQ131100 CWB131097:CWM131100 DFX131097:DGI131100 DPT131097:DQE131100 DZP131097:EAA131100 EJL131097:EJW131100 ETH131097:ETS131100 FDD131097:FDO131100 FMZ131097:FNK131100 FWV131097:FXG131100 GGR131097:GHC131100 GQN131097:GQY131100 HAJ131097:HAU131100 HKF131097:HKQ131100 HUB131097:HUM131100 IDX131097:IEI131100 INT131097:IOE131100 IXP131097:IYA131100 JHL131097:JHW131100 JRH131097:JRS131100 KBD131097:KBO131100 KKZ131097:KLK131100 KUV131097:KVG131100 LER131097:LFC131100 LON131097:LOY131100 LYJ131097:LYU131100 MIF131097:MIQ131100 MSB131097:MSM131100 NBX131097:NCI131100 NLT131097:NME131100 NVP131097:NWA131100 OFL131097:OFW131100 OPH131097:OPS131100 OZD131097:OZO131100 PIZ131097:PJK131100 PSV131097:PTG131100 QCR131097:QDC131100 QMN131097:QMY131100 QWJ131097:QWU131100 RGF131097:RGQ131100 RQB131097:RQM131100 RZX131097:SAI131100 SJT131097:SKE131100 STP131097:SUA131100 TDL131097:TDW131100 TNH131097:TNS131100 TXD131097:TXO131100 UGZ131097:UHK131100 UQV131097:URG131100 VAR131097:VBC131100 VKN131097:VKY131100 VUJ131097:VUU131100 WEF131097:WEQ131100 WOB131097:WOM131100 WXX131097:WYI131100 LL196633:LW196636 VH196633:VS196636 AFD196633:AFO196636 AOZ196633:APK196636 AYV196633:AZG196636 BIR196633:BJC196636 BSN196633:BSY196636 CCJ196633:CCU196636 CMF196633:CMQ196636 CWB196633:CWM196636 DFX196633:DGI196636 DPT196633:DQE196636 DZP196633:EAA196636 EJL196633:EJW196636 ETH196633:ETS196636 FDD196633:FDO196636 FMZ196633:FNK196636 FWV196633:FXG196636 GGR196633:GHC196636 GQN196633:GQY196636 HAJ196633:HAU196636 HKF196633:HKQ196636 HUB196633:HUM196636 IDX196633:IEI196636 INT196633:IOE196636 IXP196633:IYA196636 JHL196633:JHW196636 JRH196633:JRS196636 KBD196633:KBO196636 KKZ196633:KLK196636 KUV196633:KVG196636 LER196633:LFC196636 LON196633:LOY196636 LYJ196633:LYU196636 MIF196633:MIQ196636 MSB196633:MSM196636 NBX196633:NCI196636 NLT196633:NME196636 NVP196633:NWA196636 OFL196633:OFW196636 OPH196633:OPS196636 OZD196633:OZO196636 PIZ196633:PJK196636 PSV196633:PTG196636 QCR196633:QDC196636 QMN196633:QMY196636 QWJ196633:QWU196636 RGF196633:RGQ196636 RQB196633:RQM196636 RZX196633:SAI196636 SJT196633:SKE196636 STP196633:SUA196636 TDL196633:TDW196636 TNH196633:TNS196636 TXD196633:TXO196636 UGZ196633:UHK196636 UQV196633:URG196636 VAR196633:VBC196636 VKN196633:VKY196636 VUJ196633:VUU196636 WEF196633:WEQ196636 WOB196633:WOM196636 WXX196633:WYI196636 LL262169:LW262172 VH262169:VS262172 AFD262169:AFO262172 AOZ262169:APK262172 AYV262169:AZG262172 BIR262169:BJC262172 BSN262169:BSY262172 CCJ262169:CCU262172 CMF262169:CMQ262172 CWB262169:CWM262172 DFX262169:DGI262172 DPT262169:DQE262172 DZP262169:EAA262172 EJL262169:EJW262172 ETH262169:ETS262172 FDD262169:FDO262172 FMZ262169:FNK262172 FWV262169:FXG262172 GGR262169:GHC262172 GQN262169:GQY262172 HAJ262169:HAU262172 HKF262169:HKQ262172 HUB262169:HUM262172 IDX262169:IEI262172 INT262169:IOE262172 IXP262169:IYA262172 JHL262169:JHW262172 JRH262169:JRS262172 KBD262169:KBO262172 KKZ262169:KLK262172 KUV262169:KVG262172 LER262169:LFC262172 LON262169:LOY262172 LYJ262169:LYU262172 MIF262169:MIQ262172 MSB262169:MSM262172 NBX262169:NCI262172 NLT262169:NME262172 NVP262169:NWA262172 OFL262169:OFW262172 OPH262169:OPS262172 OZD262169:OZO262172 PIZ262169:PJK262172 PSV262169:PTG262172 QCR262169:QDC262172 QMN262169:QMY262172 QWJ262169:QWU262172 RGF262169:RGQ262172 RQB262169:RQM262172 RZX262169:SAI262172 SJT262169:SKE262172 STP262169:SUA262172 TDL262169:TDW262172 TNH262169:TNS262172 TXD262169:TXO262172 UGZ262169:UHK262172 UQV262169:URG262172 VAR262169:VBC262172 VKN262169:VKY262172 VUJ262169:VUU262172 WEF262169:WEQ262172 WOB262169:WOM262172 WXX262169:WYI262172 LL327705:LW327708 VH327705:VS327708 AFD327705:AFO327708 AOZ327705:APK327708 AYV327705:AZG327708 BIR327705:BJC327708 BSN327705:BSY327708 CCJ327705:CCU327708 CMF327705:CMQ327708 CWB327705:CWM327708 DFX327705:DGI327708 DPT327705:DQE327708 DZP327705:EAA327708 EJL327705:EJW327708 ETH327705:ETS327708 FDD327705:FDO327708 FMZ327705:FNK327708 FWV327705:FXG327708 GGR327705:GHC327708 GQN327705:GQY327708 HAJ327705:HAU327708 HKF327705:HKQ327708 HUB327705:HUM327708 IDX327705:IEI327708 INT327705:IOE327708 IXP327705:IYA327708 JHL327705:JHW327708 JRH327705:JRS327708 KBD327705:KBO327708 KKZ327705:KLK327708 KUV327705:KVG327708 LER327705:LFC327708 LON327705:LOY327708 LYJ327705:LYU327708 MIF327705:MIQ327708 MSB327705:MSM327708 NBX327705:NCI327708 NLT327705:NME327708 NVP327705:NWA327708 OFL327705:OFW327708 OPH327705:OPS327708 OZD327705:OZO327708 PIZ327705:PJK327708 PSV327705:PTG327708 QCR327705:QDC327708 QMN327705:QMY327708 QWJ327705:QWU327708 RGF327705:RGQ327708 RQB327705:RQM327708 RZX327705:SAI327708 SJT327705:SKE327708 STP327705:SUA327708 TDL327705:TDW327708 TNH327705:TNS327708 TXD327705:TXO327708 UGZ327705:UHK327708 UQV327705:URG327708 VAR327705:VBC327708 VKN327705:VKY327708 VUJ327705:VUU327708 WEF327705:WEQ327708 WOB327705:WOM327708 WXX327705:WYI327708 LL393241:LW393244 VH393241:VS393244 AFD393241:AFO393244 AOZ393241:APK393244 AYV393241:AZG393244 BIR393241:BJC393244 BSN393241:BSY393244 CCJ393241:CCU393244 CMF393241:CMQ393244 CWB393241:CWM393244 DFX393241:DGI393244 DPT393241:DQE393244 DZP393241:EAA393244 EJL393241:EJW393244 ETH393241:ETS393244 FDD393241:FDO393244 FMZ393241:FNK393244 FWV393241:FXG393244 GGR393241:GHC393244 GQN393241:GQY393244 HAJ393241:HAU393244 HKF393241:HKQ393244 HUB393241:HUM393244 IDX393241:IEI393244 INT393241:IOE393244 IXP393241:IYA393244 JHL393241:JHW393244 JRH393241:JRS393244 KBD393241:KBO393244 KKZ393241:KLK393244 KUV393241:KVG393244 LER393241:LFC393244 LON393241:LOY393244 LYJ393241:LYU393244 MIF393241:MIQ393244 MSB393241:MSM393244 NBX393241:NCI393244 NLT393241:NME393244 NVP393241:NWA393244 OFL393241:OFW393244 OPH393241:OPS393244 OZD393241:OZO393244 PIZ393241:PJK393244 PSV393241:PTG393244 QCR393241:QDC393244 QMN393241:QMY393244 QWJ393241:QWU393244 RGF393241:RGQ393244 RQB393241:RQM393244 RZX393241:SAI393244 SJT393241:SKE393244 STP393241:SUA393244 TDL393241:TDW393244 TNH393241:TNS393244 TXD393241:TXO393244 UGZ393241:UHK393244 UQV393241:URG393244 VAR393241:VBC393244 VKN393241:VKY393244 VUJ393241:VUU393244 WEF393241:WEQ393244 WOB393241:WOM393244 WXX393241:WYI393244 LL458777:LW458780 VH458777:VS458780 AFD458777:AFO458780 AOZ458777:APK458780 AYV458777:AZG458780 BIR458777:BJC458780 BSN458777:BSY458780 CCJ458777:CCU458780 CMF458777:CMQ458780 CWB458777:CWM458780 DFX458777:DGI458780 DPT458777:DQE458780 DZP458777:EAA458780 EJL458777:EJW458780 ETH458777:ETS458780 FDD458777:FDO458780 FMZ458777:FNK458780 FWV458777:FXG458780 GGR458777:GHC458780 GQN458777:GQY458780 HAJ458777:HAU458780 HKF458777:HKQ458780 HUB458777:HUM458780 IDX458777:IEI458780 INT458777:IOE458780 IXP458777:IYA458780 JHL458777:JHW458780 JRH458777:JRS458780 KBD458777:KBO458780 KKZ458777:KLK458780 KUV458777:KVG458780 LER458777:LFC458780 LON458777:LOY458780 LYJ458777:LYU458780 MIF458777:MIQ458780 MSB458777:MSM458780 NBX458777:NCI458780 NLT458777:NME458780 NVP458777:NWA458780 OFL458777:OFW458780 OPH458777:OPS458780 OZD458777:OZO458780 PIZ458777:PJK458780 PSV458777:PTG458780 QCR458777:QDC458780 QMN458777:QMY458780 QWJ458777:QWU458780 RGF458777:RGQ458780 RQB458777:RQM458780 RZX458777:SAI458780 SJT458777:SKE458780 STP458777:SUA458780 TDL458777:TDW458780 TNH458777:TNS458780 TXD458777:TXO458780 UGZ458777:UHK458780 UQV458777:URG458780 VAR458777:VBC458780 VKN458777:VKY458780 VUJ458777:VUU458780 WEF458777:WEQ458780 WOB458777:WOM458780 WXX458777:WYI458780 LL524313:LW524316 VH524313:VS524316 AFD524313:AFO524316 AOZ524313:APK524316 AYV524313:AZG524316 BIR524313:BJC524316 BSN524313:BSY524316 CCJ524313:CCU524316 CMF524313:CMQ524316 CWB524313:CWM524316 DFX524313:DGI524316 DPT524313:DQE524316 DZP524313:EAA524316 EJL524313:EJW524316 ETH524313:ETS524316 FDD524313:FDO524316 FMZ524313:FNK524316 FWV524313:FXG524316 GGR524313:GHC524316 GQN524313:GQY524316 HAJ524313:HAU524316 HKF524313:HKQ524316 HUB524313:HUM524316 IDX524313:IEI524316 INT524313:IOE524316 IXP524313:IYA524316 JHL524313:JHW524316 JRH524313:JRS524316 KBD524313:KBO524316 KKZ524313:KLK524316 KUV524313:KVG524316 LER524313:LFC524316 LON524313:LOY524316 LYJ524313:LYU524316 MIF524313:MIQ524316 MSB524313:MSM524316 NBX524313:NCI524316 NLT524313:NME524316 NVP524313:NWA524316 OFL524313:OFW524316 OPH524313:OPS524316 OZD524313:OZO524316 PIZ524313:PJK524316 PSV524313:PTG524316 QCR524313:QDC524316 QMN524313:QMY524316 QWJ524313:QWU524316 RGF524313:RGQ524316 RQB524313:RQM524316 RZX524313:SAI524316 SJT524313:SKE524316 STP524313:SUA524316 TDL524313:TDW524316 TNH524313:TNS524316 TXD524313:TXO524316 UGZ524313:UHK524316 UQV524313:URG524316 VAR524313:VBC524316 VKN524313:VKY524316 VUJ524313:VUU524316 WEF524313:WEQ524316 WOB524313:WOM524316 WXX524313:WYI524316 LL589849:LW589852 VH589849:VS589852 AFD589849:AFO589852 AOZ589849:APK589852 AYV589849:AZG589852 BIR589849:BJC589852 BSN589849:BSY589852 CCJ589849:CCU589852 CMF589849:CMQ589852 CWB589849:CWM589852 DFX589849:DGI589852 DPT589849:DQE589852 DZP589849:EAA589852 EJL589849:EJW589852 ETH589849:ETS589852 FDD589849:FDO589852 FMZ589849:FNK589852 FWV589849:FXG589852 GGR589849:GHC589852 GQN589849:GQY589852 HAJ589849:HAU589852 HKF589849:HKQ589852 HUB589849:HUM589852 IDX589849:IEI589852 INT589849:IOE589852 IXP589849:IYA589852 JHL589849:JHW589852 JRH589849:JRS589852 KBD589849:KBO589852 KKZ589849:KLK589852 KUV589849:KVG589852 LER589849:LFC589852 LON589849:LOY589852 LYJ589849:LYU589852 MIF589849:MIQ589852 MSB589849:MSM589852 NBX589849:NCI589852 NLT589849:NME589852 NVP589849:NWA589852 OFL589849:OFW589852 OPH589849:OPS589852 OZD589849:OZO589852 PIZ589849:PJK589852 PSV589849:PTG589852 QCR589849:QDC589852 QMN589849:QMY589852 QWJ589849:QWU589852 RGF589849:RGQ589852 RQB589849:RQM589852 RZX589849:SAI589852 SJT589849:SKE589852 STP589849:SUA589852 TDL589849:TDW589852 TNH589849:TNS589852 TXD589849:TXO589852 UGZ589849:UHK589852 UQV589849:URG589852 VAR589849:VBC589852 VKN589849:VKY589852 VUJ589849:VUU589852 WEF589849:WEQ589852 WOB589849:WOM589852 WXX589849:WYI589852 LL655385:LW655388 VH655385:VS655388 AFD655385:AFO655388 AOZ655385:APK655388 AYV655385:AZG655388 BIR655385:BJC655388 BSN655385:BSY655388 CCJ655385:CCU655388 CMF655385:CMQ655388 CWB655385:CWM655388 DFX655385:DGI655388 DPT655385:DQE655388 DZP655385:EAA655388 EJL655385:EJW655388 ETH655385:ETS655388 FDD655385:FDO655388 FMZ655385:FNK655388 FWV655385:FXG655388 GGR655385:GHC655388 GQN655385:GQY655388 HAJ655385:HAU655388 HKF655385:HKQ655388 HUB655385:HUM655388 IDX655385:IEI655388 INT655385:IOE655388 IXP655385:IYA655388 JHL655385:JHW655388 JRH655385:JRS655388 KBD655385:KBO655388 KKZ655385:KLK655388 KUV655385:KVG655388 LER655385:LFC655388 LON655385:LOY655388 LYJ655385:LYU655388 MIF655385:MIQ655388 MSB655385:MSM655388 NBX655385:NCI655388 NLT655385:NME655388 NVP655385:NWA655388 OFL655385:OFW655388 OPH655385:OPS655388 OZD655385:OZO655388 PIZ655385:PJK655388 PSV655385:PTG655388 QCR655385:QDC655388 QMN655385:QMY655388 QWJ655385:QWU655388 RGF655385:RGQ655388 RQB655385:RQM655388 RZX655385:SAI655388 SJT655385:SKE655388 STP655385:SUA655388 TDL655385:TDW655388 TNH655385:TNS655388 TXD655385:TXO655388 UGZ655385:UHK655388 UQV655385:URG655388 VAR655385:VBC655388 VKN655385:VKY655388 VUJ655385:VUU655388 WEF655385:WEQ655388 WOB655385:WOM655388 WXX655385:WYI655388 LL720921:LW720924 VH720921:VS720924 AFD720921:AFO720924 AOZ720921:APK720924 AYV720921:AZG720924 BIR720921:BJC720924 BSN720921:BSY720924 CCJ720921:CCU720924 CMF720921:CMQ720924 CWB720921:CWM720924 DFX720921:DGI720924 DPT720921:DQE720924 DZP720921:EAA720924 EJL720921:EJW720924 ETH720921:ETS720924 FDD720921:FDO720924 FMZ720921:FNK720924 FWV720921:FXG720924 GGR720921:GHC720924 GQN720921:GQY720924 HAJ720921:HAU720924 HKF720921:HKQ720924 HUB720921:HUM720924 IDX720921:IEI720924 INT720921:IOE720924 IXP720921:IYA720924 JHL720921:JHW720924 JRH720921:JRS720924 KBD720921:KBO720924 KKZ720921:KLK720924 KUV720921:KVG720924 LER720921:LFC720924 LON720921:LOY720924 LYJ720921:LYU720924 MIF720921:MIQ720924 MSB720921:MSM720924 NBX720921:NCI720924 NLT720921:NME720924 NVP720921:NWA720924 OFL720921:OFW720924 OPH720921:OPS720924 OZD720921:OZO720924 PIZ720921:PJK720924 PSV720921:PTG720924 QCR720921:QDC720924 QMN720921:QMY720924 QWJ720921:QWU720924 RGF720921:RGQ720924 RQB720921:RQM720924 RZX720921:SAI720924 SJT720921:SKE720924 STP720921:SUA720924 TDL720921:TDW720924 TNH720921:TNS720924 TXD720921:TXO720924 UGZ720921:UHK720924 UQV720921:URG720924 VAR720921:VBC720924 VKN720921:VKY720924 VUJ720921:VUU720924 WEF720921:WEQ720924 WOB720921:WOM720924 WXX720921:WYI720924 LL786457:LW786460 VH786457:VS786460 AFD786457:AFO786460 AOZ786457:APK786460 AYV786457:AZG786460 BIR786457:BJC786460 BSN786457:BSY786460 CCJ786457:CCU786460 CMF786457:CMQ786460 CWB786457:CWM786460 DFX786457:DGI786460 DPT786457:DQE786460 DZP786457:EAA786460 EJL786457:EJW786460 ETH786457:ETS786460 FDD786457:FDO786460 FMZ786457:FNK786460 FWV786457:FXG786460 GGR786457:GHC786460 GQN786457:GQY786460 HAJ786457:HAU786460 HKF786457:HKQ786460 HUB786457:HUM786460 IDX786457:IEI786460 INT786457:IOE786460 IXP786457:IYA786460 JHL786457:JHW786460 JRH786457:JRS786460 KBD786457:KBO786460 KKZ786457:KLK786460 KUV786457:KVG786460 LER786457:LFC786460 LON786457:LOY786460 LYJ786457:LYU786460 MIF786457:MIQ786460 MSB786457:MSM786460 NBX786457:NCI786460 NLT786457:NME786460 NVP786457:NWA786460 OFL786457:OFW786460 OPH786457:OPS786460 OZD786457:OZO786460 PIZ786457:PJK786460 PSV786457:PTG786460 QCR786457:QDC786460 QMN786457:QMY786460 QWJ786457:QWU786460 RGF786457:RGQ786460 RQB786457:RQM786460 RZX786457:SAI786460 SJT786457:SKE786460 STP786457:SUA786460 TDL786457:TDW786460 TNH786457:TNS786460 TXD786457:TXO786460 UGZ786457:UHK786460 UQV786457:URG786460 VAR786457:VBC786460 VKN786457:VKY786460 VUJ786457:VUU786460 WEF786457:WEQ786460 WOB786457:WOM786460 WXX786457:WYI786460 LL851993:LW851996 VH851993:VS851996 AFD851993:AFO851996 AOZ851993:APK851996 AYV851993:AZG851996 BIR851993:BJC851996 BSN851993:BSY851996 CCJ851993:CCU851996 CMF851993:CMQ851996 CWB851993:CWM851996 DFX851993:DGI851996 DPT851993:DQE851996 DZP851993:EAA851996 EJL851993:EJW851996 ETH851993:ETS851996 FDD851993:FDO851996 FMZ851993:FNK851996 FWV851993:FXG851996 GGR851993:GHC851996 GQN851993:GQY851996 HAJ851993:HAU851996 HKF851993:HKQ851996 HUB851993:HUM851996 IDX851993:IEI851996 INT851993:IOE851996 IXP851993:IYA851996 JHL851993:JHW851996 JRH851993:JRS851996 KBD851993:KBO851996 KKZ851993:KLK851996 KUV851993:KVG851996 LER851993:LFC851996 LON851993:LOY851996 LYJ851993:LYU851996 MIF851993:MIQ851996 MSB851993:MSM851996 NBX851993:NCI851996 NLT851993:NME851996 NVP851993:NWA851996 OFL851993:OFW851996 OPH851993:OPS851996 OZD851993:OZO851996 PIZ851993:PJK851996 PSV851993:PTG851996 QCR851993:QDC851996 QMN851993:QMY851996 QWJ851993:QWU851996 RGF851993:RGQ851996 RQB851993:RQM851996 RZX851993:SAI851996 SJT851993:SKE851996 STP851993:SUA851996 TDL851993:TDW851996 TNH851993:TNS851996 TXD851993:TXO851996 UGZ851993:UHK851996 UQV851993:URG851996 VAR851993:VBC851996 VKN851993:VKY851996 VUJ851993:VUU851996 WEF851993:WEQ851996 WOB851993:WOM851996 WXX851993:WYI851996 LL917529:LW917532 VH917529:VS917532 AFD917529:AFO917532 AOZ917529:APK917532 AYV917529:AZG917532 BIR917529:BJC917532 BSN917529:BSY917532 CCJ917529:CCU917532 CMF917529:CMQ917532 CWB917529:CWM917532 DFX917529:DGI917532 DPT917529:DQE917532 DZP917529:EAA917532 EJL917529:EJW917532 ETH917529:ETS917532 FDD917529:FDO917532 FMZ917529:FNK917532 FWV917529:FXG917532 GGR917529:GHC917532 GQN917529:GQY917532 HAJ917529:HAU917532 HKF917529:HKQ917532 HUB917529:HUM917532 IDX917529:IEI917532 INT917529:IOE917532 IXP917529:IYA917532 JHL917529:JHW917532 JRH917529:JRS917532 KBD917529:KBO917532 KKZ917529:KLK917532 KUV917529:KVG917532 LER917529:LFC917532 LON917529:LOY917532 LYJ917529:LYU917532 MIF917529:MIQ917532 MSB917529:MSM917532 NBX917529:NCI917532 NLT917529:NME917532 NVP917529:NWA917532 OFL917529:OFW917532 OPH917529:OPS917532 OZD917529:OZO917532 PIZ917529:PJK917532 PSV917529:PTG917532 QCR917529:QDC917532 QMN917529:QMY917532 QWJ917529:QWU917532 RGF917529:RGQ917532 RQB917529:RQM917532 RZX917529:SAI917532 SJT917529:SKE917532 STP917529:SUA917532 TDL917529:TDW917532 TNH917529:TNS917532 TXD917529:TXO917532 UGZ917529:UHK917532 UQV917529:URG917532 VAR917529:VBC917532 VKN917529:VKY917532 VUJ917529:VUU917532 WEF917529:WEQ917532 WOB917529:WOM917532 WXX917529:WYI917532 LL983065:LW983068 VH983065:VS983068 AFD983065:AFO983068 AOZ983065:APK983068 AYV983065:AZG983068 BIR983065:BJC983068 BSN983065:BSY983068 CCJ983065:CCU983068 CMF983065:CMQ983068 CWB983065:CWM983068 DFX983065:DGI983068 DPT983065:DQE983068 DZP983065:EAA983068 EJL983065:EJW983068 ETH983065:ETS983068 FDD983065:FDO983068 FMZ983065:FNK983068 FWV983065:FXG983068 GGR983065:GHC983068 GQN983065:GQY983068 HAJ983065:HAU983068 HKF983065:HKQ983068 HUB983065:HUM983068 IDX983065:IEI983068 INT983065:IOE983068 IXP983065:IYA983068 JHL983065:JHW983068 JRH983065:JRS983068 KBD983065:KBO983068 KKZ983065:KLK983068 KUV983065:KVG983068 LER983065:LFC983068 LON983065:LOY983068 LYJ983065:LYU983068 MIF983065:MIQ983068 MSB983065:MSM983068 NBX983065:NCI983068 NLT983065:NME983068 NVP983065:NWA983068 OFL983065:OFW983068 OPH983065:OPS983068 OZD983065:OZO983068 PIZ983065:PJK983068 PSV983065:PTG983068 QCR983065:QDC983068 QMN983065:QMY983068 QWJ983065:QWU983068 RGF983065:RGQ983068 RQB983065:RQM983068 RZX983065:SAI983068 SJT983065:SKE983068 STP983065:SUA983068 TDL983065:TDW983068 TNH983065:TNS983068 TXD983065:TXO983068 UGZ983065:UHK983068 UQV983065:URG983068 VAR983065:VBC983068 VKN983065:VKY983068 VUJ983065:VUU983068 WEF983065:WEQ983068 WOB983065:WOM983068 WXX983065:WYI983068 WXX983062:WYI983062 LL26:LW26 VH26:VS26 AFD26:AFO26 AOZ26:APK26 AYV26:AZG26 BIR26:BJC26 BSN26:BSY26 CCJ26:CCU26 CMF26:CMQ26 CWB26:CWM26 DFX26:DGI26 DPT26:DQE26 DZP26:EAA26 EJL26:EJW26 ETH26:ETS26 FDD26:FDO26 FMZ26:FNK26 FWV26:FXG26 GGR26:GHC26 GQN26:GQY26 HAJ26:HAU26 HKF26:HKQ26 HUB26:HUM26 IDX26:IEI26 INT26:IOE26 IXP26:IYA26 JHL26:JHW26 JRH26:JRS26 KBD26:KBO26 KKZ26:KLK26 KUV26:KVG26 LER26:LFC26 LON26:LOY26 LYJ26:LYU26 MIF26:MIQ26 MSB26:MSM26 NBX26:NCI26 NLT26:NME26 NVP26:NWA26 OFL26:OFW26 OPH26:OPS26 OZD26:OZO26 PIZ26:PJK26 PSV26:PTG26 QCR26:QDC26 QMN26:QMY26 QWJ26:QWU26 RGF26:RGQ26 RQB26:RQM26 RZX26:SAI26 SJT26:SKE26 STP26:SUA26 TDL26:TDW26 TNH26:TNS26 TXD26:TXO26 UGZ26:UHK26 UQV26:URG26 VAR26:VBC26 VKN26:VKY26 VUJ26:VUU26 WEF26:WEQ26 WOB26:WOM26 WXX26:WYI26 LL65558:LW65558 VH65558:VS65558 AFD65558:AFO65558 AOZ65558:APK65558 AYV65558:AZG65558 BIR65558:BJC65558 BSN65558:BSY65558 CCJ65558:CCU65558 CMF65558:CMQ65558 CWB65558:CWM65558 DFX65558:DGI65558 DPT65558:DQE65558 DZP65558:EAA65558 EJL65558:EJW65558 ETH65558:ETS65558 FDD65558:FDO65558 FMZ65558:FNK65558 FWV65558:FXG65558 GGR65558:GHC65558 GQN65558:GQY65558 HAJ65558:HAU65558 HKF65558:HKQ65558 HUB65558:HUM65558 IDX65558:IEI65558 INT65558:IOE65558 IXP65558:IYA65558 JHL65558:JHW65558 JRH65558:JRS65558 KBD65558:KBO65558 KKZ65558:KLK65558 KUV65558:KVG65558 LER65558:LFC65558 LON65558:LOY65558 LYJ65558:LYU65558 MIF65558:MIQ65558 MSB65558:MSM65558 NBX65558:NCI65558 NLT65558:NME65558 NVP65558:NWA65558 OFL65558:OFW65558 OPH65558:OPS65558 OZD65558:OZO65558 PIZ65558:PJK65558 PSV65558:PTG65558 QCR65558:QDC65558 QMN65558:QMY65558 QWJ65558:QWU65558 RGF65558:RGQ65558 RQB65558:RQM65558 RZX65558:SAI65558 SJT65558:SKE65558 STP65558:SUA65558 TDL65558:TDW65558 TNH65558:TNS65558 TXD65558:TXO65558 UGZ65558:UHK65558 UQV65558:URG65558 VAR65558:VBC65558 VKN65558:VKY65558 VUJ65558:VUU65558 WEF65558:WEQ65558 WOB65558:WOM65558 WXX65558:WYI65558 LL131094:LW131094 VH131094:VS131094 AFD131094:AFO131094 AOZ131094:APK131094 AYV131094:AZG131094 BIR131094:BJC131094 BSN131094:BSY131094 CCJ131094:CCU131094 CMF131094:CMQ131094 CWB131094:CWM131094 DFX131094:DGI131094 DPT131094:DQE131094 DZP131094:EAA131094 EJL131094:EJW131094 ETH131094:ETS131094 FDD131094:FDO131094 FMZ131094:FNK131094 FWV131094:FXG131094 GGR131094:GHC131094 GQN131094:GQY131094 HAJ131094:HAU131094 HKF131094:HKQ131094 HUB131094:HUM131094 IDX131094:IEI131094 INT131094:IOE131094 IXP131094:IYA131094 JHL131094:JHW131094 JRH131094:JRS131094 KBD131094:KBO131094 KKZ131094:KLK131094 KUV131094:KVG131094 LER131094:LFC131094 LON131094:LOY131094 LYJ131094:LYU131094 MIF131094:MIQ131094 MSB131094:MSM131094 NBX131094:NCI131094 NLT131094:NME131094 NVP131094:NWA131094 OFL131094:OFW131094 OPH131094:OPS131094 OZD131094:OZO131094 PIZ131094:PJK131094 PSV131094:PTG131094 QCR131094:QDC131094 QMN131094:QMY131094 QWJ131094:QWU131094 RGF131094:RGQ131094 RQB131094:RQM131094 RZX131094:SAI131094 SJT131094:SKE131094 STP131094:SUA131094 TDL131094:TDW131094 TNH131094:TNS131094 TXD131094:TXO131094 UGZ131094:UHK131094 UQV131094:URG131094 VAR131094:VBC131094 VKN131094:VKY131094 VUJ131094:VUU131094 WEF131094:WEQ131094 WOB131094:WOM131094 WXX131094:WYI131094 LL196630:LW196630 VH196630:VS196630 AFD196630:AFO196630 AOZ196630:APK196630 AYV196630:AZG196630 BIR196630:BJC196630 BSN196630:BSY196630 CCJ196630:CCU196630 CMF196630:CMQ196630 CWB196630:CWM196630 DFX196630:DGI196630 DPT196630:DQE196630 DZP196630:EAA196630 EJL196630:EJW196630 ETH196630:ETS196630 FDD196630:FDO196630 FMZ196630:FNK196630 FWV196630:FXG196630 GGR196630:GHC196630 GQN196630:GQY196630 HAJ196630:HAU196630 HKF196630:HKQ196630 HUB196630:HUM196630 IDX196630:IEI196630 INT196630:IOE196630 IXP196630:IYA196630 JHL196630:JHW196630 JRH196630:JRS196630 KBD196630:KBO196630 KKZ196630:KLK196630 KUV196630:KVG196630 LER196630:LFC196630 LON196630:LOY196630 LYJ196630:LYU196630 MIF196630:MIQ196630 MSB196630:MSM196630 NBX196630:NCI196630 NLT196630:NME196630 NVP196630:NWA196630 OFL196630:OFW196630 OPH196630:OPS196630 OZD196630:OZO196630 PIZ196630:PJK196630 PSV196630:PTG196630 QCR196630:QDC196630 QMN196630:QMY196630 QWJ196630:QWU196630 RGF196630:RGQ196630 RQB196630:RQM196630 RZX196630:SAI196630 SJT196630:SKE196630 STP196630:SUA196630 TDL196630:TDW196630 TNH196630:TNS196630 TXD196630:TXO196630 UGZ196630:UHK196630 UQV196630:URG196630 VAR196630:VBC196630 VKN196630:VKY196630 VUJ196630:VUU196630 WEF196630:WEQ196630 WOB196630:WOM196630 WXX196630:WYI196630 LL262166:LW262166 VH262166:VS262166 AFD262166:AFO262166 AOZ262166:APK262166 AYV262166:AZG262166 BIR262166:BJC262166 BSN262166:BSY262166 CCJ262166:CCU262166 CMF262166:CMQ262166 CWB262166:CWM262166 DFX262166:DGI262166 DPT262166:DQE262166 DZP262166:EAA262166 EJL262166:EJW262166 ETH262166:ETS262166 FDD262166:FDO262166 FMZ262166:FNK262166 FWV262166:FXG262166 GGR262166:GHC262166 GQN262166:GQY262166 HAJ262166:HAU262166 HKF262166:HKQ262166 HUB262166:HUM262166 IDX262166:IEI262166 INT262166:IOE262166 IXP262166:IYA262166 JHL262166:JHW262166 JRH262166:JRS262166 KBD262166:KBO262166 KKZ262166:KLK262166 KUV262166:KVG262166 LER262166:LFC262166 LON262166:LOY262166 LYJ262166:LYU262166 MIF262166:MIQ262166 MSB262166:MSM262166 NBX262166:NCI262166 NLT262166:NME262166 NVP262166:NWA262166 OFL262166:OFW262166 OPH262166:OPS262166 OZD262166:OZO262166 PIZ262166:PJK262166 PSV262166:PTG262166 QCR262166:QDC262166 QMN262166:QMY262166 QWJ262166:QWU262166 RGF262166:RGQ262166 RQB262166:RQM262166 RZX262166:SAI262166 SJT262166:SKE262166 STP262166:SUA262166 TDL262166:TDW262166 TNH262166:TNS262166 TXD262166:TXO262166 UGZ262166:UHK262166 UQV262166:URG262166 VAR262166:VBC262166 VKN262166:VKY262166 VUJ262166:VUU262166 WEF262166:WEQ262166 WOB262166:WOM262166 WXX262166:WYI262166 LL327702:LW327702 VH327702:VS327702 AFD327702:AFO327702 AOZ327702:APK327702 AYV327702:AZG327702 BIR327702:BJC327702 BSN327702:BSY327702 CCJ327702:CCU327702 CMF327702:CMQ327702 CWB327702:CWM327702 DFX327702:DGI327702 DPT327702:DQE327702 DZP327702:EAA327702 EJL327702:EJW327702 ETH327702:ETS327702 FDD327702:FDO327702 FMZ327702:FNK327702 FWV327702:FXG327702 GGR327702:GHC327702 GQN327702:GQY327702 HAJ327702:HAU327702 HKF327702:HKQ327702 HUB327702:HUM327702 IDX327702:IEI327702 INT327702:IOE327702 IXP327702:IYA327702 JHL327702:JHW327702 JRH327702:JRS327702 KBD327702:KBO327702 KKZ327702:KLK327702 KUV327702:KVG327702 LER327702:LFC327702 LON327702:LOY327702 LYJ327702:LYU327702 MIF327702:MIQ327702 MSB327702:MSM327702 NBX327702:NCI327702 NLT327702:NME327702 NVP327702:NWA327702 OFL327702:OFW327702 OPH327702:OPS327702 OZD327702:OZO327702 PIZ327702:PJK327702 PSV327702:PTG327702 QCR327702:QDC327702 QMN327702:QMY327702 QWJ327702:QWU327702 RGF327702:RGQ327702 RQB327702:RQM327702 RZX327702:SAI327702 SJT327702:SKE327702 STP327702:SUA327702 TDL327702:TDW327702 TNH327702:TNS327702 TXD327702:TXO327702 UGZ327702:UHK327702 UQV327702:URG327702 VAR327702:VBC327702 VKN327702:VKY327702 VUJ327702:VUU327702 WEF327702:WEQ327702 WOB327702:WOM327702 WXX327702:WYI327702 LL393238:LW393238 VH393238:VS393238 AFD393238:AFO393238 AOZ393238:APK393238 AYV393238:AZG393238 BIR393238:BJC393238 BSN393238:BSY393238 CCJ393238:CCU393238 CMF393238:CMQ393238 CWB393238:CWM393238 DFX393238:DGI393238 DPT393238:DQE393238 DZP393238:EAA393238 EJL393238:EJW393238 ETH393238:ETS393238 FDD393238:FDO393238 FMZ393238:FNK393238 FWV393238:FXG393238 GGR393238:GHC393238 GQN393238:GQY393238 HAJ393238:HAU393238 HKF393238:HKQ393238 HUB393238:HUM393238 IDX393238:IEI393238 INT393238:IOE393238 IXP393238:IYA393238 JHL393238:JHW393238 JRH393238:JRS393238 KBD393238:KBO393238 KKZ393238:KLK393238 KUV393238:KVG393238 LER393238:LFC393238 LON393238:LOY393238 LYJ393238:LYU393238 MIF393238:MIQ393238 MSB393238:MSM393238 NBX393238:NCI393238 NLT393238:NME393238 NVP393238:NWA393238 OFL393238:OFW393238 OPH393238:OPS393238 OZD393238:OZO393238 PIZ393238:PJK393238 PSV393238:PTG393238 QCR393238:QDC393238 QMN393238:QMY393238 QWJ393238:QWU393238 RGF393238:RGQ393238 RQB393238:RQM393238 RZX393238:SAI393238 SJT393238:SKE393238 STP393238:SUA393238 TDL393238:TDW393238 TNH393238:TNS393238 TXD393238:TXO393238 UGZ393238:UHK393238 UQV393238:URG393238 VAR393238:VBC393238 VKN393238:VKY393238 VUJ393238:VUU393238 WEF393238:WEQ393238 WOB393238:WOM393238 WXX393238:WYI393238 LL458774:LW458774 VH458774:VS458774 AFD458774:AFO458774 AOZ458774:APK458774 AYV458774:AZG458774 BIR458774:BJC458774 BSN458774:BSY458774 CCJ458774:CCU458774 CMF458774:CMQ458774 CWB458774:CWM458774 DFX458774:DGI458774 DPT458774:DQE458774 DZP458774:EAA458774 EJL458774:EJW458774 ETH458774:ETS458774 FDD458774:FDO458774 FMZ458774:FNK458774 FWV458774:FXG458774 GGR458774:GHC458774 GQN458774:GQY458774 HAJ458774:HAU458774 HKF458774:HKQ458774 HUB458774:HUM458774 IDX458774:IEI458774 INT458774:IOE458774 IXP458774:IYA458774 JHL458774:JHW458774 JRH458774:JRS458774 KBD458774:KBO458774 KKZ458774:KLK458774 KUV458774:KVG458774 LER458774:LFC458774 LON458774:LOY458774 LYJ458774:LYU458774 MIF458774:MIQ458774 MSB458774:MSM458774 NBX458774:NCI458774 NLT458774:NME458774 NVP458774:NWA458774 OFL458774:OFW458774 OPH458774:OPS458774 OZD458774:OZO458774 PIZ458774:PJK458774 PSV458774:PTG458774 QCR458774:QDC458774 QMN458774:QMY458774 QWJ458774:QWU458774 RGF458774:RGQ458774 RQB458774:RQM458774 RZX458774:SAI458774 SJT458774:SKE458774 STP458774:SUA458774 TDL458774:TDW458774 TNH458774:TNS458774 TXD458774:TXO458774 UGZ458774:UHK458774 UQV458774:URG458774 VAR458774:VBC458774 VKN458774:VKY458774 VUJ458774:VUU458774 WEF458774:WEQ458774 WOB458774:WOM458774 WXX458774:WYI458774 LL524310:LW524310 VH524310:VS524310 AFD524310:AFO524310 AOZ524310:APK524310 AYV524310:AZG524310 BIR524310:BJC524310 BSN524310:BSY524310 CCJ524310:CCU524310 CMF524310:CMQ524310 CWB524310:CWM524310 DFX524310:DGI524310 DPT524310:DQE524310 DZP524310:EAA524310 EJL524310:EJW524310 ETH524310:ETS524310 FDD524310:FDO524310 FMZ524310:FNK524310 FWV524310:FXG524310 GGR524310:GHC524310 GQN524310:GQY524310 HAJ524310:HAU524310 HKF524310:HKQ524310 HUB524310:HUM524310 IDX524310:IEI524310 INT524310:IOE524310 IXP524310:IYA524310 JHL524310:JHW524310 JRH524310:JRS524310 KBD524310:KBO524310 KKZ524310:KLK524310 KUV524310:KVG524310 LER524310:LFC524310 LON524310:LOY524310 LYJ524310:LYU524310 MIF524310:MIQ524310 MSB524310:MSM524310 NBX524310:NCI524310 NLT524310:NME524310 NVP524310:NWA524310 OFL524310:OFW524310 OPH524310:OPS524310 OZD524310:OZO524310 PIZ524310:PJK524310 PSV524310:PTG524310 QCR524310:QDC524310 QMN524310:QMY524310 QWJ524310:QWU524310 RGF524310:RGQ524310 RQB524310:RQM524310 RZX524310:SAI524310 SJT524310:SKE524310 STP524310:SUA524310 TDL524310:TDW524310 TNH524310:TNS524310 TXD524310:TXO524310 UGZ524310:UHK524310 UQV524310:URG524310 VAR524310:VBC524310 VKN524310:VKY524310 VUJ524310:VUU524310 WEF524310:WEQ524310 WOB524310:WOM524310 WXX524310:WYI524310 LL589846:LW589846 VH589846:VS589846 AFD589846:AFO589846 AOZ589846:APK589846 AYV589846:AZG589846 BIR589846:BJC589846 BSN589846:BSY589846 CCJ589846:CCU589846 CMF589846:CMQ589846 CWB589846:CWM589846 DFX589846:DGI589846 DPT589846:DQE589846 DZP589846:EAA589846 EJL589846:EJW589846 ETH589846:ETS589846 FDD589846:FDO589846 FMZ589846:FNK589846 FWV589846:FXG589846 GGR589846:GHC589846 GQN589846:GQY589846 HAJ589846:HAU589846 HKF589846:HKQ589846 HUB589846:HUM589846 IDX589846:IEI589846 INT589846:IOE589846 IXP589846:IYA589846 JHL589846:JHW589846 JRH589846:JRS589846 KBD589846:KBO589846 KKZ589846:KLK589846 KUV589846:KVG589846 LER589846:LFC589846 LON589846:LOY589846 LYJ589846:LYU589846 MIF589846:MIQ589846 MSB589846:MSM589846 NBX589846:NCI589846 NLT589846:NME589846 NVP589846:NWA589846 OFL589846:OFW589846 OPH589846:OPS589846 OZD589846:OZO589846 PIZ589846:PJK589846 PSV589846:PTG589846 QCR589846:QDC589846 QMN589846:QMY589846 QWJ589846:QWU589846 RGF589846:RGQ589846 RQB589846:RQM589846 RZX589846:SAI589846 SJT589846:SKE589846 STP589846:SUA589846 TDL589846:TDW589846 TNH589846:TNS589846 TXD589846:TXO589846 UGZ589846:UHK589846 UQV589846:URG589846 VAR589846:VBC589846 VKN589846:VKY589846 VUJ589846:VUU589846 WEF589846:WEQ589846 WOB589846:WOM589846 WXX589846:WYI589846 LL655382:LW655382 VH655382:VS655382 AFD655382:AFO655382 AOZ655382:APK655382 AYV655382:AZG655382 BIR655382:BJC655382 BSN655382:BSY655382 CCJ655382:CCU655382 CMF655382:CMQ655382 CWB655382:CWM655382 DFX655382:DGI655382 DPT655382:DQE655382 DZP655382:EAA655382 EJL655382:EJW655382 ETH655382:ETS655382 FDD655382:FDO655382 FMZ655382:FNK655382 FWV655382:FXG655382 GGR655382:GHC655382 GQN655382:GQY655382 HAJ655382:HAU655382 HKF655382:HKQ655382 HUB655382:HUM655382 IDX655382:IEI655382 INT655382:IOE655382 IXP655382:IYA655382 JHL655382:JHW655382 JRH655382:JRS655382 KBD655382:KBO655382 KKZ655382:KLK655382 KUV655382:KVG655382 LER655382:LFC655382 LON655382:LOY655382 LYJ655382:LYU655382 MIF655382:MIQ655382 MSB655382:MSM655382 NBX655382:NCI655382 NLT655382:NME655382 NVP655382:NWA655382 OFL655382:OFW655382 OPH655382:OPS655382 OZD655382:OZO655382 PIZ655382:PJK655382 PSV655382:PTG655382 QCR655382:QDC655382 QMN655382:QMY655382 QWJ655382:QWU655382 RGF655382:RGQ655382 RQB655382:RQM655382 RZX655382:SAI655382 SJT655382:SKE655382 STP655382:SUA655382 TDL655382:TDW655382 TNH655382:TNS655382 TXD655382:TXO655382 UGZ655382:UHK655382 UQV655382:URG655382 VAR655382:VBC655382 VKN655382:VKY655382 VUJ655382:VUU655382 WEF655382:WEQ655382 WOB655382:WOM655382 WXX655382:WYI655382 LL720918:LW720918 VH720918:VS720918 AFD720918:AFO720918 AOZ720918:APK720918 AYV720918:AZG720918 BIR720918:BJC720918 BSN720918:BSY720918 CCJ720918:CCU720918 CMF720918:CMQ720918 CWB720918:CWM720918 DFX720918:DGI720918 DPT720918:DQE720918 DZP720918:EAA720918 EJL720918:EJW720918 ETH720918:ETS720918 FDD720918:FDO720918 FMZ720918:FNK720918 FWV720918:FXG720918 GGR720918:GHC720918 GQN720918:GQY720918 HAJ720918:HAU720918 HKF720918:HKQ720918 HUB720918:HUM720918 IDX720918:IEI720918 INT720918:IOE720918 IXP720918:IYA720918 JHL720918:JHW720918 JRH720918:JRS720918 KBD720918:KBO720918 KKZ720918:KLK720918 KUV720918:KVG720918 LER720918:LFC720918 LON720918:LOY720918 LYJ720918:LYU720918 MIF720918:MIQ720918 MSB720918:MSM720918 NBX720918:NCI720918 NLT720918:NME720918 NVP720918:NWA720918 OFL720918:OFW720918 OPH720918:OPS720918 OZD720918:OZO720918 PIZ720918:PJK720918 PSV720918:PTG720918 QCR720918:QDC720918 QMN720918:QMY720918 QWJ720918:QWU720918 RGF720918:RGQ720918 RQB720918:RQM720918 RZX720918:SAI720918 SJT720918:SKE720918 STP720918:SUA720918 TDL720918:TDW720918 TNH720918:TNS720918 TXD720918:TXO720918 UGZ720918:UHK720918 UQV720918:URG720918 VAR720918:VBC720918 VKN720918:VKY720918 VUJ720918:VUU720918 WEF720918:WEQ720918 WOB720918:WOM720918 WXX720918:WYI720918 LL786454:LW786454 VH786454:VS786454 AFD786454:AFO786454 AOZ786454:APK786454 AYV786454:AZG786454 BIR786454:BJC786454 BSN786454:BSY786454 CCJ786454:CCU786454 CMF786454:CMQ786454 CWB786454:CWM786454 DFX786454:DGI786454 DPT786454:DQE786454 DZP786454:EAA786454 EJL786454:EJW786454 ETH786454:ETS786454 FDD786454:FDO786454 FMZ786454:FNK786454 FWV786454:FXG786454 GGR786454:GHC786454 GQN786454:GQY786454 HAJ786454:HAU786454 HKF786454:HKQ786454 HUB786454:HUM786454 IDX786454:IEI786454 INT786454:IOE786454 IXP786454:IYA786454 JHL786454:JHW786454 JRH786454:JRS786454 KBD786454:KBO786454 KKZ786454:KLK786454 KUV786454:KVG786454 LER786454:LFC786454 LON786454:LOY786454 LYJ786454:LYU786454 MIF786454:MIQ786454 MSB786454:MSM786454 NBX786454:NCI786454 NLT786454:NME786454 NVP786454:NWA786454 OFL786454:OFW786454 OPH786454:OPS786454 OZD786454:OZO786454 PIZ786454:PJK786454 PSV786454:PTG786454 QCR786454:QDC786454 QMN786454:QMY786454 QWJ786454:QWU786454 RGF786454:RGQ786454 RQB786454:RQM786454 RZX786454:SAI786454 SJT786454:SKE786454 STP786454:SUA786454 TDL786454:TDW786454 TNH786454:TNS786454 TXD786454:TXO786454 UGZ786454:UHK786454 UQV786454:URG786454 VAR786454:VBC786454 VKN786454:VKY786454 VUJ786454:VUU786454 WEF786454:WEQ786454 WOB786454:WOM786454 WXX786454:WYI786454 LL851990:LW851990 VH851990:VS851990 AFD851990:AFO851990 AOZ851990:APK851990 AYV851990:AZG851990 BIR851990:BJC851990 BSN851990:BSY851990 CCJ851990:CCU851990 CMF851990:CMQ851990 CWB851990:CWM851990 DFX851990:DGI851990 DPT851990:DQE851990 DZP851990:EAA851990 EJL851990:EJW851990 ETH851990:ETS851990 FDD851990:FDO851990 FMZ851990:FNK851990 FWV851990:FXG851990 GGR851990:GHC851990 GQN851990:GQY851990 HAJ851990:HAU851990 HKF851990:HKQ851990 HUB851990:HUM851990 IDX851990:IEI851990 INT851990:IOE851990 IXP851990:IYA851990 JHL851990:JHW851990 JRH851990:JRS851990 KBD851990:KBO851990 KKZ851990:KLK851990 KUV851990:KVG851990 LER851990:LFC851990 LON851990:LOY851990 LYJ851990:LYU851990 MIF851990:MIQ851990 MSB851990:MSM851990 NBX851990:NCI851990 NLT851990:NME851990 NVP851990:NWA851990 OFL851990:OFW851990 OPH851990:OPS851990 OZD851990:OZO851990 PIZ851990:PJK851990 PSV851990:PTG851990 QCR851990:QDC851990 QMN851990:QMY851990 QWJ851990:QWU851990 RGF851990:RGQ851990 RQB851990:RQM851990 RZX851990:SAI851990 SJT851990:SKE851990 STP851990:SUA851990 TDL851990:TDW851990 TNH851990:TNS851990 TXD851990:TXO851990 UGZ851990:UHK851990 UQV851990:URG851990 VAR851990:VBC851990 VKN851990:VKY851990 VUJ851990:VUU851990 WEF851990:WEQ851990 WOB851990:WOM851990 WXX851990:WYI851990 LL917526:LW917526 VH917526:VS917526 AFD917526:AFO917526 AOZ917526:APK917526 AYV917526:AZG917526 BIR917526:BJC917526 BSN917526:BSY917526 CCJ917526:CCU917526 CMF917526:CMQ917526 CWB917526:CWM917526 DFX917526:DGI917526 DPT917526:DQE917526 DZP917526:EAA917526 EJL917526:EJW917526 ETH917526:ETS917526 FDD917526:FDO917526 FMZ917526:FNK917526 FWV917526:FXG917526 GGR917526:GHC917526 GQN917526:GQY917526 HAJ917526:HAU917526 HKF917526:HKQ917526 HUB917526:HUM917526 IDX917526:IEI917526 INT917526:IOE917526 IXP917526:IYA917526 JHL917526:JHW917526 JRH917526:JRS917526 KBD917526:KBO917526 KKZ917526:KLK917526 KUV917526:KVG917526 LER917526:LFC917526 LON917526:LOY917526 LYJ917526:LYU917526 MIF917526:MIQ917526 MSB917526:MSM917526 NBX917526:NCI917526 NLT917526:NME917526 NVP917526:NWA917526 OFL917526:OFW917526 OPH917526:OPS917526 OZD917526:OZO917526 PIZ917526:PJK917526 PSV917526:PTG917526 QCR917526:QDC917526 QMN917526:QMY917526 QWJ917526:QWU917526 RGF917526:RGQ917526 RQB917526:RQM917526 RZX917526:SAI917526 SJT917526:SKE917526 STP917526:SUA917526 TDL917526:TDW917526 TNH917526:TNS917526 TXD917526:TXO917526 UGZ917526:UHK917526 UQV917526:URG917526 VAR917526:VBC917526 VKN917526:VKY917526 VUJ917526:VUU917526 WEF917526:WEQ917526 WOB917526:WOM917526 WXX917526:WYI917526 LL983062:LW983062 VH983062:VS983062 AFD983062:AFO983062 AOZ983062:APK983062 AYV983062:AZG983062 BIR983062:BJC983062 BSN983062:BSY983062 CCJ983062:CCU983062 CMF983062:CMQ983062 CWB983062:CWM983062 DFX983062:DGI983062 DPT983062:DQE983062 DZP983062:EAA983062 EJL983062:EJW983062 ETH983062:ETS983062 FDD983062:FDO983062 FMZ983062:FNK983062 FWV983062:FXG983062 GGR983062:GHC983062 GQN983062:GQY983062 HAJ983062:HAU983062 HKF983062:HKQ983062 HUB983062:HUM983062 IDX983062:IEI983062 INT983062:IOE983062 IXP983062:IYA983062 JHL983062:JHW983062 JRH983062:JRS983062 KBD983062:KBO983062 KKZ983062:KLK983062 KUV983062:KVG983062 LER983062:LFC983062 LON983062:LOY983062 LYJ983062:LYU983062 MIF983062:MIQ983062 MSB983062:MSM983062 NBX983062:NCI983062 NLT983062:NME983062 NVP983062:NWA983062 OFL983062:OFW983062 OPH983062:OPS983062 OZD983062:OZO983062 PIZ983062:PJK983062 PSV983062:PTG983062 QCR983062:QDC983062 QMN983062:QMY983062 QWJ983062:QWU983062 RGF983062:RGQ983062 RQB983062:RQM983062 RZX983062:SAI983062 SJT983062:SKE983062 STP983062:SUA983062 TDL983062:TDW983062 TNH983062:TNS983062 TXD983062:TXO983062 UGZ983062:UHK983062 UQV983062:URG983062 VAR983062:VBC983062 VKN983062:VKY983062 VUJ983062:VUU983062 WEF983062:WEQ983062 WOB983062:WOM983062 L131097:CA131100 L196633:CA196636 L262169:CA262172 L327705:CA327708 L393241:CA393244 L458777:CA458780 L524313:CA524316 L589849:CA589852 L655385:CA655388 L720921:CA720924 L786457:CA786460 L851993:CA851996 L917529:CA917532 L983065:CA983068 L65558:CA65558 L131094:CA131094 L196630:CA196630 L262166:CA262166 L327702:CA327702 L393238:CA393238 L458774:CA458774 L524310:CA524310 L589846:CA589846 L655382:CA655382 L720918:CA720918 L786454:CA786454 L851990:CA851990 L917526:CA917526 L983062:CA983062 L65561:CA65564"/>
    <dataValidation type="list" allowBlank="1" showInputMessage="1" errorTitle="Ошибка" error="Выберите значение из списка" prompt="Выберите значение из списка" sqref="WYA983059 LO23 VK23 AFG23 APC23 AYY23 BIU23 BSQ23 CCM23 CMI23 CWE23 DGA23 DPW23 DZS23 EJO23 ETK23 FDG23 FNC23 FWY23 GGU23 GQQ23 HAM23 HKI23 HUE23 IEA23 INW23 IXS23 JHO23 JRK23 KBG23 KLC23 KUY23 LEU23 LOQ23 LYM23 MII23 MSE23 NCA23 NLW23 NVS23 OFO23 OPK23 OZG23 PJC23 PSY23 QCU23 QMQ23 QWM23 RGI23 RQE23 SAA23 SJW23 STS23 TDO23 TNK23 TXG23 UHC23 UQY23 VAU23 VKQ23 VUM23 WEI23 WOE23 WYA23 O65555 LO65555 VK65555 AFG65555 APC65555 AYY65555 BIU65555 BSQ65555 CCM65555 CMI65555 CWE65555 DGA65555 DPW65555 DZS65555 EJO65555 ETK65555 FDG65555 FNC65555 FWY65555 GGU65555 GQQ65555 HAM65555 HKI65555 HUE65555 IEA65555 INW65555 IXS65555 JHO65555 JRK65555 KBG65555 KLC65555 KUY65555 LEU65555 LOQ65555 LYM65555 MII65555 MSE65555 NCA65555 NLW65555 NVS65555 OFO65555 OPK65555 OZG65555 PJC65555 PSY65555 QCU65555 QMQ65555 QWM65555 RGI65555 RQE65555 SAA65555 SJW65555 STS65555 TDO65555 TNK65555 TXG65555 UHC65555 UQY65555 VAU65555 VKQ65555 VUM65555 WEI65555 WOE65555 WYA65555 O131091 LO131091 VK131091 AFG131091 APC131091 AYY131091 BIU131091 BSQ131091 CCM131091 CMI131091 CWE131091 DGA131091 DPW131091 DZS131091 EJO131091 ETK131091 FDG131091 FNC131091 FWY131091 GGU131091 GQQ131091 HAM131091 HKI131091 HUE131091 IEA131091 INW131091 IXS131091 JHO131091 JRK131091 KBG131091 KLC131091 KUY131091 LEU131091 LOQ131091 LYM131091 MII131091 MSE131091 NCA131091 NLW131091 NVS131091 OFO131091 OPK131091 OZG131091 PJC131091 PSY131091 QCU131091 QMQ131091 QWM131091 RGI131091 RQE131091 SAA131091 SJW131091 STS131091 TDO131091 TNK131091 TXG131091 UHC131091 UQY131091 VAU131091 VKQ131091 VUM131091 WEI131091 WOE131091 WYA131091 O196627 LO196627 VK196627 AFG196627 APC196627 AYY196627 BIU196627 BSQ196627 CCM196627 CMI196627 CWE196627 DGA196627 DPW196627 DZS196627 EJO196627 ETK196627 FDG196627 FNC196627 FWY196627 GGU196627 GQQ196627 HAM196627 HKI196627 HUE196627 IEA196627 INW196627 IXS196627 JHO196627 JRK196627 KBG196627 KLC196627 KUY196627 LEU196627 LOQ196627 LYM196627 MII196627 MSE196627 NCA196627 NLW196627 NVS196627 OFO196627 OPK196627 OZG196627 PJC196627 PSY196627 QCU196627 QMQ196627 QWM196627 RGI196627 RQE196627 SAA196627 SJW196627 STS196627 TDO196627 TNK196627 TXG196627 UHC196627 UQY196627 VAU196627 VKQ196627 VUM196627 WEI196627 WOE196627 WYA196627 O262163 LO262163 VK262163 AFG262163 APC262163 AYY262163 BIU262163 BSQ262163 CCM262163 CMI262163 CWE262163 DGA262163 DPW262163 DZS262163 EJO262163 ETK262163 FDG262163 FNC262163 FWY262163 GGU262163 GQQ262163 HAM262163 HKI262163 HUE262163 IEA262163 INW262163 IXS262163 JHO262163 JRK262163 KBG262163 KLC262163 KUY262163 LEU262163 LOQ262163 LYM262163 MII262163 MSE262163 NCA262163 NLW262163 NVS262163 OFO262163 OPK262163 OZG262163 PJC262163 PSY262163 QCU262163 QMQ262163 QWM262163 RGI262163 RQE262163 SAA262163 SJW262163 STS262163 TDO262163 TNK262163 TXG262163 UHC262163 UQY262163 VAU262163 VKQ262163 VUM262163 WEI262163 WOE262163 WYA262163 O327699 LO327699 VK327699 AFG327699 APC327699 AYY327699 BIU327699 BSQ327699 CCM327699 CMI327699 CWE327699 DGA327699 DPW327699 DZS327699 EJO327699 ETK327699 FDG327699 FNC327699 FWY327699 GGU327699 GQQ327699 HAM327699 HKI327699 HUE327699 IEA327699 INW327699 IXS327699 JHO327699 JRK327699 KBG327699 KLC327699 KUY327699 LEU327699 LOQ327699 LYM327699 MII327699 MSE327699 NCA327699 NLW327699 NVS327699 OFO327699 OPK327699 OZG327699 PJC327699 PSY327699 QCU327699 QMQ327699 QWM327699 RGI327699 RQE327699 SAA327699 SJW327699 STS327699 TDO327699 TNK327699 TXG327699 UHC327699 UQY327699 VAU327699 VKQ327699 VUM327699 WEI327699 WOE327699 WYA327699 O393235 LO393235 VK393235 AFG393235 APC393235 AYY393235 BIU393235 BSQ393235 CCM393235 CMI393235 CWE393235 DGA393235 DPW393235 DZS393235 EJO393235 ETK393235 FDG393235 FNC393235 FWY393235 GGU393235 GQQ393235 HAM393235 HKI393235 HUE393235 IEA393235 INW393235 IXS393235 JHO393235 JRK393235 KBG393235 KLC393235 KUY393235 LEU393235 LOQ393235 LYM393235 MII393235 MSE393235 NCA393235 NLW393235 NVS393235 OFO393235 OPK393235 OZG393235 PJC393235 PSY393235 QCU393235 QMQ393235 QWM393235 RGI393235 RQE393235 SAA393235 SJW393235 STS393235 TDO393235 TNK393235 TXG393235 UHC393235 UQY393235 VAU393235 VKQ393235 VUM393235 WEI393235 WOE393235 WYA393235 O458771 LO458771 VK458771 AFG458771 APC458771 AYY458771 BIU458771 BSQ458771 CCM458771 CMI458771 CWE458771 DGA458771 DPW458771 DZS458771 EJO458771 ETK458771 FDG458771 FNC458771 FWY458771 GGU458771 GQQ458771 HAM458771 HKI458771 HUE458771 IEA458771 INW458771 IXS458771 JHO458771 JRK458771 KBG458771 KLC458771 KUY458771 LEU458771 LOQ458771 LYM458771 MII458771 MSE458771 NCA458771 NLW458771 NVS458771 OFO458771 OPK458771 OZG458771 PJC458771 PSY458771 QCU458771 QMQ458771 QWM458771 RGI458771 RQE458771 SAA458771 SJW458771 STS458771 TDO458771 TNK458771 TXG458771 UHC458771 UQY458771 VAU458771 VKQ458771 VUM458771 WEI458771 WOE458771 WYA458771 O524307 LO524307 VK524307 AFG524307 APC524307 AYY524307 BIU524307 BSQ524307 CCM524307 CMI524307 CWE524307 DGA524307 DPW524307 DZS524307 EJO524307 ETK524307 FDG524307 FNC524307 FWY524307 GGU524307 GQQ524307 HAM524307 HKI524307 HUE524307 IEA524307 INW524307 IXS524307 JHO524307 JRK524307 KBG524307 KLC524307 KUY524307 LEU524307 LOQ524307 LYM524307 MII524307 MSE524307 NCA524307 NLW524307 NVS524307 OFO524307 OPK524307 OZG524307 PJC524307 PSY524307 QCU524307 QMQ524307 QWM524307 RGI524307 RQE524307 SAA524307 SJW524307 STS524307 TDO524307 TNK524307 TXG524307 UHC524307 UQY524307 VAU524307 VKQ524307 VUM524307 WEI524307 WOE524307 WYA524307 O589843 LO589843 VK589843 AFG589843 APC589843 AYY589843 BIU589843 BSQ589843 CCM589843 CMI589843 CWE589843 DGA589843 DPW589843 DZS589843 EJO589843 ETK589843 FDG589843 FNC589843 FWY589843 GGU589843 GQQ589843 HAM589843 HKI589843 HUE589843 IEA589843 INW589843 IXS589843 JHO589843 JRK589843 KBG589843 KLC589843 KUY589843 LEU589843 LOQ589843 LYM589843 MII589843 MSE589843 NCA589843 NLW589843 NVS589843 OFO589843 OPK589843 OZG589843 PJC589843 PSY589843 QCU589843 QMQ589843 QWM589843 RGI589843 RQE589843 SAA589843 SJW589843 STS589843 TDO589843 TNK589843 TXG589843 UHC589843 UQY589843 VAU589843 VKQ589843 VUM589843 WEI589843 WOE589843 WYA589843 O655379 LO655379 VK655379 AFG655379 APC655379 AYY655379 BIU655379 BSQ655379 CCM655379 CMI655379 CWE655379 DGA655379 DPW655379 DZS655379 EJO655379 ETK655379 FDG655379 FNC655379 FWY655379 GGU655379 GQQ655379 HAM655379 HKI655379 HUE655379 IEA655379 INW655379 IXS655379 JHO655379 JRK655379 KBG655379 KLC655379 KUY655379 LEU655379 LOQ655379 LYM655379 MII655379 MSE655379 NCA655379 NLW655379 NVS655379 OFO655379 OPK655379 OZG655379 PJC655379 PSY655379 QCU655379 QMQ655379 QWM655379 RGI655379 RQE655379 SAA655379 SJW655379 STS655379 TDO655379 TNK655379 TXG655379 UHC655379 UQY655379 VAU655379 VKQ655379 VUM655379 WEI655379 WOE655379 WYA655379 O720915 LO720915 VK720915 AFG720915 APC720915 AYY720915 BIU720915 BSQ720915 CCM720915 CMI720915 CWE720915 DGA720915 DPW720915 DZS720915 EJO720915 ETK720915 FDG720915 FNC720915 FWY720915 GGU720915 GQQ720915 HAM720915 HKI720915 HUE720915 IEA720915 INW720915 IXS720915 JHO720915 JRK720915 KBG720915 KLC720915 KUY720915 LEU720915 LOQ720915 LYM720915 MII720915 MSE720915 NCA720915 NLW720915 NVS720915 OFO720915 OPK720915 OZG720915 PJC720915 PSY720915 QCU720915 QMQ720915 QWM720915 RGI720915 RQE720915 SAA720915 SJW720915 STS720915 TDO720915 TNK720915 TXG720915 UHC720915 UQY720915 VAU720915 VKQ720915 VUM720915 WEI720915 WOE720915 WYA720915 O786451 LO786451 VK786451 AFG786451 APC786451 AYY786451 BIU786451 BSQ786451 CCM786451 CMI786451 CWE786451 DGA786451 DPW786451 DZS786451 EJO786451 ETK786451 FDG786451 FNC786451 FWY786451 GGU786451 GQQ786451 HAM786451 HKI786451 HUE786451 IEA786451 INW786451 IXS786451 JHO786451 JRK786451 KBG786451 KLC786451 KUY786451 LEU786451 LOQ786451 LYM786451 MII786451 MSE786451 NCA786451 NLW786451 NVS786451 OFO786451 OPK786451 OZG786451 PJC786451 PSY786451 QCU786451 QMQ786451 QWM786451 RGI786451 RQE786451 SAA786451 SJW786451 STS786451 TDO786451 TNK786451 TXG786451 UHC786451 UQY786451 VAU786451 VKQ786451 VUM786451 WEI786451 WOE786451 WYA786451 O851987 LO851987 VK851987 AFG851987 APC851987 AYY851987 BIU851987 BSQ851987 CCM851987 CMI851987 CWE851987 DGA851987 DPW851987 DZS851987 EJO851987 ETK851987 FDG851987 FNC851987 FWY851987 GGU851987 GQQ851987 HAM851987 HKI851987 HUE851987 IEA851987 INW851987 IXS851987 JHO851987 JRK851987 KBG851987 KLC851987 KUY851987 LEU851987 LOQ851987 LYM851987 MII851987 MSE851987 NCA851987 NLW851987 NVS851987 OFO851987 OPK851987 OZG851987 PJC851987 PSY851987 QCU851987 QMQ851987 QWM851987 RGI851987 RQE851987 SAA851987 SJW851987 STS851987 TDO851987 TNK851987 TXG851987 UHC851987 UQY851987 VAU851987 VKQ851987 VUM851987 WEI851987 WOE851987 WYA851987 O917523 LO917523 VK917523 AFG917523 APC917523 AYY917523 BIU917523 BSQ917523 CCM917523 CMI917523 CWE917523 DGA917523 DPW917523 DZS917523 EJO917523 ETK917523 FDG917523 FNC917523 FWY917523 GGU917523 GQQ917523 HAM917523 HKI917523 HUE917523 IEA917523 INW917523 IXS917523 JHO917523 JRK917523 KBG917523 KLC917523 KUY917523 LEU917523 LOQ917523 LYM917523 MII917523 MSE917523 NCA917523 NLW917523 NVS917523 OFO917523 OPK917523 OZG917523 PJC917523 PSY917523 QCU917523 QMQ917523 QWM917523 RGI917523 RQE917523 SAA917523 SJW917523 STS917523 TDO917523 TNK917523 TXG917523 UHC917523 UQY917523 VAU917523 VKQ917523 VUM917523 WEI917523 WOE917523 WYA917523 O983059 LO983059 VK983059 AFG983059 APC983059 AYY983059 BIU983059 BSQ983059 CCM983059 CMI983059 CWE983059 DGA983059 DPW983059 DZS983059 EJO983059 ETK983059 FDG983059 FNC983059 FWY983059 GGU983059 GQQ983059 HAM983059 HKI983059 HUE983059 IEA983059 INW983059 IXS983059 JHO983059 JRK983059 KBG983059 KLC983059 KUY983059 LEU983059 LOQ983059 LYM983059 MII983059 MSE983059 NCA983059 NLW983059 NVS983059 OFO983059 OPK983059 OZG983059 PJC983059 PSY983059 QCU983059 QMQ983059 QWM983059 RGI983059 RQE983059 SAA983059 SJW983059 STS983059 TDO983059 TNK983059 TXG983059 UHC983059 UQY983059 VAU983059 VKQ983059 VUM983059 WEI983059 WOE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formula1>kind_of_cons</formula1>
    </dataValidation>
    <dataValidation type="textLength" operator="lessThanOrEqual" allowBlank="1" showInputMessage="1" showErrorMessage="1" errorTitle="Ошибка" error="Допускается ввод не более 900 символов!" sqref="WYI983054:WYI983060 VS18:VS24 AFO18:AFO24 APK18:APK24 AZG18:AZG24 BJC18:BJC24 BSY18:BSY24 CCU18:CCU24 CMQ18:CMQ24 CWM18:CWM24 DGI18:DGI24 DQE18:DQE24 EAA18:EAA24 EJW18:EJW24 ETS18:ETS24 FDO18:FDO24 FNK18:FNK24 FXG18:FXG24 GHC18:GHC24 GQY18:GQY24 HAU18:HAU24 HKQ18:HKQ24 HUM18:HUM24 IEI18:IEI24 IOE18:IOE24 IYA18:IYA24 JHW18:JHW24 JRS18:JRS24 KBO18:KBO24 KLK18:KLK24 KVG18:KVG24 LFC18:LFC24 LOY18:LOY24 LYU18:LYU24 MIQ18:MIQ24 MSM18:MSM24 NCI18:NCI24 NME18:NME24 NWA18:NWA24 OFW18:OFW24 OPS18:OPS24 OZO18:OZO24 PJK18:PJK24 PTG18:PTG24 QDC18:QDC24 QMY18:QMY24 QWU18:QWU24 RGQ18:RGQ24 RQM18:RQM24 SAI18:SAI24 SKE18:SKE24 SUA18:SUA24 TDW18:TDW24 TNS18:TNS24 TXO18:TXO24 UHK18:UHK24 URG18:URG24 VBC18:VBC24 VKY18:VKY24 VUU18:VUU24 WEQ18:WEQ24 WOM18:WOM24 WYI18:WYI24 WOM983054:WOM983060 CA65550:CA65556 LW65550:LW65556 VS65550:VS65556 AFO65550:AFO65556 APK65550:APK65556 AZG65550:AZG65556 BJC65550:BJC65556 BSY65550:BSY65556 CCU65550:CCU65556 CMQ65550:CMQ65556 CWM65550:CWM65556 DGI65550:DGI65556 DQE65550:DQE65556 EAA65550:EAA65556 EJW65550:EJW65556 ETS65550:ETS65556 FDO65550:FDO65556 FNK65550:FNK65556 FXG65550:FXG65556 GHC65550:GHC65556 GQY65550:GQY65556 HAU65550:HAU65556 HKQ65550:HKQ65556 HUM65550:HUM65556 IEI65550:IEI65556 IOE65550:IOE65556 IYA65550:IYA65556 JHW65550:JHW65556 JRS65550:JRS65556 KBO65550:KBO65556 KLK65550:KLK65556 KVG65550:KVG65556 LFC65550:LFC65556 LOY65550:LOY65556 LYU65550:LYU65556 MIQ65550:MIQ65556 MSM65550:MSM65556 NCI65550:NCI65556 NME65550:NME65556 NWA65550:NWA65556 OFW65550:OFW65556 OPS65550:OPS65556 OZO65550:OZO65556 PJK65550:PJK65556 PTG65550:PTG65556 QDC65550:QDC65556 QMY65550:QMY65556 QWU65550:QWU65556 RGQ65550:RGQ65556 RQM65550:RQM65556 SAI65550:SAI65556 SKE65550:SKE65556 SUA65550:SUA65556 TDW65550:TDW65556 TNS65550:TNS65556 TXO65550:TXO65556 UHK65550:UHK65556 URG65550:URG65556 VBC65550:VBC65556 VKY65550:VKY65556 VUU65550:VUU65556 WEQ65550:WEQ65556 WOM65550:WOM65556 WYI65550:WYI65556 CA131086:CA131092 LW131086:LW131092 VS131086:VS131092 AFO131086:AFO131092 APK131086:APK131092 AZG131086:AZG131092 BJC131086:BJC131092 BSY131086:BSY131092 CCU131086:CCU131092 CMQ131086:CMQ131092 CWM131086:CWM131092 DGI131086:DGI131092 DQE131086:DQE131092 EAA131086:EAA131092 EJW131086:EJW131092 ETS131086:ETS131092 FDO131086:FDO131092 FNK131086:FNK131092 FXG131086:FXG131092 GHC131086:GHC131092 GQY131086:GQY131092 HAU131086:HAU131092 HKQ131086:HKQ131092 HUM131086:HUM131092 IEI131086:IEI131092 IOE131086:IOE131092 IYA131086:IYA131092 JHW131086:JHW131092 JRS131086:JRS131092 KBO131086:KBO131092 KLK131086:KLK131092 KVG131086:KVG131092 LFC131086:LFC131092 LOY131086:LOY131092 LYU131086:LYU131092 MIQ131086:MIQ131092 MSM131086:MSM131092 NCI131086:NCI131092 NME131086:NME131092 NWA131086:NWA131092 OFW131086:OFW131092 OPS131086:OPS131092 OZO131086:OZO131092 PJK131086:PJK131092 PTG131086:PTG131092 QDC131086:QDC131092 QMY131086:QMY131092 QWU131086:QWU131092 RGQ131086:RGQ131092 RQM131086:RQM131092 SAI131086:SAI131092 SKE131086:SKE131092 SUA131086:SUA131092 TDW131086:TDW131092 TNS131086:TNS131092 TXO131086:TXO131092 UHK131086:UHK131092 URG131086:URG131092 VBC131086:VBC131092 VKY131086:VKY131092 VUU131086:VUU131092 WEQ131086:WEQ131092 WOM131086:WOM131092 WYI131086:WYI131092 CA196622:CA196628 LW196622:LW196628 VS196622:VS196628 AFO196622:AFO196628 APK196622:APK196628 AZG196622:AZG196628 BJC196622:BJC196628 BSY196622:BSY196628 CCU196622:CCU196628 CMQ196622:CMQ196628 CWM196622:CWM196628 DGI196622:DGI196628 DQE196622:DQE196628 EAA196622:EAA196628 EJW196622:EJW196628 ETS196622:ETS196628 FDO196622:FDO196628 FNK196622:FNK196628 FXG196622:FXG196628 GHC196622:GHC196628 GQY196622:GQY196628 HAU196622:HAU196628 HKQ196622:HKQ196628 HUM196622:HUM196628 IEI196622:IEI196628 IOE196622:IOE196628 IYA196622:IYA196628 JHW196622:JHW196628 JRS196622:JRS196628 KBO196622:KBO196628 KLK196622:KLK196628 KVG196622:KVG196628 LFC196622:LFC196628 LOY196622:LOY196628 LYU196622:LYU196628 MIQ196622:MIQ196628 MSM196622:MSM196628 NCI196622:NCI196628 NME196622:NME196628 NWA196622:NWA196628 OFW196622:OFW196628 OPS196622:OPS196628 OZO196622:OZO196628 PJK196622:PJK196628 PTG196622:PTG196628 QDC196622:QDC196628 QMY196622:QMY196628 QWU196622:QWU196628 RGQ196622:RGQ196628 RQM196622:RQM196628 SAI196622:SAI196628 SKE196622:SKE196628 SUA196622:SUA196628 TDW196622:TDW196628 TNS196622:TNS196628 TXO196622:TXO196628 UHK196622:UHK196628 URG196622:URG196628 VBC196622:VBC196628 VKY196622:VKY196628 VUU196622:VUU196628 WEQ196622:WEQ196628 WOM196622:WOM196628 WYI196622:WYI196628 CA262158:CA262164 LW262158:LW262164 VS262158:VS262164 AFO262158:AFO262164 APK262158:APK262164 AZG262158:AZG262164 BJC262158:BJC262164 BSY262158:BSY262164 CCU262158:CCU262164 CMQ262158:CMQ262164 CWM262158:CWM262164 DGI262158:DGI262164 DQE262158:DQE262164 EAA262158:EAA262164 EJW262158:EJW262164 ETS262158:ETS262164 FDO262158:FDO262164 FNK262158:FNK262164 FXG262158:FXG262164 GHC262158:GHC262164 GQY262158:GQY262164 HAU262158:HAU262164 HKQ262158:HKQ262164 HUM262158:HUM262164 IEI262158:IEI262164 IOE262158:IOE262164 IYA262158:IYA262164 JHW262158:JHW262164 JRS262158:JRS262164 KBO262158:KBO262164 KLK262158:KLK262164 KVG262158:KVG262164 LFC262158:LFC262164 LOY262158:LOY262164 LYU262158:LYU262164 MIQ262158:MIQ262164 MSM262158:MSM262164 NCI262158:NCI262164 NME262158:NME262164 NWA262158:NWA262164 OFW262158:OFW262164 OPS262158:OPS262164 OZO262158:OZO262164 PJK262158:PJK262164 PTG262158:PTG262164 QDC262158:QDC262164 QMY262158:QMY262164 QWU262158:QWU262164 RGQ262158:RGQ262164 RQM262158:RQM262164 SAI262158:SAI262164 SKE262158:SKE262164 SUA262158:SUA262164 TDW262158:TDW262164 TNS262158:TNS262164 TXO262158:TXO262164 UHK262158:UHK262164 URG262158:URG262164 VBC262158:VBC262164 VKY262158:VKY262164 VUU262158:VUU262164 WEQ262158:WEQ262164 WOM262158:WOM262164 WYI262158:WYI262164 CA327694:CA327700 LW327694:LW327700 VS327694:VS327700 AFO327694:AFO327700 APK327694:APK327700 AZG327694:AZG327700 BJC327694:BJC327700 BSY327694:BSY327700 CCU327694:CCU327700 CMQ327694:CMQ327700 CWM327694:CWM327700 DGI327694:DGI327700 DQE327694:DQE327700 EAA327694:EAA327700 EJW327694:EJW327700 ETS327694:ETS327700 FDO327694:FDO327700 FNK327694:FNK327700 FXG327694:FXG327700 GHC327694:GHC327700 GQY327694:GQY327700 HAU327694:HAU327700 HKQ327694:HKQ327700 HUM327694:HUM327700 IEI327694:IEI327700 IOE327694:IOE327700 IYA327694:IYA327700 JHW327694:JHW327700 JRS327694:JRS327700 KBO327694:KBO327700 KLK327694:KLK327700 KVG327694:KVG327700 LFC327694:LFC327700 LOY327694:LOY327700 LYU327694:LYU327700 MIQ327694:MIQ327700 MSM327694:MSM327700 NCI327694:NCI327700 NME327694:NME327700 NWA327694:NWA327700 OFW327694:OFW327700 OPS327694:OPS327700 OZO327694:OZO327700 PJK327694:PJK327700 PTG327694:PTG327700 QDC327694:QDC327700 QMY327694:QMY327700 QWU327694:QWU327700 RGQ327694:RGQ327700 RQM327694:RQM327700 SAI327694:SAI327700 SKE327694:SKE327700 SUA327694:SUA327700 TDW327694:TDW327700 TNS327694:TNS327700 TXO327694:TXO327700 UHK327694:UHK327700 URG327694:URG327700 VBC327694:VBC327700 VKY327694:VKY327700 VUU327694:VUU327700 WEQ327694:WEQ327700 WOM327694:WOM327700 WYI327694:WYI327700 CA393230:CA393236 LW393230:LW393236 VS393230:VS393236 AFO393230:AFO393236 APK393230:APK393236 AZG393230:AZG393236 BJC393230:BJC393236 BSY393230:BSY393236 CCU393230:CCU393236 CMQ393230:CMQ393236 CWM393230:CWM393236 DGI393230:DGI393236 DQE393230:DQE393236 EAA393230:EAA393236 EJW393230:EJW393236 ETS393230:ETS393236 FDO393230:FDO393236 FNK393230:FNK393236 FXG393230:FXG393236 GHC393230:GHC393236 GQY393230:GQY393236 HAU393230:HAU393236 HKQ393230:HKQ393236 HUM393230:HUM393236 IEI393230:IEI393236 IOE393230:IOE393236 IYA393230:IYA393236 JHW393230:JHW393236 JRS393230:JRS393236 KBO393230:KBO393236 KLK393230:KLK393236 KVG393230:KVG393236 LFC393230:LFC393236 LOY393230:LOY393236 LYU393230:LYU393236 MIQ393230:MIQ393236 MSM393230:MSM393236 NCI393230:NCI393236 NME393230:NME393236 NWA393230:NWA393236 OFW393230:OFW393236 OPS393230:OPS393236 OZO393230:OZO393236 PJK393230:PJK393236 PTG393230:PTG393236 QDC393230:QDC393236 QMY393230:QMY393236 QWU393230:QWU393236 RGQ393230:RGQ393236 RQM393230:RQM393236 SAI393230:SAI393236 SKE393230:SKE393236 SUA393230:SUA393236 TDW393230:TDW393236 TNS393230:TNS393236 TXO393230:TXO393236 UHK393230:UHK393236 URG393230:URG393236 VBC393230:VBC393236 VKY393230:VKY393236 VUU393230:VUU393236 WEQ393230:WEQ393236 WOM393230:WOM393236 WYI393230:WYI393236 CA458766:CA458772 LW458766:LW458772 VS458766:VS458772 AFO458766:AFO458772 APK458766:APK458772 AZG458766:AZG458772 BJC458766:BJC458772 BSY458766:BSY458772 CCU458766:CCU458772 CMQ458766:CMQ458772 CWM458766:CWM458772 DGI458766:DGI458772 DQE458766:DQE458772 EAA458766:EAA458772 EJW458766:EJW458772 ETS458766:ETS458772 FDO458766:FDO458772 FNK458766:FNK458772 FXG458766:FXG458772 GHC458766:GHC458772 GQY458766:GQY458772 HAU458766:HAU458772 HKQ458766:HKQ458772 HUM458766:HUM458772 IEI458766:IEI458772 IOE458766:IOE458772 IYA458766:IYA458772 JHW458766:JHW458772 JRS458766:JRS458772 KBO458766:KBO458772 KLK458766:KLK458772 KVG458766:KVG458772 LFC458766:LFC458772 LOY458766:LOY458772 LYU458766:LYU458772 MIQ458766:MIQ458772 MSM458766:MSM458772 NCI458766:NCI458772 NME458766:NME458772 NWA458766:NWA458772 OFW458766:OFW458772 OPS458766:OPS458772 OZO458766:OZO458772 PJK458766:PJK458772 PTG458766:PTG458772 QDC458766:QDC458772 QMY458766:QMY458772 QWU458766:QWU458772 RGQ458766:RGQ458772 RQM458766:RQM458772 SAI458766:SAI458772 SKE458766:SKE458772 SUA458766:SUA458772 TDW458766:TDW458772 TNS458766:TNS458772 TXO458766:TXO458772 UHK458766:UHK458772 URG458766:URG458772 VBC458766:VBC458772 VKY458766:VKY458772 VUU458766:VUU458772 WEQ458766:WEQ458772 WOM458766:WOM458772 WYI458766:WYI458772 CA524302:CA524308 LW524302:LW524308 VS524302:VS524308 AFO524302:AFO524308 APK524302:APK524308 AZG524302:AZG524308 BJC524302:BJC524308 BSY524302:BSY524308 CCU524302:CCU524308 CMQ524302:CMQ524308 CWM524302:CWM524308 DGI524302:DGI524308 DQE524302:DQE524308 EAA524302:EAA524308 EJW524302:EJW524308 ETS524302:ETS524308 FDO524302:FDO524308 FNK524302:FNK524308 FXG524302:FXG524308 GHC524302:GHC524308 GQY524302:GQY524308 HAU524302:HAU524308 HKQ524302:HKQ524308 HUM524302:HUM524308 IEI524302:IEI524308 IOE524302:IOE524308 IYA524302:IYA524308 JHW524302:JHW524308 JRS524302:JRS524308 KBO524302:KBO524308 KLK524302:KLK524308 KVG524302:KVG524308 LFC524302:LFC524308 LOY524302:LOY524308 LYU524302:LYU524308 MIQ524302:MIQ524308 MSM524302:MSM524308 NCI524302:NCI524308 NME524302:NME524308 NWA524302:NWA524308 OFW524302:OFW524308 OPS524302:OPS524308 OZO524302:OZO524308 PJK524302:PJK524308 PTG524302:PTG524308 QDC524302:QDC524308 QMY524302:QMY524308 QWU524302:QWU524308 RGQ524302:RGQ524308 RQM524302:RQM524308 SAI524302:SAI524308 SKE524302:SKE524308 SUA524302:SUA524308 TDW524302:TDW524308 TNS524302:TNS524308 TXO524302:TXO524308 UHK524302:UHK524308 URG524302:URG524308 VBC524302:VBC524308 VKY524302:VKY524308 VUU524302:VUU524308 WEQ524302:WEQ524308 WOM524302:WOM524308 WYI524302:WYI524308 CA589838:CA589844 LW589838:LW589844 VS589838:VS589844 AFO589838:AFO589844 APK589838:APK589844 AZG589838:AZG589844 BJC589838:BJC589844 BSY589838:BSY589844 CCU589838:CCU589844 CMQ589838:CMQ589844 CWM589838:CWM589844 DGI589838:DGI589844 DQE589838:DQE589844 EAA589838:EAA589844 EJW589838:EJW589844 ETS589838:ETS589844 FDO589838:FDO589844 FNK589838:FNK589844 FXG589838:FXG589844 GHC589838:GHC589844 GQY589838:GQY589844 HAU589838:HAU589844 HKQ589838:HKQ589844 HUM589838:HUM589844 IEI589838:IEI589844 IOE589838:IOE589844 IYA589838:IYA589844 JHW589838:JHW589844 JRS589838:JRS589844 KBO589838:KBO589844 KLK589838:KLK589844 KVG589838:KVG589844 LFC589838:LFC589844 LOY589838:LOY589844 LYU589838:LYU589844 MIQ589838:MIQ589844 MSM589838:MSM589844 NCI589838:NCI589844 NME589838:NME589844 NWA589838:NWA589844 OFW589838:OFW589844 OPS589838:OPS589844 OZO589838:OZO589844 PJK589838:PJK589844 PTG589838:PTG589844 QDC589838:QDC589844 QMY589838:QMY589844 QWU589838:QWU589844 RGQ589838:RGQ589844 RQM589838:RQM589844 SAI589838:SAI589844 SKE589838:SKE589844 SUA589838:SUA589844 TDW589838:TDW589844 TNS589838:TNS589844 TXO589838:TXO589844 UHK589838:UHK589844 URG589838:URG589844 VBC589838:VBC589844 VKY589838:VKY589844 VUU589838:VUU589844 WEQ589838:WEQ589844 WOM589838:WOM589844 WYI589838:WYI589844 CA655374:CA655380 LW655374:LW655380 VS655374:VS655380 AFO655374:AFO655380 APK655374:APK655380 AZG655374:AZG655380 BJC655374:BJC655380 BSY655374:BSY655380 CCU655374:CCU655380 CMQ655374:CMQ655380 CWM655374:CWM655380 DGI655374:DGI655380 DQE655374:DQE655380 EAA655374:EAA655380 EJW655374:EJW655380 ETS655374:ETS655380 FDO655374:FDO655380 FNK655374:FNK655380 FXG655374:FXG655380 GHC655374:GHC655380 GQY655374:GQY655380 HAU655374:HAU655380 HKQ655374:HKQ655380 HUM655374:HUM655380 IEI655374:IEI655380 IOE655374:IOE655380 IYA655374:IYA655380 JHW655374:JHW655380 JRS655374:JRS655380 KBO655374:KBO655380 KLK655374:KLK655380 KVG655374:KVG655380 LFC655374:LFC655380 LOY655374:LOY655380 LYU655374:LYU655380 MIQ655374:MIQ655380 MSM655374:MSM655380 NCI655374:NCI655380 NME655374:NME655380 NWA655374:NWA655380 OFW655374:OFW655380 OPS655374:OPS655380 OZO655374:OZO655380 PJK655374:PJK655380 PTG655374:PTG655380 QDC655374:QDC655380 QMY655374:QMY655380 QWU655374:QWU655380 RGQ655374:RGQ655380 RQM655374:RQM655380 SAI655374:SAI655380 SKE655374:SKE655380 SUA655374:SUA655380 TDW655374:TDW655380 TNS655374:TNS655380 TXO655374:TXO655380 UHK655374:UHK655380 URG655374:URG655380 VBC655374:VBC655380 VKY655374:VKY655380 VUU655374:VUU655380 WEQ655374:WEQ655380 WOM655374:WOM655380 WYI655374:WYI655380 CA720910:CA720916 LW720910:LW720916 VS720910:VS720916 AFO720910:AFO720916 APK720910:APK720916 AZG720910:AZG720916 BJC720910:BJC720916 BSY720910:BSY720916 CCU720910:CCU720916 CMQ720910:CMQ720916 CWM720910:CWM720916 DGI720910:DGI720916 DQE720910:DQE720916 EAA720910:EAA720916 EJW720910:EJW720916 ETS720910:ETS720916 FDO720910:FDO720916 FNK720910:FNK720916 FXG720910:FXG720916 GHC720910:GHC720916 GQY720910:GQY720916 HAU720910:HAU720916 HKQ720910:HKQ720916 HUM720910:HUM720916 IEI720910:IEI720916 IOE720910:IOE720916 IYA720910:IYA720916 JHW720910:JHW720916 JRS720910:JRS720916 KBO720910:KBO720916 KLK720910:KLK720916 KVG720910:KVG720916 LFC720910:LFC720916 LOY720910:LOY720916 LYU720910:LYU720916 MIQ720910:MIQ720916 MSM720910:MSM720916 NCI720910:NCI720916 NME720910:NME720916 NWA720910:NWA720916 OFW720910:OFW720916 OPS720910:OPS720916 OZO720910:OZO720916 PJK720910:PJK720916 PTG720910:PTG720916 QDC720910:QDC720916 QMY720910:QMY720916 QWU720910:QWU720916 RGQ720910:RGQ720916 RQM720910:RQM720916 SAI720910:SAI720916 SKE720910:SKE720916 SUA720910:SUA720916 TDW720910:TDW720916 TNS720910:TNS720916 TXO720910:TXO720916 UHK720910:UHK720916 URG720910:URG720916 VBC720910:VBC720916 VKY720910:VKY720916 VUU720910:VUU720916 WEQ720910:WEQ720916 WOM720910:WOM720916 WYI720910:WYI720916 CA786446:CA786452 LW786446:LW786452 VS786446:VS786452 AFO786446:AFO786452 APK786446:APK786452 AZG786446:AZG786452 BJC786446:BJC786452 BSY786446:BSY786452 CCU786446:CCU786452 CMQ786446:CMQ786452 CWM786446:CWM786452 DGI786446:DGI786452 DQE786446:DQE786452 EAA786446:EAA786452 EJW786446:EJW786452 ETS786446:ETS786452 FDO786446:FDO786452 FNK786446:FNK786452 FXG786446:FXG786452 GHC786446:GHC786452 GQY786446:GQY786452 HAU786446:HAU786452 HKQ786446:HKQ786452 HUM786446:HUM786452 IEI786446:IEI786452 IOE786446:IOE786452 IYA786446:IYA786452 JHW786446:JHW786452 JRS786446:JRS786452 KBO786446:KBO786452 KLK786446:KLK786452 KVG786446:KVG786452 LFC786446:LFC786452 LOY786446:LOY786452 LYU786446:LYU786452 MIQ786446:MIQ786452 MSM786446:MSM786452 NCI786446:NCI786452 NME786446:NME786452 NWA786446:NWA786452 OFW786446:OFW786452 OPS786446:OPS786452 OZO786446:OZO786452 PJK786446:PJK786452 PTG786446:PTG786452 QDC786446:QDC786452 QMY786446:QMY786452 QWU786446:QWU786452 RGQ786446:RGQ786452 RQM786446:RQM786452 SAI786446:SAI786452 SKE786446:SKE786452 SUA786446:SUA786452 TDW786446:TDW786452 TNS786446:TNS786452 TXO786446:TXO786452 UHK786446:UHK786452 URG786446:URG786452 VBC786446:VBC786452 VKY786446:VKY786452 VUU786446:VUU786452 WEQ786446:WEQ786452 WOM786446:WOM786452 WYI786446:WYI786452 CA851982:CA851988 LW851982:LW851988 VS851982:VS851988 AFO851982:AFO851988 APK851982:APK851988 AZG851982:AZG851988 BJC851982:BJC851988 BSY851982:BSY851988 CCU851982:CCU851988 CMQ851982:CMQ851988 CWM851982:CWM851988 DGI851982:DGI851988 DQE851982:DQE851988 EAA851982:EAA851988 EJW851982:EJW851988 ETS851982:ETS851988 FDO851982:FDO851988 FNK851982:FNK851988 FXG851982:FXG851988 GHC851982:GHC851988 GQY851982:GQY851988 HAU851982:HAU851988 HKQ851982:HKQ851988 HUM851982:HUM851988 IEI851982:IEI851988 IOE851982:IOE851988 IYA851982:IYA851988 JHW851982:JHW851988 JRS851982:JRS851988 KBO851982:KBO851988 KLK851982:KLK851988 KVG851982:KVG851988 LFC851982:LFC851988 LOY851982:LOY851988 LYU851982:LYU851988 MIQ851982:MIQ851988 MSM851982:MSM851988 NCI851982:NCI851988 NME851982:NME851988 NWA851982:NWA851988 OFW851982:OFW851988 OPS851982:OPS851988 OZO851982:OZO851988 PJK851982:PJK851988 PTG851982:PTG851988 QDC851982:QDC851988 QMY851982:QMY851988 QWU851982:QWU851988 RGQ851982:RGQ851988 RQM851982:RQM851988 SAI851982:SAI851988 SKE851982:SKE851988 SUA851982:SUA851988 TDW851982:TDW851988 TNS851982:TNS851988 TXO851982:TXO851988 UHK851982:UHK851988 URG851982:URG851988 VBC851982:VBC851988 VKY851982:VKY851988 VUU851982:VUU851988 WEQ851982:WEQ851988 WOM851982:WOM851988 WYI851982:WYI851988 CA917518:CA917524 LW917518:LW917524 VS917518:VS917524 AFO917518:AFO917524 APK917518:APK917524 AZG917518:AZG917524 BJC917518:BJC917524 BSY917518:BSY917524 CCU917518:CCU917524 CMQ917518:CMQ917524 CWM917518:CWM917524 DGI917518:DGI917524 DQE917518:DQE917524 EAA917518:EAA917524 EJW917518:EJW917524 ETS917518:ETS917524 FDO917518:FDO917524 FNK917518:FNK917524 FXG917518:FXG917524 GHC917518:GHC917524 GQY917518:GQY917524 HAU917518:HAU917524 HKQ917518:HKQ917524 HUM917518:HUM917524 IEI917518:IEI917524 IOE917518:IOE917524 IYA917518:IYA917524 JHW917518:JHW917524 JRS917518:JRS917524 KBO917518:KBO917524 KLK917518:KLK917524 KVG917518:KVG917524 LFC917518:LFC917524 LOY917518:LOY917524 LYU917518:LYU917524 MIQ917518:MIQ917524 MSM917518:MSM917524 NCI917518:NCI917524 NME917518:NME917524 NWA917518:NWA917524 OFW917518:OFW917524 OPS917518:OPS917524 OZO917518:OZO917524 PJK917518:PJK917524 PTG917518:PTG917524 QDC917518:QDC917524 QMY917518:QMY917524 QWU917518:QWU917524 RGQ917518:RGQ917524 RQM917518:RQM917524 SAI917518:SAI917524 SKE917518:SKE917524 SUA917518:SUA917524 TDW917518:TDW917524 TNS917518:TNS917524 TXO917518:TXO917524 UHK917518:UHK917524 URG917518:URG917524 VBC917518:VBC917524 VKY917518:VKY917524 VUU917518:VUU917524 WEQ917518:WEQ917524 WOM917518:WOM917524 WYI917518:WYI917524 CA983054:CA983060 LW983054:LW983060 VS983054:VS983060 AFO983054:AFO983060 APK983054:APK983060 AZG983054:AZG983060 BJC983054:BJC983060 BSY983054:BSY983060 CCU983054:CCU983060 CMQ983054:CMQ983060 CWM983054:CWM983060 DGI983054:DGI983060 DQE983054:DQE983060 EAA983054:EAA983060 EJW983054:EJW983060 ETS983054:ETS983060 FDO983054:FDO983060 FNK983054:FNK983060 FXG983054:FXG983060 GHC983054:GHC983060 GQY983054:GQY983060 HAU983054:HAU983060 HKQ983054:HKQ983060 HUM983054:HUM983060 IEI983054:IEI983060 IOE983054:IOE983060 IYA983054:IYA983060 JHW983054:JHW983060 JRS983054:JRS983060 KBO983054:KBO983060 KLK983054:KLK983060 KVG983054:KVG983060 LFC983054:LFC983060 LOY983054:LOY983060 LYU983054:LYU983060 MIQ983054:MIQ983060 MSM983054:MSM983060 NCI983054:NCI983060 NME983054:NME983060 NWA983054:NWA983060 OFW983054:OFW983060 OPS983054:OPS983060 OZO983054:OZO983060 PJK983054:PJK983060 PTG983054:PTG983060 QDC983054:QDC983060 QMY983054:QMY983060 QWU983054:QWU983060 RGQ983054:RGQ983060 RQM983054:RQM983060 SAI983054:SAI983060 SKE983054:SKE983060 SUA983054:SUA983060 TDW983054:TDW983060 TNS983054:TNS983060 TXO983054:TXO983060 UHK983054:UHK983060 URG983054:URG983060 VBC983054:VBC983060 VKY983054:VKY983060 VUU983054:VUU983060 WEQ983054:WEQ983060 LW18:LW24">
      <formula1>900</formula1>
    </dataValidation>
    <dataValidation type="list" allowBlank="1" showInputMessage="1" showErrorMessage="1" errorTitle="Ошибка" error="Выберите значение из списка" sqref="LM24 VI24 AFE24 APA24 AYW24 BIS24 BSO24 CCK24 CMG24 CWC24 DFY24 DPU24 DZQ24 EJM24 ETI24 FDE24 FNA24 FWW24 GGS24 GQO24 HAK24 HKG24 HUC24 IDY24 INU24 IXQ24 JHM24 JRI24 KBE24 KLA24 KUW24 LES24 LOO24 LYK24 MIG24 MSC24 NBY24 NLU24 NVQ24 OFM24 OPI24 OZE24 PJA24 PSW24 QCS24 QMO24 QWK24 RGG24 RQC24 RZY24 SJU24 STQ24 TDM24 TNI24 TXE24 UHA24 UQW24 VAS24 VKO24 VUK24 WEG24 WOC24 WXY24 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LT65556:LT65557 VP65556:VP65557 AFL65556:AFL65557 APH65556:APH65557 AZD65556:AZD65557 BIZ65556:BIZ65557 BSV65556:BSV65557 CCR65556:CCR65557 CMN65556:CMN65557 CWJ65556:CWJ65557 DGF65556:DGF65557 DQB65556:DQB65557 DZX65556:DZX65557 EJT65556:EJT65557 ETP65556:ETP65557 FDL65556:FDL65557 FNH65556:FNH65557 FXD65556:FXD65557 GGZ65556:GGZ65557 GQV65556:GQV65557 HAR65556:HAR65557 HKN65556:HKN65557 HUJ65556:HUJ65557 IEF65556:IEF65557 IOB65556:IOB65557 IXX65556:IXX65557 JHT65556:JHT65557 JRP65556:JRP65557 KBL65556:KBL65557 KLH65556:KLH65557 KVD65556:KVD65557 LEZ65556:LEZ65557 LOV65556:LOV65557 LYR65556:LYR65557 MIN65556:MIN65557 MSJ65556:MSJ65557 NCF65556:NCF65557 NMB65556:NMB65557 NVX65556:NVX65557 OFT65556:OFT65557 OPP65556:OPP65557 OZL65556:OZL65557 PJH65556:PJH65557 PTD65556:PTD65557 QCZ65556:QCZ65557 QMV65556:QMV65557 QWR65556:QWR65557 RGN65556:RGN65557 RQJ65556:RQJ65557 SAF65556:SAF65557 SKB65556:SKB65557 STX65556:STX65557 TDT65556:TDT65557 TNP65556:TNP65557 TXL65556:TXL65557 UHH65556:UHH65557 URD65556:URD65557 VAZ65556:VAZ65557 VKV65556:VKV65557 VUR65556:VUR65557 WEN65556:WEN65557 WOJ65556:WOJ65557 WYF65556:WYF65557 T131092:T131093 LT131092:LT131093 VP131092:VP131093 AFL131092:AFL131093 APH131092:APH131093 AZD131092:AZD131093 BIZ131092:BIZ131093 BSV131092:BSV131093 CCR131092:CCR131093 CMN131092:CMN131093 CWJ131092:CWJ131093 DGF131092:DGF131093 DQB131092:DQB131093 DZX131092:DZX131093 EJT131092:EJT131093 ETP131092:ETP131093 FDL131092:FDL131093 FNH131092:FNH131093 FXD131092:FXD131093 GGZ131092:GGZ131093 GQV131092:GQV131093 HAR131092:HAR131093 HKN131092:HKN131093 HUJ131092:HUJ131093 IEF131092:IEF131093 IOB131092:IOB131093 IXX131092:IXX131093 JHT131092:JHT131093 JRP131092:JRP131093 KBL131092:KBL131093 KLH131092:KLH131093 KVD131092:KVD131093 LEZ131092:LEZ131093 LOV131092:LOV131093 LYR131092:LYR131093 MIN131092:MIN131093 MSJ131092:MSJ131093 NCF131092:NCF131093 NMB131092:NMB131093 NVX131092:NVX131093 OFT131092:OFT131093 OPP131092:OPP131093 OZL131092:OZL131093 PJH131092:PJH131093 PTD131092:PTD131093 QCZ131092:QCZ131093 QMV131092:QMV131093 QWR131092:QWR131093 RGN131092:RGN131093 RQJ131092:RQJ131093 SAF131092:SAF131093 SKB131092:SKB131093 STX131092:STX131093 TDT131092:TDT131093 TNP131092:TNP131093 TXL131092:TXL131093 UHH131092:UHH131093 URD131092:URD131093 VAZ131092:VAZ131093 VKV131092:VKV131093 VUR131092:VUR131093 WEN131092:WEN131093 WOJ131092:WOJ131093 WYF131092:WYF131093 T196628:T196629 LT196628:LT196629 VP196628:VP196629 AFL196628:AFL196629 APH196628:APH196629 AZD196628:AZD196629 BIZ196628:BIZ196629 BSV196628:BSV196629 CCR196628:CCR196629 CMN196628:CMN196629 CWJ196628:CWJ196629 DGF196628:DGF196629 DQB196628:DQB196629 DZX196628:DZX196629 EJT196628:EJT196629 ETP196628:ETP196629 FDL196628:FDL196629 FNH196628:FNH196629 FXD196628:FXD196629 GGZ196628:GGZ196629 GQV196628:GQV196629 HAR196628:HAR196629 HKN196628:HKN196629 HUJ196628:HUJ196629 IEF196628:IEF196629 IOB196628:IOB196629 IXX196628:IXX196629 JHT196628:JHT196629 JRP196628:JRP196629 KBL196628:KBL196629 KLH196628:KLH196629 KVD196628:KVD196629 LEZ196628:LEZ196629 LOV196628:LOV196629 LYR196628:LYR196629 MIN196628:MIN196629 MSJ196628:MSJ196629 NCF196628:NCF196629 NMB196628:NMB196629 NVX196628:NVX196629 OFT196628:OFT196629 OPP196628:OPP196629 OZL196628:OZL196629 PJH196628:PJH196629 PTD196628:PTD196629 QCZ196628:QCZ196629 QMV196628:QMV196629 QWR196628:QWR196629 RGN196628:RGN196629 RQJ196628:RQJ196629 SAF196628:SAF196629 SKB196628:SKB196629 STX196628:STX196629 TDT196628:TDT196629 TNP196628:TNP196629 TXL196628:TXL196629 UHH196628:UHH196629 URD196628:URD196629 VAZ196628:VAZ196629 VKV196628:VKV196629 VUR196628:VUR196629 WEN196628:WEN196629 WOJ196628:WOJ196629 WYF196628:WYF196629 T262164:T262165 LT262164:LT262165 VP262164:VP262165 AFL262164:AFL262165 APH262164:APH262165 AZD262164:AZD262165 BIZ262164:BIZ262165 BSV262164:BSV262165 CCR262164:CCR262165 CMN262164:CMN262165 CWJ262164:CWJ262165 DGF262164:DGF262165 DQB262164:DQB262165 DZX262164:DZX262165 EJT262164:EJT262165 ETP262164:ETP262165 FDL262164:FDL262165 FNH262164:FNH262165 FXD262164:FXD262165 GGZ262164:GGZ262165 GQV262164:GQV262165 HAR262164:HAR262165 HKN262164:HKN262165 HUJ262164:HUJ262165 IEF262164:IEF262165 IOB262164:IOB262165 IXX262164:IXX262165 JHT262164:JHT262165 JRP262164:JRP262165 KBL262164:KBL262165 KLH262164:KLH262165 KVD262164:KVD262165 LEZ262164:LEZ262165 LOV262164:LOV262165 LYR262164:LYR262165 MIN262164:MIN262165 MSJ262164:MSJ262165 NCF262164:NCF262165 NMB262164:NMB262165 NVX262164:NVX262165 OFT262164:OFT262165 OPP262164:OPP262165 OZL262164:OZL262165 PJH262164:PJH262165 PTD262164:PTD262165 QCZ262164:QCZ262165 QMV262164:QMV262165 QWR262164:QWR262165 RGN262164:RGN262165 RQJ262164:RQJ262165 SAF262164:SAF262165 SKB262164:SKB262165 STX262164:STX262165 TDT262164:TDT262165 TNP262164:TNP262165 TXL262164:TXL262165 UHH262164:UHH262165 URD262164:URD262165 VAZ262164:VAZ262165 VKV262164:VKV262165 VUR262164:VUR262165 WEN262164:WEN262165 WOJ262164:WOJ262165 WYF262164:WYF262165 T327700:T327701 LT327700:LT327701 VP327700:VP327701 AFL327700:AFL327701 APH327700:APH327701 AZD327700:AZD327701 BIZ327700:BIZ327701 BSV327700:BSV327701 CCR327700:CCR327701 CMN327700:CMN327701 CWJ327700:CWJ327701 DGF327700:DGF327701 DQB327700:DQB327701 DZX327700:DZX327701 EJT327700:EJT327701 ETP327700:ETP327701 FDL327700:FDL327701 FNH327700:FNH327701 FXD327700:FXD327701 GGZ327700:GGZ327701 GQV327700:GQV327701 HAR327700:HAR327701 HKN327700:HKN327701 HUJ327700:HUJ327701 IEF327700:IEF327701 IOB327700:IOB327701 IXX327700:IXX327701 JHT327700:JHT327701 JRP327700:JRP327701 KBL327700:KBL327701 KLH327700:KLH327701 KVD327700:KVD327701 LEZ327700:LEZ327701 LOV327700:LOV327701 LYR327700:LYR327701 MIN327700:MIN327701 MSJ327700:MSJ327701 NCF327700:NCF327701 NMB327700:NMB327701 NVX327700:NVX327701 OFT327700:OFT327701 OPP327700:OPP327701 OZL327700:OZL327701 PJH327700:PJH327701 PTD327700:PTD327701 QCZ327700:QCZ327701 QMV327700:QMV327701 QWR327700:QWR327701 RGN327700:RGN327701 RQJ327700:RQJ327701 SAF327700:SAF327701 SKB327700:SKB327701 STX327700:STX327701 TDT327700:TDT327701 TNP327700:TNP327701 TXL327700:TXL327701 UHH327700:UHH327701 URD327700:URD327701 VAZ327700:VAZ327701 VKV327700:VKV327701 VUR327700:VUR327701 WEN327700:WEN327701 WOJ327700:WOJ327701 WYF327700:WYF327701 T393236:T393237 LT393236:LT393237 VP393236:VP393237 AFL393236:AFL393237 APH393236:APH393237 AZD393236:AZD393237 BIZ393236:BIZ393237 BSV393236:BSV393237 CCR393236:CCR393237 CMN393236:CMN393237 CWJ393236:CWJ393237 DGF393236:DGF393237 DQB393236:DQB393237 DZX393236:DZX393237 EJT393236:EJT393237 ETP393236:ETP393237 FDL393236:FDL393237 FNH393236:FNH393237 FXD393236:FXD393237 GGZ393236:GGZ393237 GQV393236:GQV393237 HAR393236:HAR393237 HKN393236:HKN393237 HUJ393236:HUJ393237 IEF393236:IEF393237 IOB393236:IOB393237 IXX393236:IXX393237 JHT393236:JHT393237 JRP393236:JRP393237 KBL393236:KBL393237 KLH393236:KLH393237 KVD393236:KVD393237 LEZ393236:LEZ393237 LOV393236:LOV393237 LYR393236:LYR393237 MIN393236:MIN393237 MSJ393236:MSJ393237 NCF393236:NCF393237 NMB393236:NMB393237 NVX393236:NVX393237 OFT393236:OFT393237 OPP393236:OPP393237 OZL393236:OZL393237 PJH393236:PJH393237 PTD393236:PTD393237 QCZ393236:QCZ393237 QMV393236:QMV393237 QWR393236:QWR393237 RGN393236:RGN393237 RQJ393236:RQJ393237 SAF393236:SAF393237 SKB393236:SKB393237 STX393236:STX393237 TDT393236:TDT393237 TNP393236:TNP393237 TXL393236:TXL393237 UHH393236:UHH393237 URD393236:URD393237 VAZ393236:VAZ393237 VKV393236:VKV393237 VUR393236:VUR393237 WEN393236:WEN393237 WOJ393236:WOJ393237 WYF393236:WYF393237 T458772:T458773 LT458772:LT458773 VP458772:VP458773 AFL458772:AFL458773 APH458772:APH458773 AZD458772:AZD458773 BIZ458772:BIZ458773 BSV458772:BSV458773 CCR458772:CCR458773 CMN458772:CMN458773 CWJ458772:CWJ458773 DGF458772:DGF458773 DQB458772:DQB458773 DZX458772:DZX458773 EJT458772:EJT458773 ETP458772:ETP458773 FDL458772:FDL458773 FNH458772:FNH458773 FXD458772:FXD458773 GGZ458772:GGZ458773 GQV458772:GQV458773 HAR458772:HAR458773 HKN458772:HKN458773 HUJ458772:HUJ458773 IEF458772:IEF458773 IOB458772:IOB458773 IXX458772:IXX458773 JHT458772:JHT458773 JRP458772:JRP458773 KBL458772:KBL458773 KLH458772:KLH458773 KVD458772:KVD458773 LEZ458772:LEZ458773 LOV458772:LOV458773 LYR458772:LYR458773 MIN458772:MIN458773 MSJ458772:MSJ458773 NCF458772:NCF458773 NMB458772:NMB458773 NVX458772:NVX458773 OFT458772:OFT458773 OPP458772:OPP458773 OZL458772:OZL458773 PJH458772:PJH458773 PTD458772:PTD458773 QCZ458772:QCZ458773 QMV458772:QMV458773 QWR458772:QWR458773 RGN458772:RGN458773 RQJ458772:RQJ458773 SAF458772:SAF458773 SKB458772:SKB458773 STX458772:STX458773 TDT458772:TDT458773 TNP458772:TNP458773 TXL458772:TXL458773 UHH458772:UHH458773 URD458772:URD458773 VAZ458772:VAZ458773 VKV458772:VKV458773 VUR458772:VUR458773 WEN458772:WEN458773 WOJ458772:WOJ458773 WYF458772:WYF458773 T524308:T524309 LT524308:LT524309 VP524308:VP524309 AFL524308:AFL524309 APH524308:APH524309 AZD524308:AZD524309 BIZ524308:BIZ524309 BSV524308:BSV524309 CCR524308:CCR524309 CMN524308:CMN524309 CWJ524308:CWJ524309 DGF524308:DGF524309 DQB524308:DQB524309 DZX524308:DZX524309 EJT524308:EJT524309 ETP524308:ETP524309 FDL524308:FDL524309 FNH524308:FNH524309 FXD524308:FXD524309 GGZ524308:GGZ524309 GQV524308:GQV524309 HAR524308:HAR524309 HKN524308:HKN524309 HUJ524308:HUJ524309 IEF524308:IEF524309 IOB524308:IOB524309 IXX524308:IXX524309 JHT524308:JHT524309 JRP524308:JRP524309 KBL524308:KBL524309 KLH524308:KLH524309 KVD524308:KVD524309 LEZ524308:LEZ524309 LOV524308:LOV524309 LYR524308:LYR524309 MIN524308:MIN524309 MSJ524308:MSJ524309 NCF524308:NCF524309 NMB524308:NMB524309 NVX524308:NVX524309 OFT524308:OFT524309 OPP524308:OPP524309 OZL524308:OZL524309 PJH524308:PJH524309 PTD524308:PTD524309 QCZ524308:QCZ524309 QMV524308:QMV524309 QWR524308:QWR524309 RGN524308:RGN524309 RQJ524308:RQJ524309 SAF524308:SAF524309 SKB524308:SKB524309 STX524308:STX524309 TDT524308:TDT524309 TNP524308:TNP524309 TXL524308:TXL524309 UHH524308:UHH524309 URD524308:URD524309 VAZ524308:VAZ524309 VKV524308:VKV524309 VUR524308:VUR524309 WEN524308:WEN524309 WOJ524308:WOJ524309 WYF524308:WYF524309 T589844:T589845 LT589844:LT589845 VP589844:VP589845 AFL589844:AFL589845 APH589844:APH589845 AZD589844:AZD589845 BIZ589844:BIZ589845 BSV589844:BSV589845 CCR589844:CCR589845 CMN589844:CMN589845 CWJ589844:CWJ589845 DGF589844:DGF589845 DQB589844:DQB589845 DZX589844:DZX589845 EJT589844:EJT589845 ETP589844:ETP589845 FDL589844:FDL589845 FNH589844:FNH589845 FXD589844:FXD589845 GGZ589844:GGZ589845 GQV589844:GQV589845 HAR589844:HAR589845 HKN589844:HKN589845 HUJ589844:HUJ589845 IEF589844:IEF589845 IOB589844:IOB589845 IXX589844:IXX589845 JHT589844:JHT589845 JRP589844:JRP589845 KBL589844:KBL589845 KLH589844:KLH589845 KVD589844:KVD589845 LEZ589844:LEZ589845 LOV589844:LOV589845 LYR589844:LYR589845 MIN589844:MIN589845 MSJ589844:MSJ589845 NCF589844:NCF589845 NMB589844:NMB589845 NVX589844:NVX589845 OFT589844:OFT589845 OPP589844:OPP589845 OZL589844:OZL589845 PJH589844:PJH589845 PTD589844:PTD589845 QCZ589844:QCZ589845 QMV589844:QMV589845 QWR589844:QWR589845 RGN589844:RGN589845 RQJ589844:RQJ589845 SAF589844:SAF589845 SKB589844:SKB589845 STX589844:STX589845 TDT589844:TDT589845 TNP589844:TNP589845 TXL589844:TXL589845 UHH589844:UHH589845 URD589844:URD589845 VAZ589844:VAZ589845 VKV589844:VKV589845 VUR589844:VUR589845 WEN589844:WEN589845 WOJ589844:WOJ589845 WYF589844:WYF589845 T655380:T655381 LT655380:LT655381 VP655380:VP655381 AFL655380:AFL655381 APH655380:APH655381 AZD655380:AZD655381 BIZ655380:BIZ655381 BSV655380:BSV655381 CCR655380:CCR655381 CMN655380:CMN655381 CWJ655380:CWJ655381 DGF655380:DGF655381 DQB655380:DQB655381 DZX655380:DZX655381 EJT655380:EJT655381 ETP655380:ETP655381 FDL655380:FDL655381 FNH655380:FNH655381 FXD655380:FXD655381 GGZ655380:GGZ655381 GQV655380:GQV655381 HAR655380:HAR655381 HKN655380:HKN655381 HUJ655380:HUJ655381 IEF655380:IEF655381 IOB655380:IOB655381 IXX655380:IXX655381 JHT655380:JHT655381 JRP655380:JRP655381 KBL655380:KBL655381 KLH655380:KLH655381 KVD655380:KVD655381 LEZ655380:LEZ655381 LOV655380:LOV655381 LYR655380:LYR655381 MIN655380:MIN655381 MSJ655380:MSJ655381 NCF655380:NCF655381 NMB655380:NMB655381 NVX655380:NVX655381 OFT655380:OFT655381 OPP655380:OPP655381 OZL655380:OZL655381 PJH655380:PJH655381 PTD655380:PTD655381 QCZ655380:QCZ655381 QMV655380:QMV655381 QWR655380:QWR655381 RGN655380:RGN655381 RQJ655380:RQJ655381 SAF655380:SAF655381 SKB655380:SKB655381 STX655380:STX655381 TDT655380:TDT655381 TNP655380:TNP655381 TXL655380:TXL655381 UHH655380:UHH655381 URD655380:URD655381 VAZ655380:VAZ655381 VKV655380:VKV655381 VUR655380:VUR655381 WEN655380:WEN655381 WOJ655380:WOJ655381 WYF655380:WYF655381 T720916:T720917 LT720916:LT720917 VP720916:VP720917 AFL720916:AFL720917 APH720916:APH720917 AZD720916:AZD720917 BIZ720916:BIZ720917 BSV720916:BSV720917 CCR720916:CCR720917 CMN720916:CMN720917 CWJ720916:CWJ720917 DGF720916:DGF720917 DQB720916:DQB720917 DZX720916:DZX720917 EJT720916:EJT720917 ETP720916:ETP720917 FDL720916:FDL720917 FNH720916:FNH720917 FXD720916:FXD720917 GGZ720916:GGZ720917 GQV720916:GQV720917 HAR720916:HAR720917 HKN720916:HKN720917 HUJ720916:HUJ720917 IEF720916:IEF720917 IOB720916:IOB720917 IXX720916:IXX720917 JHT720916:JHT720917 JRP720916:JRP720917 KBL720916:KBL720917 KLH720916:KLH720917 KVD720916:KVD720917 LEZ720916:LEZ720917 LOV720916:LOV720917 LYR720916:LYR720917 MIN720916:MIN720917 MSJ720916:MSJ720917 NCF720916:NCF720917 NMB720916:NMB720917 NVX720916:NVX720917 OFT720916:OFT720917 OPP720916:OPP720917 OZL720916:OZL720917 PJH720916:PJH720917 PTD720916:PTD720917 QCZ720916:QCZ720917 QMV720916:QMV720917 QWR720916:QWR720917 RGN720916:RGN720917 RQJ720916:RQJ720917 SAF720916:SAF720917 SKB720916:SKB720917 STX720916:STX720917 TDT720916:TDT720917 TNP720916:TNP720917 TXL720916:TXL720917 UHH720916:UHH720917 URD720916:URD720917 VAZ720916:VAZ720917 VKV720916:VKV720917 VUR720916:VUR720917 WEN720916:WEN720917 WOJ720916:WOJ720917 WYF720916:WYF720917 T786452:T786453 LT786452:LT786453 VP786452:VP786453 AFL786452:AFL786453 APH786452:APH786453 AZD786452:AZD786453 BIZ786452:BIZ786453 BSV786452:BSV786453 CCR786452:CCR786453 CMN786452:CMN786453 CWJ786452:CWJ786453 DGF786452:DGF786453 DQB786452:DQB786453 DZX786452:DZX786453 EJT786452:EJT786453 ETP786452:ETP786453 FDL786452:FDL786453 FNH786452:FNH786453 FXD786452:FXD786453 GGZ786452:GGZ786453 GQV786452:GQV786453 HAR786452:HAR786453 HKN786452:HKN786453 HUJ786452:HUJ786453 IEF786452:IEF786453 IOB786452:IOB786453 IXX786452:IXX786453 JHT786452:JHT786453 JRP786452:JRP786453 KBL786452:KBL786453 KLH786452:KLH786453 KVD786452:KVD786453 LEZ786452:LEZ786453 LOV786452:LOV786453 LYR786452:LYR786453 MIN786452:MIN786453 MSJ786452:MSJ786453 NCF786452:NCF786453 NMB786452:NMB786453 NVX786452:NVX786453 OFT786452:OFT786453 OPP786452:OPP786453 OZL786452:OZL786453 PJH786452:PJH786453 PTD786452:PTD786453 QCZ786452:QCZ786453 QMV786452:QMV786453 QWR786452:QWR786453 RGN786452:RGN786453 RQJ786452:RQJ786453 SAF786452:SAF786453 SKB786452:SKB786453 STX786452:STX786453 TDT786452:TDT786453 TNP786452:TNP786453 TXL786452:TXL786453 UHH786452:UHH786453 URD786452:URD786453 VAZ786452:VAZ786453 VKV786452:VKV786453 VUR786452:VUR786453 WEN786452:WEN786453 WOJ786452:WOJ786453 WYF786452:WYF786453 T851988:T851989 LT851988:LT851989 VP851988:VP851989 AFL851988:AFL851989 APH851988:APH851989 AZD851988:AZD851989 BIZ851988:BIZ851989 BSV851988:BSV851989 CCR851988:CCR851989 CMN851988:CMN851989 CWJ851988:CWJ851989 DGF851988:DGF851989 DQB851988:DQB851989 DZX851988:DZX851989 EJT851988:EJT851989 ETP851988:ETP851989 FDL851988:FDL851989 FNH851988:FNH851989 FXD851988:FXD851989 GGZ851988:GGZ851989 GQV851988:GQV851989 HAR851988:HAR851989 HKN851988:HKN851989 HUJ851988:HUJ851989 IEF851988:IEF851989 IOB851988:IOB851989 IXX851988:IXX851989 JHT851988:JHT851989 JRP851988:JRP851989 KBL851988:KBL851989 KLH851988:KLH851989 KVD851988:KVD851989 LEZ851988:LEZ851989 LOV851988:LOV851989 LYR851988:LYR851989 MIN851988:MIN851989 MSJ851988:MSJ851989 NCF851988:NCF851989 NMB851988:NMB851989 NVX851988:NVX851989 OFT851988:OFT851989 OPP851988:OPP851989 OZL851988:OZL851989 PJH851988:PJH851989 PTD851988:PTD851989 QCZ851988:QCZ851989 QMV851988:QMV851989 QWR851988:QWR851989 RGN851988:RGN851989 RQJ851988:RQJ851989 SAF851988:SAF851989 SKB851988:SKB851989 STX851988:STX851989 TDT851988:TDT851989 TNP851988:TNP851989 TXL851988:TXL851989 UHH851988:UHH851989 URD851988:URD851989 VAZ851988:VAZ851989 VKV851988:VKV851989 VUR851988:VUR851989 WEN851988:WEN851989 WOJ851988:WOJ851989 WYF851988:WYF851989 T917524:T917525 LT917524:LT917525 VP917524:VP917525 AFL917524:AFL917525 APH917524:APH917525 AZD917524:AZD917525 BIZ917524:BIZ917525 BSV917524:BSV917525 CCR917524:CCR917525 CMN917524:CMN917525 CWJ917524:CWJ917525 DGF917524:DGF917525 DQB917524:DQB917525 DZX917524:DZX917525 EJT917524:EJT917525 ETP917524:ETP917525 FDL917524:FDL917525 FNH917524:FNH917525 FXD917524:FXD917525 GGZ917524:GGZ917525 GQV917524:GQV917525 HAR917524:HAR917525 HKN917524:HKN917525 HUJ917524:HUJ917525 IEF917524:IEF917525 IOB917524:IOB917525 IXX917524:IXX917525 JHT917524:JHT917525 JRP917524:JRP917525 KBL917524:KBL917525 KLH917524:KLH917525 KVD917524:KVD917525 LEZ917524:LEZ917525 LOV917524:LOV917525 LYR917524:LYR917525 MIN917524:MIN917525 MSJ917524:MSJ917525 NCF917524:NCF917525 NMB917524:NMB917525 NVX917524:NVX917525 OFT917524:OFT917525 OPP917524:OPP917525 OZL917524:OZL917525 PJH917524:PJH917525 PTD917524:PTD917525 QCZ917524:QCZ917525 QMV917524:QMV917525 QWR917524:QWR917525 RGN917524:RGN917525 RQJ917524:RQJ917525 SAF917524:SAF917525 SKB917524:SKB917525 STX917524:STX917525 TDT917524:TDT917525 TNP917524:TNP917525 TXL917524:TXL917525 UHH917524:UHH917525 URD917524:URD917525 VAZ917524:VAZ917525 VKV917524:VKV917525 VUR917524:VUR917525 WEN917524:WEN917525 WOJ917524:WOJ917525 WYF917524:WYF917525 T983060:T983061 LT983060:LT983061 VP983060:VP983061 AFL983060:AFL983061 APH983060:APH983061 AZD983060:AZD983061 BIZ983060:BIZ983061 BSV983060:BSV983061 CCR983060:CCR983061 CMN983060:CMN983061 CWJ983060:CWJ983061 DGF983060:DGF983061 DQB983060:DQB983061 DZX983060:DZX983061 EJT983060:EJT983061 ETP983060:ETP983061 FDL983060:FDL983061 FNH983060:FNH983061 FXD983060:FXD983061 GGZ983060:GGZ983061 GQV983060:GQV983061 HAR983060:HAR983061 HKN983060:HKN983061 HUJ983060:HUJ983061 IEF983060:IEF983061 IOB983060:IOB983061 IXX983060:IXX983061 JHT983060:JHT983061 JRP983060:JRP983061 KBL983060:KBL983061 KLH983060:KLH983061 KVD983060:KVD983061 LEZ983060:LEZ983061 LOV983060:LOV983061 LYR983060:LYR983061 MIN983060:MIN983061 MSJ983060:MSJ983061 NCF983060:NCF983061 NMB983060:NMB983061 NVX983060:NVX983061 OFT983060:OFT983061 OPP983060:OPP983061 OZL983060:OZL983061 PJH983060:PJH983061 PTD983060:PTD983061 QCZ983060:QCZ983061 QMV983060:QMV983061 QWR983060:QWR983061 RGN983060:RGN983061 RQJ983060:RQJ983061 SAF983060:SAF983061 SKB983060:SKB983061 STX983060:STX983061 TDT983060:TDT983061 TNP983060:TNP983061 TXL983060:TXL983061 UHH983060:UHH983061 URD983060:URD983061 VAZ983060:VAZ983061 VKV983060:VKV983061 VUR983060:VUR983061 WEN983060:WEN983061 WOJ983060:WOJ983061 WYF983060:WYF983061 WYD983060:WYD983061 R65556:R65557 LR65556:LR65557 VN65556:VN65557 AFJ65556:AFJ65557 APF65556:APF65557 AZB65556:AZB65557 BIX65556:BIX65557 BST65556:BST65557 CCP65556:CCP65557 CML65556:CML65557 CWH65556:CWH65557 DGD65556:DGD65557 DPZ65556:DPZ65557 DZV65556:DZV65557 EJR65556:EJR65557 ETN65556:ETN65557 FDJ65556:FDJ65557 FNF65556:FNF65557 FXB65556:FXB65557 GGX65556:GGX65557 GQT65556:GQT65557 HAP65556:HAP65557 HKL65556:HKL65557 HUH65556:HUH65557 IED65556:IED65557 INZ65556:INZ65557 IXV65556:IXV65557 JHR65556:JHR65557 JRN65556:JRN65557 KBJ65556:KBJ65557 KLF65556:KLF65557 KVB65556:KVB65557 LEX65556:LEX65557 LOT65556:LOT65557 LYP65556:LYP65557 MIL65556:MIL65557 MSH65556:MSH65557 NCD65556:NCD65557 NLZ65556:NLZ65557 NVV65556:NVV65557 OFR65556:OFR65557 OPN65556:OPN65557 OZJ65556:OZJ65557 PJF65556:PJF65557 PTB65556:PTB65557 QCX65556:QCX65557 QMT65556:QMT65557 QWP65556:QWP65557 RGL65556:RGL65557 RQH65556:RQH65557 SAD65556:SAD65557 SJZ65556:SJZ65557 STV65556:STV65557 TDR65556:TDR65557 TNN65556:TNN65557 TXJ65556:TXJ65557 UHF65556:UHF65557 URB65556:URB65557 VAX65556:VAX65557 VKT65556:VKT65557 VUP65556:VUP65557 WEL65556:WEL65557 WOH65556:WOH65557 WYD65556:WYD65557 R131092:R131093 LR131092:LR131093 VN131092:VN131093 AFJ131092:AFJ131093 APF131092:APF131093 AZB131092:AZB131093 BIX131092:BIX131093 BST131092:BST131093 CCP131092:CCP131093 CML131092:CML131093 CWH131092:CWH131093 DGD131092:DGD131093 DPZ131092:DPZ131093 DZV131092:DZV131093 EJR131092:EJR131093 ETN131092:ETN131093 FDJ131092:FDJ131093 FNF131092:FNF131093 FXB131092:FXB131093 GGX131092:GGX131093 GQT131092:GQT131093 HAP131092:HAP131093 HKL131092:HKL131093 HUH131092:HUH131093 IED131092:IED131093 INZ131092:INZ131093 IXV131092:IXV131093 JHR131092:JHR131093 JRN131092:JRN131093 KBJ131092:KBJ131093 KLF131092:KLF131093 KVB131092:KVB131093 LEX131092:LEX131093 LOT131092:LOT131093 LYP131092:LYP131093 MIL131092:MIL131093 MSH131092:MSH131093 NCD131092:NCD131093 NLZ131092:NLZ131093 NVV131092:NVV131093 OFR131092:OFR131093 OPN131092:OPN131093 OZJ131092:OZJ131093 PJF131092:PJF131093 PTB131092:PTB131093 QCX131092:QCX131093 QMT131092:QMT131093 QWP131092:QWP131093 RGL131092:RGL131093 RQH131092:RQH131093 SAD131092:SAD131093 SJZ131092:SJZ131093 STV131092:STV131093 TDR131092:TDR131093 TNN131092:TNN131093 TXJ131092:TXJ131093 UHF131092:UHF131093 URB131092:URB131093 VAX131092:VAX131093 VKT131092:VKT131093 VUP131092:VUP131093 WEL131092:WEL131093 WOH131092:WOH131093 WYD131092:WYD131093 R196628:R196629 LR196628:LR196629 VN196628:VN196629 AFJ196628:AFJ196629 APF196628:APF196629 AZB196628:AZB196629 BIX196628:BIX196629 BST196628:BST196629 CCP196628:CCP196629 CML196628:CML196629 CWH196628:CWH196629 DGD196628:DGD196629 DPZ196628:DPZ196629 DZV196628:DZV196629 EJR196628:EJR196629 ETN196628:ETN196629 FDJ196628:FDJ196629 FNF196628:FNF196629 FXB196628:FXB196629 GGX196628:GGX196629 GQT196628:GQT196629 HAP196628:HAP196629 HKL196628:HKL196629 HUH196628:HUH196629 IED196628:IED196629 INZ196628:INZ196629 IXV196628:IXV196629 JHR196628:JHR196629 JRN196628:JRN196629 KBJ196628:KBJ196629 KLF196628:KLF196629 KVB196628:KVB196629 LEX196628:LEX196629 LOT196628:LOT196629 LYP196628:LYP196629 MIL196628:MIL196629 MSH196628:MSH196629 NCD196628:NCD196629 NLZ196628:NLZ196629 NVV196628:NVV196629 OFR196628:OFR196629 OPN196628:OPN196629 OZJ196628:OZJ196629 PJF196628:PJF196629 PTB196628:PTB196629 QCX196628:QCX196629 QMT196628:QMT196629 QWP196628:QWP196629 RGL196628:RGL196629 RQH196628:RQH196629 SAD196628:SAD196629 SJZ196628:SJZ196629 STV196628:STV196629 TDR196628:TDR196629 TNN196628:TNN196629 TXJ196628:TXJ196629 UHF196628:UHF196629 URB196628:URB196629 VAX196628:VAX196629 VKT196628:VKT196629 VUP196628:VUP196629 WEL196628:WEL196629 WOH196628:WOH196629 WYD196628:WYD196629 R262164:R262165 LR262164:LR262165 VN262164:VN262165 AFJ262164:AFJ262165 APF262164:APF262165 AZB262164:AZB262165 BIX262164:BIX262165 BST262164:BST262165 CCP262164:CCP262165 CML262164:CML262165 CWH262164:CWH262165 DGD262164:DGD262165 DPZ262164:DPZ262165 DZV262164:DZV262165 EJR262164:EJR262165 ETN262164:ETN262165 FDJ262164:FDJ262165 FNF262164:FNF262165 FXB262164:FXB262165 GGX262164:GGX262165 GQT262164:GQT262165 HAP262164:HAP262165 HKL262164:HKL262165 HUH262164:HUH262165 IED262164:IED262165 INZ262164:INZ262165 IXV262164:IXV262165 JHR262164:JHR262165 JRN262164:JRN262165 KBJ262164:KBJ262165 KLF262164:KLF262165 KVB262164:KVB262165 LEX262164:LEX262165 LOT262164:LOT262165 LYP262164:LYP262165 MIL262164:MIL262165 MSH262164:MSH262165 NCD262164:NCD262165 NLZ262164:NLZ262165 NVV262164:NVV262165 OFR262164:OFR262165 OPN262164:OPN262165 OZJ262164:OZJ262165 PJF262164:PJF262165 PTB262164:PTB262165 QCX262164:QCX262165 QMT262164:QMT262165 QWP262164:QWP262165 RGL262164:RGL262165 RQH262164:RQH262165 SAD262164:SAD262165 SJZ262164:SJZ262165 STV262164:STV262165 TDR262164:TDR262165 TNN262164:TNN262165 TXJ262164:TXJ262165 UHF262164:UHF262165 URB262164:URB262165 VAX262164:VAX262165 VKT262164:VKT262165 VUP262164:VUP262165 WEL262164:WEL262165 WOH262164:WOH262165 WYD262164:WYD262165 R327700:R327701 LR327700:LR327701 VN327700:VN327701 AFJ327700:AFJ327701 APF327700:APF327701 AZB327700:AZB327701 BIX327700:BIX327701 BST327700:BST327701 CCP327700:CCP327701 CML327700:CML327701 CWH327700:CWH327701 DGD327700:DGD327701 DPZ327700:DPZ327701 DZV327700:DZV327701 EJR327700:EJR327701 ETN327700:ETN327701 FDJ327700:FDJ327701 FNF327700:FNF327701 FXB327700:FXB327701 GGX327700:GGX327701 GQT327700:GQT327701 HAP327700:HAP327701 HKL327700:HKL327701 HUH327700:HUH327701 IED327700:IED327701 INZ327700:INZ327701 IXV327700:IXV327701 JHR327700:JHR327701 JRN327700:JRN327701 KBJ327700:KBJ327701 KLF327700:KLF327701 KVB327700:KVB327701 LEX327700:LEX327701 LOT327700:LOT327701 LYP327700:LYP327701 MIL327700:MIL327701 MSH327700:MSH327701 NCD327700:NCD327701 NLZ327700:NLZ327701 NVV327700:NVV327701 OFR327700:OFR327701 OPN327700:OPN327701 OZJ327700:OZJ327701 PJF327700:PJF327701 PTB327700:PTB327701 QCX327700:QCX327701 QMT327700:QMT327701 QWP327700:QWP327701 RGL327700:RGL327701 RQH327700:RQH327701 SAD327700:SAD327701 SJZ327700:SJZ327701 STV327700:STV327701 TDR327700:TDR327701 TNN327700:TNN327701 TXJ327700:TXJ327701 UHF327700:UHF327701 URB327700:URB327701 VAX327700:VAX327701 VKT327700:VKT327701 VUP327700:VUP327701 WEL327700:WEL327701 WOH327700:WOH327701 WYD327700:WYD327701 R393236:R393237 LR393236:LR393237 VN393236:VN393237 AFJ393236:AFJ393237 APF393236:APF393237 AZB393236:AZB393237 BIX393236:BIX393237 BST393236:BST393237 CCP393236:CCP393237 CML393236:CML393237 CWH393236:CWH393237 DGD393236:DGD393237 DPZ393236:DPZ393237 DZV393236:DZV393237 EJR393236:EJR393237 ETN393236:ETN393237 FDJ393236:FDJ393237 FNF393236:FNF393237 FXB393236:FXB393237 GGX393236:GGX393237 GQT393236:GQT393237 HAP393236:HAP393237 HKL393236:HKL393237 HUH393236:HUH393237 IED393236:IED393237 INZ393236:INZ393237 IXV393236:IXV393237 JHR393236:JHR393237 JRN393236:JRN393237 KBJ393236:KBJ393237 KLF393236:KLF393237 KVB393236:KVB393237 LEX393236:LEX393237 LOT393236:LOT393237 LYP393236:LYP393237 MIL393236:MIL393237 MSH393236:MSH393237 NCD393236:NCD393237 NLZ393236:NLZ393237 NVV393236:NVV393237 OFR393236:OFR393237 OPN393236:OPN393237 OZJ393236:OZJ393237 PJF393236:PJF393237 PTB393236:PTB393237 QCX393236:QCX393237 QMT393236:QMT393237 QWP393236:QWP393237 RGL393236:RGL393237 RQH393236:RQH393237 SAD393236:SAD393237 SJZ393236:SJZ393237 STV393236:STV393237 TDR393236:TDR393237 TNN393236:TNN393237 TXJ393236:TXJ393237 UHF393236:UHF393237 URB393236:URB393237 VAX393236:VAX393237 VKT393236:VKT393237 VUP393236:VUP393237 WEL393236:WEL393237 WOH393236:WOH393237 WYD393236:WYD393237 R458772:R458773 LR458772:LR458773 VN458772:VN458773 AFJ458772:AFJ458773 APF458772:APF458773 AZB458772:AZB458773 BIX458772:BIX458773 BST458772:BST458773 CCP458772:CCP458773 CML458772:CML458773 CWH458772:CWH458773 DGD458772:DGD458773 DPZ458772:DPZ458773 DZV458772:DZV458773 EJR458772:EJR458773 ETN458772:ETN458773 FDJ458772:FDJ458773 FNF458772:FNF458773 FXB458772:FXB458773 GGX458772:GGX458773 GQT458772:GQT458773 HAP458772:HAP458773 HKL458772:HKL458773 HUH458772:HUH458773 IED458772:IED458773 INZ458772:INZ458773 IXV458772:IXV458773 JHR458772:JHR458773 JRN458772:JRN458773 KBJ458772:KBJ458773 KLF458772:KLF458773 KVB458772:KVB458773 LEX458772:LEX458773 LOT458772:LOT458773 LYP458772:LYP458773 MIL458772:MIL458773 MSH458772:MSH458773 NCD458772:NCD458773 NLZ458772:NLZ458773 NVV458772:NVV458773 OFR458772:OFR458773 OPN458772:OPN458773 OZJ458772:OZJ458773 PJF458772:PJF458773 PTB458772:PTB458773 QCX458772:QCX458773 QMT458772:QMT458773 QWP458772:QWP458773 RGL458772:RGL458773 RQH458772:RQH458773 SAD458772:SAD458773 SJZ458772:SJZ458773 STV458772:STV458773 TDR458772:TDR458773 TNN458772:TNN458773 TXJ458772:TXJ458773 UHF458772:UHF458773 URB458772:URB458773 VAX458772:VAX458773 VKT458772:VKT458773 VUP458772:VUP458773 WEL458772:WEL458773 WOH458772:WOH458773 WYD458772:WYD458773 R524308:R524309 LR524308:LR524309 VN524308:VN524309 AFJ524308:AFJ524309 APF524308:APF524309 AZB524308:AZB524309 BIX524308:BIX524309 BST524308:BST524309 CCP524308:CCP524309 CML524308:CML524309 CWH524308:CWH524309 DGD524308:DGD524309 DPZ524308:DPZ524309 DZV524308:DZV524309 EJR524308:EJR524309 ETN524308:ETN524309 FDJ524308:FDJ524309 FNF524308:FNF524309 FXB524308:FXB524309 GGX524308:GGX524309 GQT524308:GQT524309 HAP524308:HAP524309 HKL524308:HKL524309 HUH524308:HUH524309 IED524308:IED524309 INZ524308:INZ524309 IXV524308:IXV524309 JHR524308:JHR524309 JRN524308:JRN524309 KBJ524308:KBJ524309 KLF524308:KLF524309 KVB524308:KVB524309 LEX524308:LEX524309 LOT524308:LOT524309 LYP524308:LYP524309 MIL524308:MIL524309 MSH524308:MSH524309 NCD524308:NCD524309 NLZ524308:NLZ524309 NVV524308:NVV524309 OFR524308:OFR524309 OPN524308:OPN524309 OZJ524308:OZJ524309 PJF524308:PJF524309 PTB524308:PTB524309 QCX524308:QCX524309 QMT524308:QMT524309 QWP524308:QWP524309 RGL524308:RGL524309 RQH524308:RQH524309 SAD524308:SAD524309 SJZ524308:SJZ524309 STV524308:STV524309 TDR524308:TDR524309 TNN524308:TNN524309 TXJ524308:TXJ524309 UHF524308:UHF524309 URB524308:URB524309 VAX524308:VAX524309 VKT524308:VKT524309 VUP524308:VUP524309 WEL524308:WEL524309 WOH524308:WOH524309 WYD524308:WYD524309 R589844:R589845 LR589844:LR589845 VN589844:VN589845 AFJ589844:AFJ589845 APF589844:APF589845 AZB589844:AZB589845 BIX589844:BIX589845 BST589844:BST589845 CCP589844:CCP589845 CML589844:CML589845 CWH589844:CWH589845 DGD589844:DGD589845 DPZ589844:DPZ589845 DZV589844:DZV589845 EJR589844:EJR589845 ETN589844:ETN589845 FDJ589844:FDJ589845 FNF589844:FNF589845 FXB589844:FXB589845 GGX589844:GGX589845 GQT589844:GQT589845 HAP589844:HAP589845 HKL589844:HKL589845 HUH589844:HUH589845 IED589844:IED589845 INZ589844:INZ589845 IXV589844:IXV589845 JHR589844:JHR589845 JRN589844:JRN589845 KBJ589844:KBJ589845 KLF589844:KLF589845 KVB589844:KVB589845 LEX589844:LEX589845 LOT589844:LOT589845 LYP589844:LYP589845 MIL589844:MIL589845 MSH589844:MSH589845 NCD589844:NCD589845 NLZ589844:NLZ589845 NVV589844:NVV589845 OFR589844:OFR589845 OPN589844:OPN589845 OZJ589844:OZJ589845 PJF589844:PJF589845 PTB589844:PTB589845 QCX589844:QCX589845 QMT589844:QMT589845 QWP589844:QWP589845 RGL589844:RGL589845 RQH589844:RQH589845 SAD589844:SAD589845 SJZ589844:SJZ589845 STV589844:STV589845 TDR589844:TDR589845 TNN589844:TNN589845 TXJ589844:TXJ589845 UHF589844:UHF589845 URB589844:URB589845 VAX589844:VAX589845 VKT589844:VKT589845 VUP589844:VUP589845 WEL589844:WEL589845 WOH589844:WOH589845 WYD589844:WYD589845 R655380:R655381 LR655380:LR655381 VN655380:VN655381 AFJ655380:AFJ655381 APF655380:APF655381 AZB655380:AZB655381 BIX655380:BIX655381 BST655380:BST655381 CCP655380:CCP655381 CML655380:CML655381 CWH655380:CWH655381 DGD655380:DGD655381 DPZ655380:DPZ655381 DZV655380:DZV655381 EJR655380:EJR655381 ETN655380:ETN655381 FDJ655380:FDJ655381 FNF655380:FNF655381 FXB655380:FXB655381 GGX655380:GGX655381 GQT655380:GQT655381 HAP655380:HAP655381 HKL655380:HKL655381 HUH655380:HUH655381 IED655380:IED655381 INZ655380:INZ655381 IXV655380:IXV655381 JHR655380:JHR655381 JRN655380:JRN655381 KBJ655380:KBJ655381 KLF655380:KLF655381 KVB655380:KVB655381 LEX655380:LEX655381 LOT655380:LOT655381 LYP655380:LYP655381 MIL655380:MIL655381 MSH655380:MSH655381 NCD655380:NCD655381 NLZ655380:NLZ655381 NVV655380:NVV655381 OFR655380:OFR655381 OPN655380:OPN655381 OZJ655380:OZJ655381 PJF655380:PJF655381 PTB655380:PTB655381 QCX655380:QCX655381 QMT655380:QMT655381 QWP655380:QWP655381 RGL655380:RGL655381 RQH655380:RQH655381 SAD655380:SAD655381 SJZ655380:SJZ655381 STV655380:STV655381 TDR655380:TDR655381 TNN655380:TNN655381 TXJ655380:TXJ655381 UHF655380:UHF655381 URB655380:URB655381 VAX655380:VAX655381 VKT655380:VKT655381 VUP655380:VUP655381 WEL655380:WEL655381 WOH655380:WOH655381 WYD655380:WYD655381 R720916:R720917 LR720916:LR720917 VN720916:VN720917 AFJ720916:AFJ720917 APF720916:APF720917 AZB720916:AZB720917 BIX720916:BIX720917 BST720916:BST720917 CCP720916:CCP720917 CML720916:CML720917 CWH720916:CWH720917 DGD720916:DGD720917 DPZ720916:DPZ720917 DZV720916:DZV720917 EJR720916:EJR720917 ETN720916:ETN720917 FDJ720916:FDJ720917 FNF720916:FNF720917 FXB720916:FXB720917 GGX720916:GGX720917 GQT720916:GQT720917 HAP720916:HAP720917 HKL720916:HKL720917 HUH720916:HUH720917 IED720916:IED720917 INZ720916:INZ720917 IXV720916:IXV720917 JHR720916:JHR720917 JRN720916:JRN720917 KBJ720916:KBJ720917 KLF720916:KLF720917 KVB720916:KVB720917 LEX720916:LEX720917 LOT720916:LOT720917 LYP720916:LYP720917 MIL720916:MIL720917 MSH720916:MSH720917 NCD720916:NCD720917 NLZ720916:NLZ720917 NVV720916:NVV720917 OFR720916:OFR720917 OPN720916:OPN720917 OZJ720916:OZJ720917 PJF720916:PJF720917 PTB720916:PTB720917 QCX720916:QCX720917 QMT720916:QMT720917 QWP720916:QWP720917 RGL720916:RGL720917 RQH720916:RQH720917 SAD720916:SAD720917 SJZ720916:SJZ720917 STV720916:STV720917 TDR720916:TDR720917 TNN720916:TNN720917 TXJ720916:TXJ720917 UHF720916:UHF720917 URB720916:URB720917 VAX720916:VAX720917 VKT720916:VKT720917 VUP720916:VUP720917 WEL720916:WEL720917 WOH720916:WOH720917 WYD720916:WYD720917 R786452:R786453 LR786452:LR786453 VN786452:VN786453 AFJ786452:AFJ786453 APF786452:APF786453 AZB786452:AZB786453 BIX786452:BIX786453 BST786452:BST786453 CCP786452:CCP786453 CML786452:CML786453 CWH786452:CWH786453 DGD786452:DGD786453 DPZ786452:DPZ786453 DZV786452:DZV786453 EJR786452:EJR786453 ETN786452:ETN786453 FDJ786452:FDJ786453 FNF786452:FNF786453 FXB786452:FXB786453 GGX786452:GGX786453 GQT786452:GQT786453 HAP786452:HAP786453 HKL786452:HKL786453 HUH786452:HUH786453 IED786452:IED786453 INZ786452:INZ786453 IXV786452:IXV786453 JHR786452:JHR786453 JRN786452:JRN786453 KBJ786452:KBJ786453 KLF786452:KLF786453 KVB786452:KVB786453 LEX786452:LEX786453 LOT786452:LOT786453 LYP786452:LYP786453 MIL786452:MIL786453 MSH786452:MSH786453 NCD786452:NCD786453 NLZ786452:NLZ786453 NVV786452:NVV786453 OFR786452:OFR786453 OPN786452:OPN786453 OZJ786452:OZJ786453 PJF786452:PJF786453 PTB786452:PTB786453 QCX786452:QCX786453 QMT786452:QMT786453 QWP786452:QWP786453 RGL786452:RGL786453 RQH786452:RQH786453 SAD786452:SAD786453 SJZ786452:SJZ786453 STV786452:STV786453 TDR786452:TDR786453 TNN786452:TNN786453 TXJ786452:TXJ786453 UHF786452:UHF786453 URB786452:URB786453 VAX786452:VAX786453 VKT786452:VKT786453 VUP786452:VUP786453 WEL786452:WEL786453 WOH786452:WOH786453 WYD786452:WYD786453 R851988:R851989 LR851988:LR851989 VN851988:VN851989 AFJ851988:AFJ851989 APF851988:APF851989 AZB851988:AZB851989 BIX851988:BIX851989 BST851988:BST851989 CCP851988:CCP851989 CML851988:CML851989 CWH851988:CWH851989 DGD851988:DGD851989 DPZ851988:DPZ851989 DZV851988:DZV851989 EJR851988:EJR851989 ETN851988:ETN851989 FDJ851988:FDJ851989 FNF851988:FNF851989 FXB851988:FXB851989 GGX851988:GGX851989 GQT851988:GQT851989 HAP851988:HAP851989 HKL851988:HKL851989 HUH851988:HUH851989 IED851988:IED851989 INZ851988:INZ851989 IXV851988:IXV851989 JHR851988:JHR851989 JRN851988:JRN851989 KBJ851988:KBJ851989 KLF851988:KLF851989 KVB851988:KVB851989 LEX851988:LEX851989 LOT851988:LOT851989 LYP851988:LYP851989 MIL851988:MIL851989 MSH851988:MSH851989 NCD851988:NCD851989 NLZ851988:NLZ851989 NVV851988:NVV851989 OFR851988:OFR851989 OPN851988:OPN851989 OZJ851988:OZJ851989 PJF851988:PJF851989 PTB851988:PTB851989 QCX851988:QCX851989 QMT851988:QMT851989 QWP851988:QWP851989 RGL851988:RGL851989 RQH851988:RQH851989 SAD851988:SAD851989 SJZ851988:SJZ851989 STV851988:STV851989 TDR851988:TDR851989 TNN851988:TNN851989 TXJ851988:TXJ851989 UHF851988:UHF851989 URB851988:URB851989 VAX851988:VAX851989 VKT851988:VKT851989 VUP851988:VUP851989 WEL851988:WEL851989 WOH851988:WOH851989 WYD851988:WYD851989 R917524:R917525 LR917524:LR917525 VN917524:VN917525 AFJ917524:AFJ917525 APF917524:APF917525 AZB917524:AZB917525 BIX917524:BIX917525 BST917524:BST917525 CCP917524:CCP917525 CML917524:CML917525 CWH917524:CWH917525 DGD917524:DGD917525 DPZ917524:DPZ917525 DZV917524:DZV917525 EJR917524:EJR917525 ETN917524:ETN917525 FDJ917524:FDJ917525 FNF917524:FNF917525 FXB917524:FXB917525 GGX917524:GGX917525 GQT917524:GQT917525 HAP917524:HAP917525 HKL917524:HKL917525 HUH917524:HUH917525 IED917524:IED917525 INZ917524:INZ917525 IXV917524:IXV917525 JHR917524:JHR917525 JRN917524:JRN917525 KBJ917524:KBJ917525 KLF917524:KLF917525 KVB917524:KVB917525 LEX917524:LEX917525 LOT917524:LOT917525 LYP917524:LYP917525 MIL917524:MIL917525 MSH917524:MSH917525 NCD917524:NCD917525 NLZ917524:NLZ917525 NVV917524:NVV917525 OFR917524:OFR917525 OPN917524:OPN917525 OZJ917524:OZJ917525 PJF917524:PJF917525 PTB917524:PTB917525 QCX917524:QCX917525 QMT917524:QMT917525 QWP917524:QWP917525 RGL917524:RGL917525 RQH917524:RQH917525 SAD917524:SAD917525 SJZ917524:SJZ917525 STV917524:STV917525 TDR917524:TDR917525 TNN917524:TNN917525 TXJ917524:TXJ917525 UHF917524:UHF917525 URB917524:URB917525 VAX917524:VAX917525 VKT917524:VKT917525 VUP917524:VUP917525 WEL917524:WEL917525 WOH917524:WOH917525 WYD917524:WYD917525 R983060:R983061 LR983060:LR983061 VN983060:VN983061 AFJ983060:AFJ983061 APF983060:APF983061 AZB983060:AZB983061 BIX983060:BIX983061 BST983060:BST983061 CCP983060:CCP983061 CML983060:CML983061 CWH983060:CWH983061 DGD983060:DGD983061 DPZ983060:DPZ983061 DZV983060:DZV983061 EJR983060:EJR983061 ETN983060:ETN983061 FDJ983060:FDJ983061 FNF983060:FNF983061 FXB983060:FXB983061 GGX983060:GGX983061 GQT983060:GQT983061 HAP983060:HAP983061 HKL983060:HKL983061 HUH983060:HUH983061 IED983060:IED983061 INZ983060:INZ983061 IXV983060:IXV983061 JHR983060:JHR983061 JRN983060:JRN983061 KBJ983060:KBJ983061 KLF983060:KLF983061 KVB983060:KVB983061 LEX983060:LEX983061 LOT983060:LOT983061 LYP983060:LYP983061 MIL983060:MIL983061 MSH983060:MSH983061 NCD983060:NCD983061 NLZ983060:NLZ983061 NVV983060:NVV983061 OFR983060:OFR983061 OPN983060:OPN983061 OZJ983060:OZJ983061 PJF983060:PJF983061 PTB983060:PTB983061 QCX983060:QCX983061 QMT983060:QMT983061 QWP983060:QWP983061 RGL983060:RGL983061 RQH983060:RQH983061 SAD983060:SAD983061 SJZ983060:SJZ983061 STV983060:STV983061 TDR983060:TDR983061 TNN983060:TNN983061 TXJ983060:TXJ983061 UHF983060:UHF983061 URB983060:URB983061 VAX983060:VAX983061 VKT983060:VKT983061 VUP983060:VUP983061 WEL983060:WEL983061 WOH983060:WOH983061 T24:T25 LT24:LT25 VP24:VP25 AFL24:AFL25 APH24:APH25 AZD24:AZD25 BIZ24:BIZ25 BSV24:BSV25 CCR24:CCR25 CMN24:CMN25 CWJ24:CWJ25 DGF24:DGF25 DQB24:DQB25 DZX24:DZX25 EJT24:EJT25 ETP24:ETP25 FDL24:FDL25 FNH24:FNH25 FXD24:FXD25 GGZ24:GGZ25 GQV24:GQV25 HAR24:HAR25 HKN24:HKN25 HUJ24:HUJ25 IEF24:IEF25 IOB24:IOB25 IXX24:IXX25 JHT24:JHT25 JRP24:JRP25 KBL24:KBL25 KLH24:KLH25 KVD24:KVD25 LEZ24:LEZ25 LOV24:LOV25 LYR24:LYR25 MIN24:MIN25 MSJ24:MSJ25 NCF24:NCF25 NMB24:NMB25 NVX24:NVX25 OFT24:OFT25 OPP24:OPP25 OZL24:OZL25 PJH24:PJH25 PTD24:PTD25 QCZ24:QCZ25 QMV24:QMV25 QWR24:QWR25 RGN24:RGN25 RQJ24:RQJ25 SAF24:SAF25 SKB24:SKB25 STX24:STX25 TDT24:TDT25 TNP24:TNP25 TXL24:TXL25 UHH24:UHH25 URD24:URD25 VAZ24:VAZ25 VKV24:VKV25 VUR24:VUR25 WEN24:WEN25 WOJ24:WOJ25 WYF24:WYF25 R24:R25 LR24:LR25 VN24:VN25 AFJ24:AFJ25 APF24:APF25 AZB24:AZB25 BIX24:BIX25 BST24:BST25 CCP24:CCP25 CML24:CML25 CWH24:CWH25 DGD24:DGD25 DPZ24:DPZ25 DZV24:DZV25 EJR24:EJR25 ETN24:ETN25 FDJ24:FDJ25 FNF24:FNF25 FXB24:FXB25 GGX24:GGX25 GQT24:GQT25 HAP24:HAP25 HKL24:HKL25 HUH24:HUH25 IED24:IED25 INZ24:INZ25 IXV24:IXV25 JHR24:JHR25 JRN24:JRN25 KBJ24:KBJ25 KLF24:KLF25 KVB24:KVB25 LEX24:LEX25 LOT24:LOT25 LYP24:LYP25 MIL24:MIL25 MSH24:MSH25 NCD24:NCD25 NLZ24:NLZ25 NVV24:NVV25 OFR24:OFR25 OPN24:OPN25 OZJ24:OZJ25 PJF24:PJF25 PTB24:PTB25 QCX24:QCX25 QMT24:QMT25 QWP24:QWP25 RGL24:RGL25 RQH24:RQH25 SAD24:SAD25 SJZ24:SJZ25 STV24:STV25 TDR24:TDR25 TNN24:TNN25 TXJ24:TXJ25 UHF24:UHF25 URB24:URB25 VAX24:VAX25 VKT24:VKT25 VUP24:VUP25 WEL24:WEL25 WOH24:WOH25 WYD24:WYD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BX65556:BX65557 BX131092:BX131093 BX196628:BX196629 BX262164:BX262165 BX327700:BX327701 BX393236:BX393237 BX458772:BX458773 BX524308:BX524309 BX589844:BX589845 BX655380:BX655381 BX720916:BX720917 BX786452:BX786453 BX851988:BX851989 BX917524:BX917525 BX983060:BX983061 BV65556:BV65557 BV131092:BV131093 BV196628:BV196629 BV262164:BV262165 BV327700:BV327701 BV393236:BV393237 BV458772:BV458773 BV524308:BV524309 BV589844:BV589845 BV655380:BV655381 BV720916:BV720917 BV786452:BV786453 BV851988:BV851989 BV917524:BV917525 BV983060:BV983061 BX24:BX25 BV24:BV25"/>
    <dataValidation allowBlank="1" showInputMessage="1" showErrorMessage="1" prompt="Для выбора выполните двойной щелчок левой клавиши мыши по соответствующей ячейке." sqref="S65556:S65557 LS65556:LS65557 VO65556:VO65557 AFK65556:AFK65557 APG65556:APG65557 AZC65556:AZC65557 BIY65556:BIY65557 BSU65556:BSU65557 CCQ65556:CCQ65557 CMM65556:CMM65557 CWI65556:CWI65557 DGE65556:DGE65557 DQA65556:DQA65557 DZW65556:DZW65557 EJS65556:EJS65557 ETO65556:ETO65557 FDK65556:FDK65557 FNG65556:FNG65557 FXC65556:FXC65557 GGY65556:GGY65557 GQU65556:GQU65557 HAQ65556:HAQ65557 HKM65556:HKM65557 HUI65556:HUI65557 IEE65556:IEE65557 IOA65556:IOA65557 IXW65556:IXW65557 JHS65556:JHS65557 JRO65556:JRO65557 KBK65556:KBK65557 KLG65556:KLG65557 KVC65556:KVC65557 LEY65556:LEY65557 LOU65556:LOU65557 LYQ65556:LYQ65557 MIM65556:MIM65557 MSI65556:MSI65557 NCE65556:NCE65557 NMA65556:NMA65557 NVW65556:NVW65557 OFS65556:OFS65557 OPO65556:OPO65557 OZK65556:OZK65557 PJG65556:PJG65557 PTC65556:PTC65557 QCY65556:QCY65557 QMU65556:QMU65557 QWQ65556:QWQ65557 RGM65556:RGM65557 RQI65556:RQI65557 SAE65556:SAE65557 SKA65556:SKA65557 STW65556:STW65557 TDS65556:TDS65557 TNO65556:TNO65557 TXK65556:TXK65557 UHG65556:UHG65557 URC65556:URC65557 VAY65556:VAY65557 VKU65556:VKU65557 VUQ65556:VUQ65557 WEM65556:WEM65557 WOI65556:WOI65557 WYE65556:WYE65557 S131092:S131093 LS131092:LS131093 VO131092:VO131093 AFK131092:AFK131093 APG131092:APG131093 AZC131092:AZC131093 BIY131092:BIY131093 BSU131092:BSU131093 CCQ131092:CCQ131093 CMM131092:CMM131093 CWI131092:CWI131093 DGE131092:DGE131093 DQA131092:DQA131093 DZW131092:DZW131093 EJS131092:EJS131093 ETO131092:ETO131093 FDK131092:FDK131093 FNG131092:FNG131093 FXC131092:FXC131093 GGY131092:GGY131093 GQU131092:GQU131093 HAQ131092:HAQ131093 HKM131092:HKM131093 HUI131092:HUI131093 IEE131092:IEE131093 IOA131092:IOA131093 IXW131092:IXW131093 JHS131092:JHS131093 JRO131092:JRO131093 KBK131092:KBK131093 KLG131092:KLG131093 KVC131092:KVC131093 LEY131092:LEY131093 LOU131092:LOU131093 LYQ131092:LYQ131093 MIM131092:MIM131093 MSI131092:MSI131093 NCE131092:NCE131093 NMA131092:NMA131093 NVW131092:NVW131093 OFS131092:OFS131093 OPO131092:OPO131093 OZK131092:OZK131093 PJG131092:PJG131093 PTC131092:PTC131093 QCY131092:QCY131093 QMU131092:QMU131093 QWQ131092:QWQ131093 RGM131092:RGM131093 RQI131092:RQI131093 SAE131092:SAE131093 SKA131092:SKA131093 STW131092:STW131093 TDS131092:TDS131093 TNO131092:TNO131093 TXK131092:TXK131093 UHG131092:UHG131093 URC131092:URC131093 VAY131092:VAY131093 VKU131092:VKU131093 VUQ131092:VUQ131093 WEM131092:WEM131093 WOI131092:WOI131093 WYE131092:WYE131093 S196628:S196629 LS196628:LS196629 VO196628:VO196629 AFK196628:AFK196629 APG196628:APG196629 AZC196628:AZC196629 BIY196628:BIY196629 BSU196628:BSU196629 CCQ196628:CCQ196629 CMM196628:CMM196629 CWI196628:CWI196629 DGE196628:DGE196629 DQA196628:DQA196629 DZW196628:DZW196629 EJS196628:EJS196629 ETO196628:ETO196629 FDK196628:FDK196629 FNG196628:FNG196629 FXC196628:FXC196629 GGY196628:GGY196629 GQU196628:GQU196629 HAQ196628:HAQ196629 HKM196628:HKM196629 HUI196628:HUI196629 IEE196628:IEE196629 IOA196628:IOA196629 IXW196628:IXW196629 JHS196628:JHS196629 JRO196628:JRO196629 KBK196628:KBK196629 KLG196628:KLG196629 KVC196628:KVC196629 LEY196628:LEY196629 LOU196628:LOU196629 LYQ196628:LYQ196629 MIM196628:MIM196629 MSI196628:MSI196629 NCE196628:NCE196629 NMA196628:NMA196629 NVW196628:NVW196629 OFS196628:OFS196629 OPO196628:OPO196629 OZK196628:OZK196629 PJG196628:PJG196629 PTC196628:PTC196629 QCY196628:QCY196629 QMU196628:QMU196629 QWQ196628:QWQ196629 RGM196628:RGM196629 RQI196628:RQI196629 SAE196628:SAE196629 SKA196628:SKA196629 STW196628:STW196629 TDS196628:TDS196629 TNO196628:TNO196629 TXK196628:TXK196629 UHG196628:UHG196629 URC196628:URC196629 VAY196628:VAY196629 VKU196628:VKU196629 VUQ196628:VUQ196629 WEM196628:WEM196629 WOI196628:WOI196629 WYE196628:WYE196629 S262164:S262165 LS262164:LS262165 VO262164:VO262165 AFK262164:AFK262165 APG262164:APG262165 AZC262164:AZC262165 BIY262164:BIY262165 BSU262164:BSU262165 CCQ262164:CCQ262165 CMM262164:CMM262165 CWI262164:CWI262165 DGE262164:DGE262165 DQA262164:DQA262165 DZW262164:DZW262165 EJS262164:EJS262165 ETO262164:ETO262165 FDK262164:FDK262165 FNG262164:FNG262165 FXC262164:FXC262165 GGY262164:GGY262165 GQU262164:GQU262165 HAQ262164:HAQ262165 HKM262164:HKM262165 HUI262164:HUI262165 IEE262164:IEE262165 IOA262164:IOA262165 IXW262164:IXW262165 JHS262164:JHS262165 JRO262164:JRO262165 KBK262164:KBK262165 KLG262164:KLG262165 KVC262164:KVC262165 LEY262164:LEY262165 LOU262164:LOU262165 LYQ262164:LYQ262165 MIM262164:MIM262165 MSI262164:MSI262165 NCE262164:NCE262165 NMA262164:NMA262165 NVW262164:NVW262165 OFS262164:OFS262165 OPO262164:OPO262165 OZK262164:OZK262165 PJG262164:PJG262165 PTC262164:PTC262165 QCY262164:QCY262165 QMU262164:QMU262165 QWQ262164:QWQ262165 RGM262164:RGM262165 RQI262164:RQI262165 SAE262164:SAE262165 SKA262164:SKA262165 STW262164:STW262165 TDS262164:TDS262165 TNO262164:TNO262165 TXK262164:TXK262165 UHG262164:UHG262165 URC262164:URC262165 VAY262164:VAY262165 VKU262164:VKU262165 VUQ262164:VUQ262165 WEM262164:WEM262165 WOI262164:WOI262165 WYE262164:WYE262165 S327700:S327701 LS327700:LS327701 VO327700:VO327701 AFK327700:AFK327701 APG327700:APG327701 AZC327700:AZC327701 BIY327700:BIY327701 BSU327700:BSU327701 CCQ327700:CCQ327701 CMM327700:CMM327701 CWI327700:CWI327701 DGE327700:DGE327701 DQA327700:DQA327701 DZW327700:DZW327701 EJS327700:EJS327701 ETO327700:ETO327701 FDK327700:FDK327701 FNG327700:FNG327701 FXC327700:FXC327701 GGY327700:GGY327701 GQU327700:GQU327701 HAQ327700:HAQ327701 HKM327700:HKM327701 HUI327700:HUI327701 IEE327700:IEE327701 IOA327700:IOA327701 IXW327700:IXW327701 JHS327700:JHS327701 JRO327700:JRO327701 KBK327700:KBK327701 KLG327700:KLG327701 KVC327700:KVC327701 LEY327700:LEY327701 LOU327700:LOU327701 LYQ327700:LYQ327701 MIM327700:MIM327701 MSI327700:MSI327701 NCE327700:NCE327701 NMA327700:NMA327701 NVW327700:NVW327701 OFS327700:OFS327701 OPO327700:OPO327701 OZK327700:OZK327701 PJG327700:PJG327701 PTC327700:PTC327701 QCY327700:QCY327701 QMU327700:QMU327701 QWQ327700:QWQ327701 RGM327700:RGM327701 RQI327700:RQI327701 SAE327700:SAE327701 SKA327700:SKA327701 STW327700:STW327701 TDS327700:TDS327701 TNO327700:TNO327701 TXK327700:TXK327701 UHG327700:UHG327701 URC327700:URC327701 VAY327700:VAY327701 VKU327700:VKU327701 VUQ327700:VUQ327701 WEM327700:WEM327701 WOI327700:WOI327701 WYE327700:WYE327701 S393236:S393237 LS393236:LS393237 VO393236:VO393237 AFK393236:AFK393237 APG393236:APG393237 AZC393236:AZC393237 BIY393236:BIY393237 BSU393236:BSU393237 CCQ393236:CCQ393237 CMM393236:CMM393237 CWI393236:CWI393237 DGE393236:DGE393237 DQA393236:DQA393237 DZW393236:DZW393237 EJS393236:EJS393237 ETO393236:ETO393237 FDK393236:FDK393237 FNG393236:FNG393237 FXC393236:FXC393237 GGY393236:GGY393237 GQU393236:GQU393237 HAQ393236:HAQ393237 HKM393236:HKM393237 HUI393236:HUI393237 IEE393236:IEE393237 IOA393236:IOA393237 IXW393236:IXW393237 JHS393236:JHS393237 JRO393236:JRO393237 KBK393236:KBK393237 KLG393236:KLG393237 KVC393236:KVC393237 LEY393236:LEY393237 LOU393236:LOU393237 LYQ393236:LYQ393237 MIM393236:MIM393237 MSI393236:MSI393237 NCE393236:NCE393237 NMA393236:NMA393237 NVW393236:NVW393237 OFS393236:OFS393237 OPO393236:OPO393237 OZK393236:OZK393237 PJG393236:PJG393237 PTC393236:PTC393237 QCY393236:QCY393237 QMU393236:QMU393237 QWQ393236:QWQ393237 RGM393236:RGM393237 RQI393236:RQI393237 SAE393236:SAE393237 SKA393236:SKA393237 STW393236:STW393237 TDS393236:TDS393237 TNO393236:TNO393237 TXK393236:TXK393237 UHG393236:UHG393237 URC393236:URC393237 VAY393236:VAY393237 VKU393236:VKU393237 VUQ393236:VUQ393237 WEM393236:WEM393237 WOI393236:WOI393237 WYE393236:WYE393237 S458772:S458773 LS458772:LS458773 VO458772:VO458773 AFK458772:AFK458773 APG458772:APG458773 AZC458772:AZC458773 BIY458772:BIY458773 BSU458772:BSU458773 CCQ458772:CCQ458773 CMM458772:CMM458773 CWI458772:CWI458773 DGE458772:DGE458773 DQA458772:DQA458773 DZW458772:DZW458773 EJS458772:EJS458773 ETO458772:ETO458773 FDK458772:FDK458773 FNG458772:FNG458773 FXC458772:FXC458773 GGY458772:GGY458773 GQU458772:GQU458773 HAQ458772:HAQ458773 HKM458772:HKM458773 HUI458772:HUI458773 IEE458772:IEE458773 IOA458772:IOA458773 IXW458772:IXW458773 JHS458772:JHS458773 JRO458772:JRO458773 KBK458772:KBK458773 KLG458772:KLG458773 KVC458772:KVC458773 LEY458772:LEY458773 LOU458772:LOU458773 LYQ458772:LYQ458773 MIM458772:MIM458773 MSI458772:MSI458773 NCE458772:NCE458773 NMA458772:NMA458773 NVW458772:NVW458773 OFS458772:OFS458773 OPO458772:OPO458773 OZK458772:OZK458773 PJG458772:PJG458773 PTC458772:PTC458773 QCY458772:QCY458773 QMU458772:QMU458773 QWQ458772:QWQ458773 RGM458772:RGM458773 RQI458772:RQI458773 SAE458772:SAE458773 SKA458772:SKA458773 STW458772:STW458773 TDS458772:TDS458773 TNO458772:TNO458773 TXK458772:TXK458773 UHG458772:UHG458773 URC458772:URC458773 VAY458772:VAY458773 VKU458772:VKU458773 VUQ458772:VUQ458773 WEM458772:WEM458773 WOI458772:WOI458773 WYE458772:WYE458773 S524308:S524309 LS524308:LS524309 VO524308:VO524309 AFK524308:AFK524309 APG524308:APG524309 AZC524308:AZC524309 BIY524308:BIY524309 BSU524308:BSU524309 CCQ524308:CCQ524309 CMM524308:CMM524309 CWI524308:CWI524309 DGE524308:DGE524309 DQA524308:DQA524309 DZW524308:DZW524309 EJS524308:EJS524309 ETO524308:ETO524309 FDK524308:FDK524309 FNG524308:FNG524309 FXC524308:FXC524309 GGY524308:GGY524309 GQU524308:GQU524309 HAQ524308:HAQ524309 HKM524308:HKM524309 HUI524308:HUI524309 IEE524308:IEE524309 IOA524308:IOA524309 IXW524308:IXW524309 JHS524308:JHS524309 JRO524308:JRO524309 KBK524308:KBK524309 KLG524308:KLG524309 KVC524308:KVC524309 LEY524308:LEY524309 LOU524308:LOU524309 LYQ524308:LYQ524309 MIM524308:MIM524309 MSI524308:MSI524309 NCE524308:NCE524309 NMA524308:NMA524309 NVW524308:NVW524309 OFS524308:OFS524309 OPO524308:OPO524309 OZK524308:OZK524309 PJG524308:PJG524309 PTC524308:PTC524309 QCY524308:QCY524309 QMU524308:QMU524309 QWQ524308:QWQ524309 RGM524308:RGM524309 RQI524308:RQI524309 SAE524308:SAE524309 SKA524308:SKA524309 STW524308:STW524309 TDS524308:TDS524309 TNO524308:TNO524309 TXK524308:TXK524309 UHG524308:UHG524309 URC524308:URC524309 VAY524308:VAY524309 VKU524308:VKU524309 VUQ524308:VUQ524309 WEM524308:WEM524309 WOI524308:WOI524309 WYE524308:WYE524309 S589844:S589845 LS589844:LS589845 VO589844:VO589845 AFK589844:AFK589845 APG589844:APG589845 AZC589844:AZC589845 BIY589844:BIY589845 BSU589844:BSU589845 CCQ589844:CCQ589845 CMM589844:CMM589845 CWI589844:CWI589845 DGE589844:DGE589845 DQA589844:DQA589845 DZW589844:DZW589845 EJS589844:EJS589845 ETO589844:ETO589845 FDK589844:FDK589845 FNG589844:FNG589845 FXC589844:FXC589845 GGY589844:GGY589845 GQU589844:GQU589845 HAQ589844:HAQ589845 HKM589844:HKM589845 HUI589844:HUI589845 IEE589844:IEE589845 IOA589844:IOA589845 IXW589844:IXW589845 JHS589844:JHS589845 JRO589844:JRO589845 KBK589844:KBK589845 KLG589844:KLG589845 KVC589844:KVC589845 LEY589844:LEY589845 LOU589844:LOU589845 LYQ589844:LYQ589845 MIM589844:MIM589845 MSI589844:MSI589845 NCE589844:NCE589845 NMA589844:NMA589845 NVW589844:NVW589845 OFS589844:OFS589845 OPO589844:OPO589845 OZK589844:OZK589845 PJG589844:PJG589845 PTC589844:PTC589845 QCY589844:QCY589845 QMU589844:QMU589845 QWQ589844:QWQ589845 RGM589844:RGM589845 RQI589844:RQI589845 SAE589844:SAE589845 SKA589844:SKA589845 STW589844:STW589845 TDS589844:TDS589845 TNO589844:TNO589845 TXK589844:TXK589845 UHG589844:UHG589845 URC589844:URC589845 VAY589844:VAY589845 VKU589844:VKU589845 VUQ589844:VUQ589845 WEM589844:WEM589845 WOI589844:WOI589845 WYE589844:WYE589845 S655380:S655381 LS655380:LS655381 VO655380:VO655381 AFK655380:AFK655381 APG655380:APG655381 AZC655380:AZC655381 BIY655380:BIY655381 BSU655380:BSU655381 CCQ655380:CCQ655381 CMM655380:CMM655381 CWI655380:CWI655381 DGE655380:DGE655381 DQA655380:DQA655381 DZW655380:DZW655381 EJS655380:EJS655381 ETO655380:ETO655381 FDK655380:FDK655381 FNG655380:FNG655381 FXC655380:FXC655381 GGY655380:GGY655381 GQU655380:GQU655381 HAQ655380:HAQ655381 HKM655380:HKM655381 HUI655380:HUI655381 IEE655380:IEE655381 IOA655380:IOA655381 IXW655380:IXW655381 JHS655380:JHS655381 JRO655380:JRO655381 KBK655380:KBK655381 KLG655380:KLG655381 KVC655380:KVC655381 LEY655380:LEY655381 LOU655380:LOU655381 LYQ655380:LYQ655381 MIM655380:MIM655381 MSI655380:MSI655381 NCE655380:NCE655381 NMA655380:NMA655381 NVW655380:NVW655381 OFS655380:OFS655381 OPO655380:OPO655381 OZK655380:OZK655381 PJG655380:PJG655381 PTC655380:PTC655381 QCY655380:QCY655381 QMU655380:QMU655381 QWQ655380:QWQ655381 RGM655380:RGM655381 RQI655380:RQI655381 SAE655380:SAE655381 SKA655380:SKA655381 STW655380:STW655381 TDS655380:TDS655381 TNO655380:TNO655381 TXK655380:TXK655381 UHG655380:UHG655381 URC655380:URC655381 VAY655380:VAY655381 VKU655380:VKU655381 VUQ655380:VUQ655381 WEM655380:WEM655381 WOI655380:WOI655381 WYE655380:WYE655381 S720916:S720917 LS720916:LS720917 VO720916:VO720917 AFK720916:AFK720917 APG720916:APG720917 AZC720916:AZC720917 BIY720916:BIY720917 BSU720916:BSU720917 CCQ720916:CCQ720917 CMM720916:CMM720917 CWI720916:CWI720917 DGE720916:DGE720917 DQA720916:DQA720917 DZW720916:DZW720917 EJS720916:EJS720917 ETO720916:ETO720917 FDK720916:FDK720917 FNG720916:FNG720917 FXC720916:FXC720917 GGY720916:GGY720917 GQU720916:GQU720917 HAQ720916:HAQ720917 HKM720916:HKM720917 HUI720916:HUI720917 IEE720916:IEE720917 IOA720916:IOA720917 IXW720916:IXW720917 JHS720916:JHS720917 JRO720916:JRO720917 KBK720916:KBK720917 KLG720916:KLG720917 KVC720916:KVC720917 LEY720916:LEY720917 LOU720916:LOU720917 LYQ720916:LYQ720917 MIM720916:MIM720917 MSI720916:MSI720917 NCE720916:NCE720917 NMA720916:NMA720917 NVW720916:NVW720917 OFS720916:OFS720917 OPO720916:OPO720917 OZK720916:OZK720917 PJG720916:PJG720917 PTC720916:PTC720917 QCY720916:QCY720917 QMU720916:QMU720917 QWQ720916:QWQ720917 RGM720916:RGM720917 RQI720916:RQI720917 SAE720916:SAE720917 SKA720916:SKA720917 STW720916:STW720917 TDS720916:TDS720917 TNO720916:TNO720917 TXK720916:TXK720917 UHG720916:UHG720917 URC720916:URC720917 VAY720916:VAY720917 VKU720916:VKU720917 VUQ720916:VUQ720917 WEM720916:WEM720917 WOI720916:WOI720917 WYE720916:WYE720917 S786452:S786453 LS786452:LS786453 VO786452:VO786453 AFK786452:AFK786453 APG786452:APG786453 AZC786452:AZC786453 BIY786452:BIY786453 BSU786452:BSU786453 CCQ786452:CCQ786453 CMM786452:CMM786453 CWI786452:CWI786453 DGE786452:DGE786453 DQA786452:DQA786453 DZW786452:DZW786453 EJS786452:EJS786453 ETO786452:ETO786453 FDK786452:FDK786453 FNG786452:FNG786453 FXC786452:FXC786453 GGY786452:GGY786453 GQU786452:GQU786453 HAQ786452:HAQ786453 HKM786452:HKM786453 HUI786452:HUI786453 IEE786452:IEE786453 IOA786452:IOA786453 IXW786452:IXW786453 JHS786452:JHS786453 JRO786452:JRO786453 KBK786452:KBK786453 KLG786452:KLG786453 KVC786452:KVC786453 LEY786452:LEY786453 LOU786452:LOU786453 LYQ786452:LYQ786453 MIM786452:MIM786453 MSI786452:MSI786453 NCE786452:NCE786453 NMA786452:NMA786453 NVW786452:NVW786453 OFS786452:OFS786453 OPO786452:OPO786453 OZK786452:OZK786453 PJG786452:PJG786453 PTC786452:PTC786453 QCY786452:QCY786453 QMU786452:QMU786453 QWQ786452:QWQ786453 RGM786452:RGM786453 RQI786452:RQI786453 SAE786452:SAE786453 SKA786452:SKA786453 STW786452:STW786453 TDS786452:TDS786453 TNO786452:TNO786453 TXK786452:TXK786453 UHG786452:UHG786453 URC786452:URC786453 VAY786452:VAY786453 VKU786452:VKU786453 VUQ786452:VUQ786453 WEM786452:WEM786453 WOI786452:WOI786453 WYE786452:WYE786453 S851988:S851989 LS851988:LS851989 VO851988:VO851989 AFK851988:AFK851989 APG851988:APG851989 AZC851988:AZC851989 BIY851988:BIY851989 BSU851988:BSU851989 CCQ851988:CCQ851989 CMM851988:CMM851989 CWI851988:CWI851989 DGE851988:DGE851989 DQA851988:DQA851989 DZW851988:DZW851989 EJS851988:EJS851989 ETO851988:ETO851989 FDK851988:FDK851989 FNG851988:FNG851989 FXC851988:FXC851989 GGY851988:GGY851989 GQU851988:GQU851989 HAQ851988:HAQ851989 HKM851988:HKM851989 HUI851988:HUI851989 IEE851988:IEE851989 IOA851988:IOA851989 IXW851988:IXW851989 JHS851988:JHS851989 JRO851988:JRO851989 KBK851988:KBK851989 KLG851988:KLG851989 KVC851988:KVC851989 LEY851988:LEY851989 LOU851988:LOU851989 LYQ851988:LYQ851989 MIM851988:MIM851989 MSI851988:MSI851989 NCE851988:NCE851989 NMA851988:NMA851989 NVW851988:NVW851989 OFS851988:OFS851989 OPO851988:OPO851989 OZK851988:OZK851989 PJG851988:PJG851989 PTC851988:PTC851989 QCY851988:QCY851989 QMU851988:QMU851989 QWQ851988:QWQ851989 RGM851988:RGM851989 RQI851988:RQI851989 SAE851988:SAE851989 SKA851988:SKA851989 STW851988:STW851989 TDS851988:TDS851989 TNO851988:TNO851989 TXK851988:TXK851989 UHG851988:UHG851989 URC851988:URC851989 VAY851988:VAY851989 VKU851988:VKU851989 VUQ851988:VUQ851989 WEM851988:WEM851989 WOI851988:WOI851989 WYE851988:WYE851989 S917524:S917525 LS917524:LS917525 VO917524:VO917525 AFK917524:AFK917525 APG917524:APG917525 AZC917524:AZC917525 BIY917524:BIY917525 BSU917524:BSU917525 CCQ917524:CCQ917525 CMM917524:CMM917525 CWI917524:CWI917525 DGE917524:DGE917525 DQA917524:DQA917525 DZW917524:DZW917525 EJS917524:EJS917525 ETO917524:ETO917525 FDK917524:FDK917525 FNG917524:FNG917525 FXC917524:FXC917525 GGY917524:GGY917525 GQU917524:GQU917525 HAQ917524:HAQ917525 HKM917524:HKM917525 HUI917524:HUI917525 IEE917524:IEE917525 IOA917524:IOA917525 IXW917524:IXW917525 JHS917524:JHS917525 JRO917524:JRO917525 KBK917524:KBK917525 KLG917524:KLG917525 KVC917524:KVC917525 LEY917524:LEY917525 LOU917524:LOU917525 LYQ917524:LYQ917525 MIM917524:MIM917525 MSI917524:MSI917525 NCE917524:NCE917525 NMA917524:NMA917525 NVW917524:NVW917525 OFS917524:OFS917525 OPO917524:OPO917525 OZK917524:OZK917525 PJG917524:PJG917525 PTC917524:PTC917525 QCY917524:QCY917525 QMU917524:QMU917525 QWQ917524:QWQ917525 RGM917524:RGM917525 RQI917524:RQI917525 SAE917524:SAE917525 SKA917524:SKA917525 STW917524:STW917525 TDS917524:TDS917525 TNO917524:TNO917525 TXK917524:TXK917525 UHG917524:UHG917525 URC917524:URC917525 VAY917524:VAY917525 VKU917524:VKU917525 VUQ917524:VUQ917525 WEM917524:WEM917525 WOI917524:WOI917525 WYE917524:WYE917525 S983060:S983061 LS983060:LS983061 VO983060:VO983061 AFK983060:AFK983061 APG983060:APG983061 AZC983060:AZC983061 BIY983060:BIY983061 BSU983060:BSU983061 CCQ983060:CCQ983061 CMM983060:CMM983061 CWI983060:CWI983061 DGE983060:DGE983061 DQA983060:DQA983061 DZW983060:DZW983061 EJS983060:EJS983061 ETO983060:ETO983061 FDK983060:FDK983061 FNG983060:FNG983061 FXC983060:FXC983061 GGY983060:GGY983061 GQU983060:GQU983061 HAQ983060:HAQ983061 HKM983060:HKM983061 HUI983060:HUI983061 IEE983060:IEE983061 IOA983060:IOA983061 IXW983060:IXW983061 JHS983060:JHS983061 JRO983060:JRO983061 KBK983060:KBK983061 KLG983060:KLG983061 KVC983060:KVC983061 LEY983060:LEY983061 LOU983060:LOU983061 LYQ983060:LYQ983061 MIM983060:MIM983061 MSI983060:MSI983061 NCE983060:NCE983061 NMA983060:NMA983061 NVW983060:NVW983061 OFS983060:OFS983061 OPO983060:OPO983061 OZK983060:OZK983061 PJG983060:PJG983061 PTC983060:PTC983061 QCY983060:QCY983061 QMU983060:QMU983061 QWQ983060:QWQ983061 RGM983060:RGM983061 RQI983060:RQI983061 SAE983060:SAE983061 SKA983060:SKA983061 STW983060:STW983061 TDS983060:TDS983061 TNO983060:TNO983061 TXK983060:TXK983061 UHG983060:UHG983061 URC983060:URC983061 VAY983060:VAY983061 VKU983060:VKU983061 VUQ983060:VUQ983061 WEM983060:WEM983061 WOI983060:WOI983061 WYE983060:WYE983061 U393236:U393237 U458772:U458773 LU65556:LU65557 VQ65556:VQ65557 AFM65556:AFM65557 API65556:API65557 AZE65556:AZE65557 BJA65556:BJA65557 BSW65556:BSW65557 CCS65556:CCS65557 CMO65556:CMO65557 CWK65556:CWK65557 DGG65556:DGG65557 DQC65556:DQC65557 DZY65556:DZY65557 EJU65556:EJU65557 ETQ65556:ETQ65557 FDM65556:FDM65557 FNI65556:FNI65557 FXE65556:FXE65557 GHA65556:GHA65557 GQW65556:GQW65557 HAS65556:HAS65557 HKO65556:HKO65557 HUK65556:HUK65557 IEG65556:IEG65557 IOC65556:IOC65557 IXY65556:IXY65557 JHU65556:JHU65557 JRQ65556:JRQ65557 KBM65556:KBM65557 KLI65556:KLI65557 KVE65556:KVE65557 LFA65556:LFA65557 LOW65556:LOW65557 LYS65556:LYS65557 MIO65556:MIO65557 MSK65556:MSK65557 NCG65556:NCG65557 NMC65556:NMC65557 NVY65556:NVY65557 OFU65556:OFU65557 OPQ65556:OPQ65557 OZM65556:OZM65557 PJI65556:PJI65557 PTE65556:PTE65557 QDA65556:QDA65557 QMW65556:QMW65557 QWS65556:QWS65557 RGO65556:RGO65557 RQK65556:RQK65557 SAG65556:SAG65557 SKC65556:SKC65557 STY65556:STY65557 TDU65556:TDU65557 TNQ65556:TNQ65557 TXM65556:TXM65557 UHI65556:UHI65557 URE65556:URE65557 VBA65556:VBA65557 VKW65556:VKW65557 VUS65556:VUS65557 WEO65556:WEO65557 WOK65556:WOK65557 WYG65556:WYG65557 U524308:U524309 LU131092:LU131093 VQ131092:VQ131093 AFM131092:AFM131093 API131092:API131093 AZE131092:AZE131093 BJA131092:BJA131093 BSW131092:BSW131093 CCS131092:CCS131093 CMO131092:CMO131093 CWK131092:CWK131093 DGG131092:DGG131093 DQC131092:DQC131093 DZY131092:DZY131093 EJU131092:EJU131093 ETQ131092:ETQ131093 FDM131092:FDM131093 FNI131092:FNI131093 FXE131092:FXE131093 GHA131092:GHA131093 GQW131092:GQW131093 HAS131092:HAS131093 HKO131092:HKO131093 HUK131092:HUK131093 IEG131092:IEG131093 IOC131092:IOC131093 IXY131092:IXY131093 JHU131092:JHU131093 JRQ131092:JRQ131093 KBM131092:KBM131093 KLI131092:KLI131093 KVE131092:KVE131093 LFA131092:LFA131093 LOW131092:LOW131093 LYS131092:LYS131093 MIO131092:MIO131093 MSK131092:MSK131093 NCG131092:NCG131093 NMC131092:NMC131093 NVY131092:NVY131093 OFU131092:OFU131093 OPQ131092:OPQ131093 OZM131092:OZM131093 PJI131092:PJI131093 PTE131092:PTE131093 QDA131092:QDA131093 QMW131092:QMW131093 QWS131092:QWS131093 RGO131092:RGO131093 RQK131092:RQK131093 SAG131092:SAG131093 SKC131092:SKC131093 STY131092:STY131093 TDU131092:TDU131093 TNQ131092:TNQ131093 TXM131092:TXM131093 UHI131092:UHI131093 URE131092:URE131093 VBA131092:VBA131093 VKW131092:VKW131093 VUS131092:VUS131093 WEO131092:WEO131093 WOK131092:WOK131093 WYG131092:WYG131093 U589844:U589845 LU196628:LU196629 VQ196628:VQ196629 AFM196628:AFM196629 API196628:API196629 AZE196628:AZE196629 BJA196628:BJA196629 BSW196628:BSW196629 CCS196628:CCS196629 CMO196628:CMO196629 CWK196628:CWK196629 DGG196628:DGG196629 DQC196628:DQC196629 DZY196628:DZY196629 EJU196628:EJU196629 ETQ196628:ETQ196629 FDM196628:FDM196629 FNI196628:FNI196629 FXE196628:FXE196629 GHA196628:GHA196629 GQW196628:GQW196629 HAS196628:HAS196629 HKO196628:HKO196629 HUK196628:HUK196629 IEG196628:IEG196629 IOC196628:IOC196629 IXY196628:IXY196629 JHU196628:JHU196629 JRQ196628:JRQ196629 KBM196628:KBM196629 KLI196628:KLI196629 KVE196628:KVE196629 LFA196628:LFA196629 LOW196628:LOW196629 LYS196628:LYS196629 MIO196628:MIO196629 MSK196628:MSK196629 NCG196628:NCG196629 NMC196628:NMC196629 NVY196628:NVY196629 OFU196628:OFU196629 OPQ196628:OPQ196629 OZM196628:OZM196629 PJI196628:PJI196629 PTE196628:PTE196629 QDA196628:QDA196629 QMW196628:QMW196629 QWS196628:QWS196629 RGO196628:RGO196629 RQK196628:RQK196629 SAG196628:SAG196629 SKC196628:SKC196629 STY196628:STY196629 TDU196628:TDU196629 TNQ196628:TNQ196629 TXM196628:TXM196629 UHI196628:UHI196629 URE196628:URE196629 VBA196628:VBA196629 VKW196628:VKW196629 VUS196628:VUS196629 WEO196628:WEO196629 WOK196628:WOK196629 WYG196628:WYG196629 U655380:U655381 LU262164:LU262165 VQ262164:VQ262165 AFM262164:AFM262165 API262164:API262165 AZE262164:AZE262165 BJA262164:BJA262165 BSW262164:BSW262165 CCS262164:CCS262165 CMO262164:CMO262165 CWK262164:CWK262165 DGG262164:DGG262165 DQC262164:DQC262165 DZY262164:DZY262165 EJU262164:EJU262165 ETQ262164:ETQ262165 FDM262164:FDM262165 FNI262164:FNI262165 FXE262164:FXE262165 GHA262164:GHA262165 GQW262164:GQW262165 HAS262164:HAS262165 HKO262164:HKO262165 HUK262164:HUK262165 IEG262164:IEG262165 IOC262164:IOC262165 IXY262164:IXY262165 JHU262164:JHU262165 JRQ262164:JRQ262165 KBM262164:KBM262165 KLI262164:KLI262165 KVE262164:KVE262165 LFA262164:LFA262165 LOW262164:LOW262165 LYS262164:LYS262165 MIO262164:MIO262165 MSK262164:MSK262165 NCG262164:NCG262165 NMC262164:NMC262165 NVY262164:NVY262165 OFU262164:OFU262165 OPQ262164:OPQ262165 OZM262164:OZM262165 PJI262164:PJI262165 PTE262164:PTE262165 QDA262164:QDA262165 QMW262164:QMW262165 QWS262164:QWS262165 RGO262164:RGO262165 RQK262164:RQK262165 SAG262164:SAG262165 SKC262164:SKC262165 STY262164:STY262165 TDU262164:TDU262165 TNQ262164:TNQ262165 TXM262164:TXM262165 UHI262164:UHI262165 URE262164:URE262165 VBA262164:VBA262165 VKW262164:VKW262165 VUS262164:VUS262165 WEO262164:WEO262165 WOK262164:WOK262165 WYG262164:WYG262165 U720916:U720917 LU327700:LU327701 VQ327700:VQ327701 AFM327700:AFM327701 API327700:API327701 AZE327700:AZE327701 BJA327700:BJA327701 BSW327700:BSW327701 CCS327700:CCS327701 CMO327700:CMO327701 CWK327700:CWK327701 DGG327700:DGG327701 DQC327700:DQC327701 DZY327700:DZY327701 EJU327700:EJU327701 ETQ327700:ETQ327701 FDM327700:FDM327701 FNI327700:FNI327701 FXE327700:FXE327701 GHA327700:GHA327701 GQW327700:GQW327701 HAS327700:HAS327701 HKO327700:HKO327701 HUK327700:HUK327701 IEG327700:IEG327701 IOC327700:IOC327701 IXY327700:IXY327701 JHU327700:JHU327701 JRQ327700:JRQ327701 KBM327700:KBM327701 KLI327700:KLI327701 KVE327700:KVE327701 LFA327700:LFA327701 LOW327700:LOW327701 LYS327700:LYS327701 MIO327700:MIO327701 MSK327700:MSK327701 NCG327700:NCG327701 NMC327700:NMC327701 NVY327700:NVY327701 OFU327700:OFU327701 OPQ327700:OPQ327701 OZM327700:OZM327701 PJI327700:PJI327701 PTE327700:PTE327701 QDA327700:QDA327701 QMW327700:QMW327701 QWS327700:QWS327701 RGO327700:RGO327701 RQK327700:RQK327701 SAG327700:SAG327701 SKC327700:SKC327701 STY327700:STY327701 TDU327700:TDU327701 TNQ327700:TNQ327701 TXM327700:TXM327701 UHI327700:UHI327701 URE327700:URE327701 VBA327700:VBA327701 VKW327700:VKW327701 VUS327700:VUS327701 WEO327700:WEO327701 WOK327700:WOK327701 WYG327700:WYG327701 U786452:U786453 LU393236:LU393237 VQ393236:VQ393237 AFM393236:AFM393237 API393236:API393237 AZE393236:AZE393237 BJA393236:BJA393237 BSW393236:BSW393237 CCS393236:CCS393237 CMO393236:CMO393237 CWK393236:CWK393237 DGG393236:DGG393237 DQC393236:DQC393237 DZY393236:DZY393237 EJU393236:EJU393237 ETQ393236:ETQ393237 FDM393236:FDM393237 FNI393236:FNI393237 FXE393236:FXE393237 GHA393236:GHA393237 GQW393236:GQW393237 HAS393236:HAS393237 HKO393236:HKO393237 HUK393236:HUK393237 IEG393236:IEG393237 IOC393236:IOC393237 IXY393236:IXY393237 JHU393236:JHU393237 JRQ393236:JRQ393237 KBM393236:KBM393237 KLI393236:KLI393237 KVE393236:KVE393237 LFA393236:LFA393237 LOW393236:LOW393237 LYS393236:LYS393237 MIO393236:MIO393237 MSK393236:MSK393237 NCG393236:NCG393237 NMC393236:NMC393237 NVY393236:NVY393237 OFU393236:OFU393237 OPQ393236:OPQ393237 OZM393236:OZM393237 PJI393236:PJI393237 PTE393236:PTE393237 QDA393236:QDA393237 QMW393236:QMW393237 QWS393236:QWS393237 RGO393236:RGO393237 RQK393236:RQK393237 SAG393236:SAG393237 SKC393236:SKC393237 STY393236:STY393237 TDU393236:TDU393237 TNQ393236:TNQ393237 TXM393236:TXM393237 UHI393236:UHI393237 URE393236:URE393237 VBA393236:VBA393237 VKW393236:VKW393237 VUS393236:VUS393237 WEO393236:WEO393237 WOK393236:WOK393237 WYG393236:WYG393237 U851988:U851989 LU458772:LU458773 VQ458772:VQ458773 AFM458772:AFM458773 API458772:API458773 AZE458772:AZE458773 BJA458772:BJA458773 BSW458772:BSW458773 CCS458772:CCS458773 CMO458772:CMO458773 CWK458772:CWK458773 DGG458772:DGG458773 DQC458772:DQC458773 DZY458772:DZY458773 EJU458772:EJU458773 ETQ458772:ETQ458773 FDM458772:FDM458773 FNI458772:FNI458773 FXE458772:FXE458773 GHA458772:GHA458773 GQW458772:GQW458773 HAS458772:HAS458773 HKO458772:HKO458773 HUK458772:HUK458773 IEG458772:IEG458773 IOC458772:IOC458773 IXY458772:IXY458773 JHU458772:JHU458773 JRQ458772:JRQ458773 KBM458772:KBM458773 KLI458772:KLI458773 KVE458772:KVE458773 LFA458772:LFA458773 LOW458772:LOW458773 LYS458772:LYS458773 MIO458772:MIO458773 MSK458772:MSK458773 NCG458772:NCG458773 NMC458772:NMC458773 NVY458772:NVY458773 OFU458772:OFU458773 OPQ458772:OPQ458773 OZM458772:OZM458773 PJI458772:PJI458773 PTE458772:PTE458773 QDA458772:QDA458773 QMW458772:QMW458773 QWS458772:QWS458773 RGO458772:RGO458773 RQK458772:RQK458773 SAG458772:SAG458773 SKC458772:SKC458773 STY458772:STY458773 TDU458772:TDU458773 TNQ458772:TNQ458773 TXM458772:TXM458773 UHI458772:UHI458773 URE458772:URE458773 VBA458772:VBA458773 VKW458772:VKW458773 VUS458772:VUS458773 WEO458772:WEO458773 WOK458772:WOK458773 WYG458772:WYG458773 U917524:U917525 LU524308:LU524309 VQ524308:VQ524309 AFM524308:AFM524309 API524308:API524309 AZE524308:AZE524309 BJA524308:BJA524309 BSW524308:BSW524309 CCS524308:CCS524309 CMO524308:CMO524309 CWK524308:CWK524309 DGG524308:DGG524309 DQC524308:DQC524309 DZY524308:DZY524309 EJU524308:EJU524309 ETQ524308:ETQ524309 FDM524308:FDM524309 FNI524308:FNI524309 FXE524308:FXE524309 GHA524308:GHA524309 GQW524308:GQW524309 HAS524308:HAS524309 HKO524308:HKO524309 HUK524308:HUK524309 IEG524308:IEG524309 IOC524308:IOC524309 IXY524308:IXY524309 JHU524308:JHU524309 JRQ524308:JRQ524309 KBM524308:KBM524309 KLI524308:KLI524309 KVE524308:KVE524309 LFA524308:LFA524309 LOW524308:LOW524309 LYS524308:LYS524309 MIO524308:MIO524309 MSK524308:MSK524309 NCG524308:NCG524309 NMC524308:NMC524309 NVY524308:NVY524309 OFU524308:OFU524309 OPQ524308:OPQ524309 OZM524308:OZM524309 PJI524308:PJI524309 PTE524308:PTE524309 QDA524308:QDA524309 QMW524308:QMW524309 QWS524308:QWS524309 RGO524308:RGO524309 RQK524308:RQK524309 SAG524308:SAG524309 SKC524308:SKC524309 STY524308:STY524309 TDU524308:TDU524309 TNQ524308:TNQ524309 TXM524308:TXM524309 UHI524308:UHI524309 URE524308:URE524309 VBA524308:VBA524309 VKW524308:VKW524309 VUS524308:VUS524309 WEO524308:WEO524309 WOK524308:WOK524309 WYG524308:WYG524309 U983060:U983061 LU589844:LU589845 VQ589844:VQ589845 AFM589844:AFM589845 API589844:API589845 AZE589844:AZE589845 BJA589844:BJA589845 BSW589844:BSW589845 CCS589844:CCS589845 CMO589844:CMO589845 CWK589844:CWK589845 DGG589844:DGG589845 DQC589844:DQC589845 DZY589844:DZY589845 EJU589844:EJU589845 ETQ589844:ETQ589845 FDM589844:FDM589845 FNI589844:FNI589845 FXE589844:FXE589845 GHA589844:GHA589845 GQW589844:GQW589845 HAS589844:HAS589845 HKO589844:HKO589845 HUK589844:HUK589845 IEG589844:IEG589845 IOC589844:IOC589845 IXY589844:IXY589845 JHU589844:JHU589845 JRQ589844:JRQ589845 KBM589844:KBM589845 KLI589844:KLI589845 KVE589844:KVE589845 LFA589844:LFA589845 LOW589844:LOW589845 LYS589844:LYS589845 MIO589844:MIO589845 MSK589844:MSK589845 NCG589844:NCG589845 NMC589844:NMC589845 NVY589844:NVY589845 OFU589844:OFU589845 OPQ589844:OPQ589845 OZM589844:OZM589845 PJI589844:PJI589845 PTE589844:PTE589845 QDA589844:QDA589845 QMW589844:QMW589845 QWS589844:QWS589845 RGO589844:RGO589845 RQK589844:RQK589845 SAG589844:SAG589845 SKC589844:SKC589845 STY589844:STY589845 TDU589844:TDU589845 TNQ589844:TNQ589845 TXM589844:TXM589845 UHI589844:UHI589845 URE589844:URE589845 VBA589844:VBA589845 VKW589844:VKW589845 VUS589844:VUS589845 WEO589844:WEO589845 WOK589844:WOK589845 WYG589844:WYG589845 U65556:U65557 LU655380:LU655381 VQ655380:VQ655381 AFM655380:AFM655381 API655380:API655381 AZE655380:AZE655381 BJA655380:BJA655381 BSW655380:BSW655381 CCS655380:CCS655381 CMO655380:CMO655381 CWK655380:CWK655381 DGG655380:DGG655381 DQC655380:DQC655381 DZY655380:DZY655381 EJU655380:EJU655381 ETQ655380:ETQ655381 FDM655380:FDM655381 FNI655380:FNI655381 FXE655380:FXE655381 GHA655380:GHA655381 GQW655380:GQW655381 HAS655380:HAS655381 HKO655380:HKO655381 HUK655380:HUK655381 IEG655380:IEG655381 IOC655380:IOC655381 IXY655380:IXY655381 JHU655380:JHU655381 JRQ655380:JRQ655381 KBM655380:KBM655381 KLI655380:KLI655381 KVE655380:KVE655381 LFA655380:LFA655381 LOW655380:LOW655381 LYS655380:LYS655381 MIO655380:MIO655381 MSK655380:MSK655381 NCG655380:NCG655381 NMC655380:NMC655381 NVY655380:NVY655381 OFU655380:OFU655381 OPQ655380:OPQ655381 OZM655380:OZM655381 PJI655380:PJI655381 PTE655380:PTE655381 QDA655380:QDA655381 QMW655380:QMW655381 QWS655380:QWS655381 RGO655380:RGO655381 RQK655380:RQK655381 SAG655380:SAG655381 SKC655380:SKC655381 STY655380:STY655381 TDU655380:TDU655381 TNQ655380:TNQ655381 TXM655380:TXM655381 UHI655380:UHI655381 URE655380:URE655381 VBA655380:VBA655381 VKW655380:VKW655381 VUS655380:VUS655381 WEO655380:WEO655381 WOK655380:WOK655381 WYG655380:WYG655381 U131092:U131093 LU720916:LU720917 VQ720916:VQ720917 AFM720916:AFM720917 API720916:API720917 AZE720916:AZE720917 BJA720916:BJA720917 BSW720916:BSW720917 CCS720916:CCS720917 CMO720916:CMO720917 CWK720916:CWK720917 DGG720916:DGG720917 DQC720916:DQC720917 DZY720916:DZY720917 EJU720916:EJU720917 ETQ720916:ETQ720917 FDM720916:FDM720917 FNI720916:FNI720917 FXE720916:FXE720917 GHA720916:GHA720917 GQW720916:GQW720917 HAS720916:HAS720917 HKO720916:HKO720917 HUK720916:HUK720917 IEG720916:IEG720917 IOC720916:IOC720917 IXY720916:IXY720917 JHU720916:JHU720917 JRQ720916:JRQ720917 KBM720916:KBM720917 KLI720916:KLI720917 KVE720916:KVE720917 LFA720916:LFA720917 LOW720916:LOW720917 LYS720916:LYS720917 MIO720916:MIO720917 MSK720916:MSK720917 NCG720916:NCG720917 NMC720916:NMC720917 NVY720916:NVY720917 OFU720916:OFU720917 OPQ720916:OPQ720917 OZM720916:OZM720917 PJI720916:PJI720917 PTE720916:PTE720917 QDA720916:QDA720917 QMW720916:QMW720917 QWS720916:QWS720917 RGO720916:RGO720917 RQK720916:RQK720917 SAG720916:SAG720917 SKC720916:SKC720917 STY720916:STY720917 TDU720916:TDU720917 TNQ720916:TNQ720917 TXM720916:TXM720917 UHI720916:UHI720917 URE720916:URE720917 VBA720916:VBA720917 VKW720916:VKW720917 VUS720916:VUS720917 WEO720916:WEO720917 WOK720916:WOK720917 WYG720916:WYG720917 U196628:U196629 LU786452:LU786453 VQ786452:VQ786453 AFM786452:AFM786453 API786452:API786453 AZE786452:AZE786453 BJA786452:BJA786453 BSW786452:BSW786453 CCS786452:CCS786453 CMO786452:CMO786453 CWK786452:CWK786453 DGG786452:DGG786453 DQC786452:DQC786453 DZY786452:DZY786453 EJU786452:EJU786453 ETQ786452:ETQ786453 FDM786452:FDM786453 FNI786452:FNI786453 FXE786452:FXE786453 GHA786452:GHA786453 GQW786452:GQW786453 HAS786452:HAS786453 HKO786452:HKO786453 HUK786452:HUK786453 IEG786452:IEG786453 IOC786452:IOC786453 IXY786452:IXY786453 JHU786452:JHU786453 JRQ786452:JRQ786453 KBM786452:KBM786453 KLI786452:KLI786453 KVE786452:KVE786453 LFA786452:LFA786453 LOW786452:LOW786453 LYS786452:LYS786453 MIO786452:MIO786453 MSK786452:MSK786453 NCG786452:NCG786453 NMC786452:NMC786453 NVY786452:NVY786453 OFU786452:OFU786453 OPQ786452:OPQ786453 OZM786452:OZM786453 PJI786452:PJI786453 PTE786452:PTE786453 QDA786452:QDA786453 QMW786452:QMW786453 QWS786452:QWS786453 RGO786452:RGO786453 RQK786452:RQK786453 SAG786452:SAG786453 SKC786452:SKC786453 STY786452:STY786453 TDU786452:TDU786453 TNQ786452:TNQ786453 TXM786452:TXM786453 UHI786452:UHI786453 URE786452:URE786453 VBA786452:VBA786453 VKW786452:VKW786453 VUS786452:VUS786453 WEO786452:WEO786453 WOK786452:WOK786453 WYG786452:WYG786453 U24:U25 LU851988:LU851989 VQ851988:VQ851989 AFM851988:AFM851989 API851988:API851989 AZE851988:AZE851989 BJA851988:BJA851989 BSW851988:BSW851989 CCS851988:CCS851989 CMO851988:CMO851989 CWK851988:CWK851989 DGG851988:DGG851989 DQC851988:DQC851989 DZY851988:DZY851989 EJU851988:EJU851989 ETQ851988:ETQ851989 FDM851988:FDM851989 FNI851988:FNI851989 FXE851988:FXE851989 GHA851988:GHA851989 GQW851988:GQW851989 HAS851988:HAS851989 HKO851988:HKO851989 HUK851988:HUK851989 IEG851988:IEG851989 IOC851988:IOC851989 IXY851988:IXY851989 JHU851988:JHU851989 JRQ851988:JRQ851989 KBM851988:KBM851989 KLI851988:KLI851989 KVE851988:KVE851989 LFA851988:LFA851989 LOW851988:LOW851989 LYS851988:LYS851989 MIO851988:MIO851989 MSK851988:MSK851989 NCG851988:NCG851989 NMC851988:NMC851989 NVY851988:NVY851989 OFU851988:OFU851989 OPQ851988:OPQ851989 OZM851988:OZM851989 PJI851988:PJI851989 PTE851988:PTE851989 QDA851988:QDA851989 QMW851988:QMW851989 QWS851988:QWS851989 RGO851988:RGO851989 RQK851988:RQK851989 SAG851988:SAG851989 SKC851988:SKC851989 STY851988:STY851989 TDU851988:TDU851989 TNQ851988:TNQ851989 TXM851988:TXM851989 UHI851988:UHI851989 URE851988:URE851989 VBA851988:VBA851989 VKW851988:VKW851989 VUS851988:VUS851989 WEO851988:WEO851989 WOK851988:WOK851989 WYG851988:WYG851989 LU917524:LU917525 VQ917524:VQ917525 AFM917524:AFM917525 API917524:API917525 AZE917524:AZE917525 BJA917524:BJA917525 BSW917524:BSW917525 CCS917524:CCS917525 CMO917524:CMO917525 CWK917524:CWK917525 DGG917524:DGG917525 DQC917524:DQC917525 DZY917524:DZY917525 EJU917524:EJU917525 ETQ917524:ETQ917525 FDM917524:FDM917525 FNI917524:FNI917525 FXE917524:FXE917525 GHA917524:GHA917525 GQW917524:GQW917525 HAS917524:HAS917525 HKO917524:HKO917525 HUK917524:HUK917525 IEG917524:IEG917525 IOC917524:IOC917525 IXY917524:IXY917525 JHU917524:JHU917525 JRQ917524:JRQ917525 KBM917524:KBM917525 KLI917524:KLI917525 KVE917524:KVE917525 LFA917524:LFA917525 LOW917524:LOW917525 LYS917524:LYS917525 MIO917524:MIO917525 MSK917524:MSK917525 NCG917524:NCG917525 NMC917524:NMC917525 NVY917524:NVY917525 OFU917524:OFU917525 OPQ917524:OPQ917525 OZM917524:OZM917525 PJI917524:PJI917525 PTE917524:PTE917525 QDA917524:QDA917525 QMW917524:QMW917525 QWS917524:QWS917525 RGO917524:RGO917525 RQK917524:RQK917525 SAG917524:SAG917525 SKC917524:SKC917525 STY917524:STY917525 TDU917524:TDU917525 TNQ917524:TNQ917525 TXM917524:TXM917525 UHI917524:UHI917525 URE917524:URE917525 VBA917524:VBA917525 VKW917524:VKW917525 VUS917524:VUS917525 WEO917524:WEO917525 WOK917524:WOK917525 WYG917524:WYG917525 WYG983060:WYG983061 LU983060:LU983061 VQ983060:VQ983061 AFM983060:AFM983061 API983060:API983061 AZE983060:AZE983061 BJA983060:BJA983061 BSW983060:BSW983061 CCS983060:CCS983061 CMO983060:CMO983061 CWK983060:CWK983061 DGG983060:DGG983061 DQC983060:DQC983061 DZY983060:DZY983061 EJU983060:EJU983061 ETQ983060:ETQ983061 FDM983060:FDM983061 FNI983060:FNI983061 FXE983060:FXE983061 GHA983060:GHA983061 GQW983060:GQW983061 HAS983060:HAS983061 HKO983060:HKO983061 HUK983060:HUK983061 IEG983060:IEG983061 IOC983060:IOC983061 IXY983060:IXY983061 JHU983060:JHU983061 JRQ983060:JRQ983061 KBM983060:KBM983061 KLI983060:KLI983061 KVE983060:KVE983061 LFA983060:LFA983061 LOW983060:LOW983061 LYS983060:LYS983061 MIO983060:MIO983061 MSK983060:MSK983061 NCG983060:NCG983061 NMC983060:NMC983061 NVY983060:NVY983061 OFU983060:OFU983061 OPQ983060:OPQ983061 OZM983060:OZM983061 PJI983060:PJI983061 PTE983060:PTE983061 QDA983060:QDA983061 QMW983060:QMW983061 QWS983060:QWS983061 RGO983060:RGO983061 RQK983060:RQK983061 SAG983060:SAG983061 SKC983060:SKC983061 STY983060:STY983061 TDU983060:TDU983061 TNQ983060:TNQ983061 TXM983060:TXM983061 UHI983060:UHI983061 URE983060:URE983061 VBA983060:VBA983061 VKW983060:VKW983061 VUS983060:VUS983061 WEO983060:WEO983061 WOK983060:WOK983061 U262164:U262165 S24:S25 LS24:LS25 VO24:VO25 AFK24:AFK25 APG24:APG25 AZC24:AZC25 BIY24:BIY25 BSU24:BSU25 CCQ24:CCQ25 CMM24:CMM25 CWI24:CWI25 DGE24:DGE25 DQA24:DQA25 DZW24:DZW25 EJS24:EJS25 ETO24:ETO25 FDK24:FDK25 FNG24:FNG25 FXC24:FXC25 GGY24:GGY25 GQU24:GQU25 HAQ24:HAQ25 HKM24:HKM25 HUI24:HUI25 IEE24:IEE25 IOA24:IOA25 IXW24:IXW25 JHS24:JHS25 JRO24:JRO25 KBK24:KBK25 KLG24:KLG25 KVC24:KVC25 LEY24:LEY25 LOU24:LOU25 LYQ24:LYQ25 MIM24:MIM25 MSI24:MSI25 NCE24:NCE25 NMA24:NMA25 NVW24:NVW25 OFS24:OFS25 OPO24:OPO25 OZK24:OZK25 PJG24:PJG25 PTC24:PTC25 QCY24:QCY25 QMU24:QMU25 QWQ24:QWQ25 RGM24:RGM25 RQI24:RQI25 SAE24:SAE25 SKA24:SKA25 STW24:STW25 TDS24:TDS25 TNO24:TNO25 TXK24:TXK25 UHG24:UHG25 URC24:URC25 VAY24:VAY25 VKU24:VKU25 VUQ24:VUQ25 WEM24:WEM25 WOI24:WOI25 WYE24:WYE25 LU24:LU25 VQ24:VQ25 AFM24:AFM25 API24:API25 AZE24:AZE25 BJA24:BJA25 BSW24:BSW25 CCS24:CCS25 CMO24:CMO25 CWK24:CWK25 DGG24:DGG25 DQC24:DQC25 DZY24:DZY25 EJU24:EJU25 ETQ24:ETQ25 FDM24:FDM25 FNI24:FNI25 FXE24:FXE25 GHA24:GHA25 GQW24:GQW25 HAS24:HAS25 HKO24:HKO25 HUK24:HUK25 IEG24:IEG25 IOC24:IOC25 IXY24:IXY25 JHU24:JHU25 JRQ24:JRQ25 KBM24:KBM25 KLI24:KLI25 KVE24:KVE25 LFA24:LFA25 LOW24:LOW25 LYS24:LYS25 MIO24:MIO25 MSK24:MSK25 NCG24:NCG25 NMC24:NMC25 NVY24:NVY25 OFU24:OFU25 OPQ24:OPQ25 OZM24:OZM25 PJI24:PJI25 PTE24:PTE25 QDA24:QDA25 QMW24:QMW25 QWS24:QWS25 RGO24:RGO25 RQK24:RQK25 SAG24:SAG25 SKC24:SKC25 STY24:STY25 TDU24:TDU25 TNQ24:TNQ25 TXM24:TXM25 UHI24:UHI25 URE24:URE25 VBA24:VBA25 VKW24:VKW25 VUS24:VUS25 WEO24:WEO25 WOK24:WOK25 WYG24:WYG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458772:BR458773 BR524308:BR524309 BR589844:BR589845 BR655380:BR655381 BR720916:BR720917 BR786452:BR786453 BR851988:BR851989 BR917524:BR917525 BR983060:BR983061 BR65556:BR65557 BR131092:BR131093 BR196628:BR196629 BR327700:BR327701 BR262164:BR262165 BR24:BR25 BP24:BP25 BR393236:BR393237 BW65556:BW65557 BW131092:BW131093 BW196628:BW196629 BW262164:BW262165 BW327700:BW327701 BW393236:BW393237 BW458772:BW458773 BW524308:BW524309 BW589844:BW589845 BW655380:BW655381 BW720916:BW720917 BW786452:BW786453 BW851988:BW851989 BW917524:BW917525 BW983060:BW983061 BY393236:BY393237 BY458772:BY458773 BY524308:BY524309 BY589844:BY589845 BY655380:BY655381 BY720916:BY720917 BY786452:BY786453 BY851988:BY851989 BY917524:BY917525 BY983060:BY983061 BY65556:BY65557 BY131092:BY131093 BY196628:BY196629 BY327700:BY327701 BY262164:BY262165 BY24:BY25 BW24:BW25"/>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1" t="s">
        <v>657</v>
      </c>
      <c r="M5" s="1221"/>
      <c r="N5" s="1221"/>
      <c r="O5" s="1221"/>
      <c r="P5" s="1221"/>
      <c r="Q5" s="1221"/>
      <c r="R5" s="1221"/>
      <c r="S5" s="1221"/>
      <c r="T5" s="1221"/>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X7" s="585"/>
      <c r="Y7" s="585"/>
      <c r="Z7" s="585"/>
      <c r="AA7" s="585"/>
      <c r="AB7" s="585"/>
      <c r="AC7" s="585"/>
      <c r="AD7" s="585"/>
      <c r="AE7" s="585"/>
      <c r="AF7" s="585"/>
      <c r="AG7" s="585"/>
      <c r="AH7" s="585"/>
    </row>
    <row r="8" spans="7:34" s="491" customFormat="1" ht="18.75">
      <c r="G8" s="490"/>
      <c r="H8" s="490"/>
      <c r="L8" s="499"/>
      <c r="M8" s="617" t="s">
        <v>596</v>
      </c>
      <c r="N8" s="666"/>
      <c r="O8" s="1254" t="str">
        <f>IF(datePr_ch="",IF(datePr="","",datePr),datePr_ch)</f>
        <v>28.11.2022</v>
      </c>
      <c r="P8" s="1255"/>
      <c r="Q8" s="1255"/>
      <c r="R8" s="1255"/>
      <c r="S8" s="1255"/>
      <c r="T8" s="1256"/>
      <c r="U8" s="667"/>
      <c r="X8" s="505"/>
      <c r="Y8" s="505"/>
      <c r="Z8" s="505"/>
      <c r="AA8" s="505"/>
      <c r="AB8" s="505"/>
      <c r="AC8" s="505"/>
      <c r="AD8" s="505"/>
      <c r="AE8" s="505"/>
      <c r="AF8" s="505"/>
      <c r="AG8" s="505"/>
      <c r="AH8" s="505"/>
    </row>
    <row r="9" spans="7:34" s="491" customFormat="1" ht="18.75">
      <c r="G9" s="490"/>
      <c r="H9" s="490"/>
      <c r="L9" s="552"/>
      <c r="M9" s="617" t="s">
        <v>595</v>
      </c>
      <c r="N9" s="666"/>
      <c r="O9" s="1254" t="str">
        <f>IF(numberPr_ch="",IF(numberPr="","",numberPr),numberPr_ch)</f>
        <v>102/159</v>
      </c>
      <c r="P9" s="1255"/>
      <c r="Q9" s="1255"/>
      <c r="R9" s="1255"/>
      <c r="S9" s="1255"/>
      <c r="T9" s="1256"/>
      <c r="U9" s="667"/>
      <c r="X9" s="505"/>
      <c r="Y9" s="505"/>
      <c r="Z9" s="505"/>
      <c r="AA9" s="505"/>
      <c r="AB9" s="505"/>
      <c r="AC9" s="505"/>
      <c r="AD9" s="505"/>
      <c r="AE9" s="505"/>
      <c r="AF9" s="505"/>
      <c r="AG9" s="505"/>
      <c r="AH9" s="505"/>
    </row>
    <row r="10" spans="7:34" s="491" customFormat="1" ht="18.75">
      <c r="G10" s="490"/>
      <c r="H10" s="4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7:34" s="491" customFormat="1" ht="11.25" hidden="1">
      <c r="G11" s="490"/>
      <c r="H11" s="490"/>
      <c r="L11" s="1222"/>
      <c r="M11" s="1222"/>
      <c r="N11" s="488"/>
      <c r="O11" s="1257"/>
      <c r="P11" s="1257"/>
      <c r="Q11" s="1257"/>
      <c r="R11" s="1257"/>
      <c r="S11" s="1257"/>
      <c r="T11" s="1257"/>
      <c r="U11" s="503" t="s">
        <v>373</v>
      </c>
      <c r="X11" s="505"/>
      <c r="Y11" s="505"/>
      <c r="Z11" s="505"/>
      <c r="AA11" s="505"/>
      <c r="AB11" s="505"/>
      <c r="AC11" s="505"/>
      <c r="AD11" s="505"/>
      <c r="AE11" s="505"/>
      <c r="AF11" s="505"/>
      <c r="AG11" s="505"/>
      <c r="AH11" s="505"/>
    </row>
    <row r="12" spans="7:34">
      <c r="J12" s="481"/>
      <c r="K12" s="481"/>
      <c r="L12" s="477"/>
      <c r="M12" s="477"/>
      <c r="N12" s="477"/>
      <c r="O12" s="1251"/>
      <c r="P12" s="1251"/>
      <c r="Q12" s="1251"/>
      <c r="R12" s="1251"/>
      <c r="S12" s="1251"/>
      <c r="T12" s="1251"/>
      <c r="U12" s="1251"/>
    </row>
    <row r="13" spans="7:34">
      <c r="J13" s="481"/>
      <c r="K13" s="481"/>
      <c r="L13" s="1153" t="s">
        <v>454</v>
      </c>
      <c r="M13" s="1153"/>
      <c r="N13" s="1153"/>
      <c r="O13" s="1153"/>
      <c r="P13" s="1153"/>
      <c r="Q13" s="1153"/>
      <c r="R13" s="1153"/>
      <c r="S13" s="1153"/>
      <c r="T13" s="1153"/>
      <c r="U13" s="1153"/>
      <c r="V13" s="1153"/>
      <c r="W13" s="1153" t="s">
        <v>455</v>
      </c>
    </row>
    <row r="14" spans="7:34" ht="14.25" customHeight="1">
      <c r="J14" s="481"/>
      <c r="K14" s="481"/>
      <c r="L14" s="1234" t="s">
        <v>92</v>
      </c>
      <c r="M14" s="1234" t="s">
        <v>639</v>
      </c>
      <c r="N14" s="521"/>
      <c r="O14" s="1235" t="s">
        <v>641</v>
      </c>
      <c r="P14" s="1236"/>
      <c r="Q14" s="1236"/>
      <c r="R14" s="1236"/>
      <c r="S14" s="1236"/>
      <c r="T14" s="1237"/>
      <c r="U14" s="1218" t="s">
        <v>341</v>
      </c>
      <c r="V14" s="1231" t="s">
        <v>275</v>
      </c>
      <c r="W14" s="1153"/>
    </row>
    <row r="15" spans="7:34" s="523" customFormat="1" ht="14.25" customHeight="1">
      <c r="G15" s="531"/>
      <c r="H15" s="531"/>
      <c r="I15" s="531"/>
      <c r="J15" s="529"/>
      <c r="K15" s="529"/>
      <c r="L15" s="1234"/>
      <c r="M15" s="1234"/>
      <c r="N15" s="521"/>
      <c r="O15" s="1240" t="s">
        <v>605</v>
      </c>
      <c r="P15" s="1238" t="s">
        <v>271</v>
      </c>
      <c r="Q15" s="1239"/>
      <c r="R15" s="1216" t="s">
        <v>654</v>
      </c>
      <c r="S15" s="1216"/>
      <c r="T15" s="1217"/>
      <c r="U15" s="1219"/>
      <c r="V15" s="1232"/>
      <c r="W15" s="1153"/>
      <c r="X15" s="585"/>
      <c r="Y15" s="585"/>
      <c r="Z15" s="585"/>
      <c r="AA15" s="585"/>
      <c r="AB15" s="585"/>
      <c r="AC15" s="585"/>
      <c r="AD15" s="585"/>
      <c r="AE15" s="585"/>
      <c r="AF15" s="585"/>
      <c r="AG15" s="585"/>
      <c r="AH15" s="585"/>
    </row>
    <row r="16" spans="7:34" ht="33.75">
      <c r="J16" s="481"/>
      <c r="K16" s="481"/>
      <c r="L16" s="1234"/>
      <c r="M16" s="1234"/>
      <c r="N16" s="520"/>
      <c r="O16" s="1241"/>
      <c r="P16" s="535" t="s">
        <v>765</v>
      </c>
      <c r="Q16" s="535" t="s">
        <v>766</v>
      </c>
      <c r="R16" s="536" t="s">
        <v>274</v>
      </c>
      <c r="S16" s="1229" t="s">
        <v>273</v>
      </c>
      <c r="T16" s="1230"/>
      <c r="U16" s="1220"/>
      <c r="V16" s="1233"/>
      <c r="W16" s="1153"/>
    </row>
    <row r="17" spans="1:34">
      <c r="J17" s="481"/>
      <c r="K17" s="489">
        <v>1</v>
      </c>
      <c r="L17" s="478" t="s">
        <v>93</v>
      </c>
      <c r="M17" s="478" t="s">
        <v>49</v>
      </c>
      <c r="N17" s="496" t="s">
        <v>49</v>
      </c>
      <c r="O17" s="487">
        <f ca="1">OFFSET(O17,0,-1)+1</f>
        <v>3</v>
      </c>
      <c r="P17" s="487">
        <f ca="1">OFFSET(P17,0,-1)+1</f>
        <v>4</v>
      </c>
      <c r="Q17" s="487">
        <f ca="1">OFFSET(Q17,0,-1)+1</f>
        <v>5</v>
      </c>
      <c r="R17" s="487">
        <f ca="1">OFFSET(R17,0,-1)+1</f>
        <v>6</v>
      </c>
      <c r="S17" s="1223">
        <f ca="1">OFFSET(S17,0,-1)+1</f>
        <v>7</v>
      </c>
      <c r="T17" s="1223"/>
      <c r="U17" s="487">
        <f ca="1">OFFSET(U17,0,-2)+1</f>
        <v>8</v>
      </c>
      <c r="V17" s="495">
        <f ca="1">OFFSET(V17,0,-1)</f>
        <v>8</v>
      </c>
      <c r="W17" s="487">
        <f ca="1">OFFSET(W17,0,-1)+1</f>
        <v>9</v>
      </c>
    </row>
    <row r="18" spans="1:34" ht="22.5">
      <c r="A18" s="1207">
        <v>1</v>
      </c>
      <c r="B18" s="940"/>
      <c r="C18" s="940"/>
      <c r="D18" s="940"/>
      <c r="E18" s="941"/>
      <c r="F18" s="942"/>
      <c r="G18" s="942"/>
      <c r="H18" s="942"/>
      <c r="I18" s="943"/>
      <c r="J18" s="938"/>
      <c r="K18" s="945"/>
      <c r="L18" s="593">
        <f>mergeValue(A18)</f>
        <v>1</v>
      </c>
      <c r="M18" s="641" t="s">
        <v>20</v>
      </c>
      <c r="N18" s="580"/>
      <c r="O18" s="1248"/>
      <c r="P18" s="1248"/>
      <c r="Q18" s="1248"/>
      <c r="R18" s="1248"/>
      <c r="S18" s="1248"/>
      <c r="T18" s="1248"/>
      <c r="U18" s="1248"/>
      <c r="V18" s="1248"/>
      <c r="W18" s="630" t="s">
        <v>658</v>
      </c>
    </row>
    <row r="19" spans="1:34" ht="22.5">
      <c r="A19" s="1207"/>
      <c r="B19" s="1207">
        <v>1</v>
      </c>
      <c r="C19" s="940"/>
      <c r="D19" s="940"/>
      <c r="E19" s="942"/>
      <c r="F19" s="942"/>
      <c r="G19" s="942"/>
      <c r="H19" s="942"/>
      <c r="I19" s="937"/>
      <c r="J19" s="936"/>
      <c r="K19" s="939"/>
      <c r="L19" s="593" t="str">
        <f>mergeValue(A19) &amp;"."&amp; mergeValue(B19)</f>
        <v>1.1</v>
      </c>
      <c r="M19" s="546" t="s">
        <v>16</v>
      </c>
      <c r="N19" s="580"/>
      <c r="O19" s="1248"/>
      <c r="P19" s="1248"/>
      <c r="Q19" s="1248"/>
      <c r="R19" s="1248"/>
      <c r="S19" s="1248"/>
      <c r="T19" s="1248"/>
      <c r="U19" s="1248"/>
      <c r="V19" s="1248"/>
      <c r="W19" s="630" t="s">
        <v>477</v>
      </c>
    </row>
    <row r="20" spans="1:34" ht="22.5">
      <c r="A20" s="1207"/>
      <c r="B20" s="1207"/>
      <c r="C20" s="1207">
        <v>1</v>
      </c>
      <c r="D20" s="940"/>
      <c r="E20" s="942"/>
      <c r="F20" s="942"/>
      <c r="G20" s="942"/>
      <c r="H20" s="942"/>
      <c r="I20" s="944"/>
      <c r="J20" s="936"/>
      <c r="K20" s="939"/>
      <c r="L20" s="593" t="str">
        <f>mergeValue(A20) &amp;"."&amp; mergeValue(B20)&amp;"."&amp; mergeValue(C20)</f>
        <v>1.1.1</v>
      </c>
      <c r="M20" s="547" t="s">
        <v>7</v>
      </c>
      <c r="N20" s="580"/>
      <c r="O20" s="1248"/>
      <c r="P20" s="1248"/>
      <c r="Q20" s="1248"/>
      <c r="R20" s="1248"/>
      <c r="S20" s="1248"/>
      <c r="T20" s="1248"/>
      <c r="U20" s="1248"/>
      <c r="V20" s="1248"/>
      <c r="W20" s="630" t="s">
        <v>633</v>
      </c>
    </row>
    <row r="21" spans="1:34" ht="22.5">
      <c r="A21" s="1207"/>
      <c r="B21" s="1207"/>
      <c r="C21" s="1207"/>
      <c r="D21" s="1207">
        <v>1</v>
      </c>
      <c r="E21" s="942"/>
      <c r="F21" s="942"/>
      <c r="G21" s="942"/>
      <c r="H21" s="942"/>
      <c r="I21" s="944"/>
      <c r="J21" s="936"/>
      <c r="K21" s="939"/>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4" ht="11.25" hidden="1" customHeight="1">
      <c r="A22" s="1207"/>
      <c r="B22" s="1207"/>
      <c r="C22" s="1207"/>
      <c r="D22" s="1207"/>
      <c r="E22" s="1207">
        <v>1</v>
      </c>
      <c r="F22" s="942"/>
      <c r="G22" s="942"/>
      <c r="H22" s="940">
        <v>1</v>
      </c>
      <c r="I22" s="1207">
        <v>1</v>
      </c>
      <c r="J22" s="942"/>
      <c r="K22" s="947"/>
      <c r="L22" s="593"/>
      <c r="M22" s="554"/>
      <c r="N22" s="581"/>
      <c r="O22" s="631"/>
      <c r="P22" s="631"/>
      <c r="Q22" s="631"/>
      <c r="R22" s="631"/>
      <c r="S22" s="631"/>
      <c r="T22" s="631"/>
      <c r="U22" s="631"/>
      <c r="V22" s="508"/>
      <c r="W22" s="559"/>
    </row>
    <row r="23" spans="1:34" ht="90">
      <c r="A23" s="1207"/>
      <c r="B23" s="1207"/>
      <c r="C23" s="1207"/>
      <c r="D23" s="1207"/>
      <c r="E23" s="1207"/>
      <c r="F23" s="1207">
        <v>1</v>
      </c>
      <c r="G23" s="940"/>
      <c r="H23" s="940"/>
      <c r="I23" s="1207"/>
      <c r="J23" s="1207">
        <v>1</v>
      </c>
      <c r="K23" s="948"/>
      <c r="L23" s="593" t="str">
        <f>mergeValue(A23) &amp;"."&amp; mergeValue(B23)&amp;"."&amp; mergeValue(C23)&amp;"."&amp; mergeValue(D23)&amp;"."&amp;  mergeValue(F23)</f>
        <v>1.1.1.1.1</v>
      </c>
      <c r="M23" s="555" t="s">
        <v>10</v>
      </c>
      <c r="N23" s="581"/>
      <c r="O23" s="1209"/>
      <c r="P23" s="1209"/>
      <c r="Q23" s="1209"/>
      <c r="R23" s="1209"/>
      <c r="S23" s="1209"/>
      <c r="T23" s="1209"/>
      <c r="U23" s="1209"/>
      <c r="V23" s="1209"/>
      <c r="W23" s="630" t="s">
        <v>635</v>
      </c>
      <c r="Y23" s="504" t="str">
        <f>strCheckUnique(Z23:Z26)</f>
        <v/>
      </c>
      <c r="AA23" s="504"/>
    </row>
    <row r="24" spans="1:34" ht="189" customHeight="1">
      <c r="A24" s="1207"/>
      <c r="B24" s="1207"/>
      <c r="C24" s="1207"/>
      <c r="D24" s="1207"/>
      <c r="E24" s="1207"/>
      <c r="F24" s="1207"/>
      <c r="G24" s="940">
        <v>1</v>
      </c>
      <c r="H24" s="940"/>
      <c r="I24" s="1207"/>
      <c r="J24" s="1207"/>
      <c r="K24" s="948">
        <v>1</v>
      </c>
      <c r="L24" s="593" t="str">
        <f>mergeValue(A24) &amp;"."&amp; mergeValue(B24)&amp;"."&amp; mergeValue(C24)&amp;"."&amp; mergeValue(D24)&amp;"."&amp; mergeValue(F24)&amp;"."&amp; mergeValue(G24)</f>
        <v>1.1.1.1.1.1</v>
      </c>
      <c r="M24" s="1069"/>
      <c r="N24" s="586"/>
      <c r="O24" s="562"/>
      <c r="P24" s="562"/>
      <c r="Q24" s="1094"/>
      <c r="R24" s="1249"/>
      <c r="S24" s="1214" t="s">
        <v>84</v>
      </c>
      <c r="T24" s="1249"/>
      <c r="U24" s="1214" t="s">
        <v>85</v>
      </c>
      <c r="V24" s="578"/>
      <c r="W24" s="1224" t="s">
        <v>659</v>
      </c>
      <c r="X24" s="500" t="str">
        <f>strCheckDate(O25:V25)</f>
        <v/>
      </c>
      <c r="Y24" s="504"/>
      <c r="Z24" s="504" t="str">
        <f>IF(M24="","",M24 )</f>
        <v/>
      </c>
      <c r="AA24" s="504"/>
      <c r="AB24" s="504"/>
      <c r="AC24" s="504"/>
    </row>
    <row r="25" spans="1:34" ht="11.25" hidden="1">
      <c r="A25" s="1207"/>
      <c r="B25" s="1207"/>
      <c r="C25" s="1207"/>
      <c r="D25" s="1207"/>
      <c r="E25" s="1207"/>
      <c r="F25" s="1207"/>
      <c r="G25" s="940"/>
      <c r="H25" s="940"/>
      <c r="I25" s="1207"/>
      <c r="J25" s="1207"/>
      <c r="K25" s="948"/>
      <c r="L25" s="600"/>
      <c r="M25" s="646"/>
      <c r="N25" s="586"/>
      <c r="O25" s="562"/>
      <c r="P25" s="562"/>
      <c r="Q25" s="584" t="str">
        <f>R24 &amp; "-" &amp; T24</f>
        <v>-</v>
      </c>
      <c r="R25" s="1213"/>
      <c r="S25" s="1214"/>
      <c r="T25" s="1213"/>
      <c r="U25" s="1214"/>
      <c r="V25" s="578"/>
      <c r="W25" s="1225"/>
    </row>
    <row r="26" spans="1:34" s="475" customFormat="1" ht="15" customHeight="1">
      <c r="A26" s="1207"/>
      <c r="B26" s="1207"/>
      <c r="C26" s="1207"/>
      <c r="D26" s="1207"/>
      <c r="E26" s="1207"/>
      <c r="F26" s="1207"/>
      <c r="G26" s="942"/>
      <c r="H26" s="940"/>
      <c r="I26" s="1207"/>
      <c r="J26" s="1207"/>
      <c r="K26" s="947"/>
      <c r="L26" s="538"/>
      <c r="M26" s="556" t="s">
        <v>25</v>
      </c>
      <c r="N26" s="551"/>
      <c r="O26" s="545"/>
      <c r="P26" s="545"/>
      <c r="Q26" s="545"/>
      <c r="R26" s="573"/>
      <c r="S26" s="564"/>
      <c r="T26" s="563"/>
      <c r="U26" s="551"/>
      <c r="V26" s="560"/>
      <c r="W26" s="1226"/>
      <c r="X26" s="501"/>
      <c r="Y26" s="501"/>
      <c r="Z26" s="501"/>
      <c r="AA26" s="501"/>
      <c r="AB26" s="501"/>
      <c r="AC26" s="501"/>
      <c r="AD26" s="501"/>
      <c r="AE26" s="501"/>
      <c r="AF26" s="501"/>
      <c r="AG26" s="501"/>
      <c r="AH26" s="501"/>
    </row>
    <row r="27" spans="1:34" s="475" customFormat="1" ht="15" customHeight="1">
      <c r="A27" s="1207"/>
      <c r="B27" s="1207"/>
      <c r="C27" s="1207"/>
      <c r="D27" s="1207"/>
      <c r="E27" s="1207"/>
      <c r="F27" s="942"/>
      <c r="G27" s="942"/>
      <c r="H27" s="940"/>
      <c r="I27" s="1207"/>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7"/>
      <c r="B28" s="1207"/>
      <c r="C28" s="1207"/>
      <c r="D28" s="1207"/>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7"/>
      <c r="B29" s="1207"/>
      <c r="C29" s="1207"/>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7"/>
      <c r="B30" s="1207"/>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7"/>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0" t="s">
        <v>660</v>
      </c>
      <c r="N34" s="1200"/>
      <c r="O34" s="1200"/>
      <c r="P34" s="1200"/>
      <c r="Q34" s="1200"/>
      <c r="R34" s="1200"/>
      <c r="S34" s="1200"/>
      <c r="T34" s="1200"/>
      <c r="U34" s="1200"/>
      <c r="V34" s="1200"/>
      <c r="W34" s="1200"/>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1" t="s">
        <v>657</v>
      </c>
      <c r="M5" s="1221"/>
      <c r="N5" s="1221"/>
      <c r="O5" s="1221"/>
      <c r="P5" s="1221"/>
      <c r="Q5" s="1221"/>
      <c r="R5" s="1221"/>
      <c r="S5" s="1221"/>
      <c r="T5" s="1221"/>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4" t="str">
        <f>IF(datePr_ch="",IF(datePr="","",datePr),datePr_ch)</f>
        <v>28.11.2022</v>
      </c>
      <c r="P8" s="1255"/>
      <c r="Q8" s="1255"/>
      <c r="R8" s="1255"/>
      <c r="S8" s="1255"/>
      <c r="T8" s="125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4" t="str">
        <f>IF(numberPr_ch="",IF(numberPr="","",numberPr),numberPr_ch)</f>
        <v>102/159</v>
      </c>
      <c r="P9" s="1255"/>
      <c r="Q9" s="1255"/>
      <c r="R9" s="1255"/>
      <c r="S9" s="1255"/>
      <c r="T9" s="125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1"/>
      <c r="P12" s="1251"/>
      <c r="Q12" s="1251"/>
      <c r="R12" s="1251"/>
      <c r="S12" s="1251"/>
      <c r="T12" s="1251"/>
      <c r="U12" s="1251"/>
    </row>
    <row r="13" spans="1:34">
      <c r="J13" s="481"/>
      <c r="K13" s="481"/>
      <c r="L13" s="1153" t="s">
        <v>454</v>
      </c>
      <c r="M13" s="1153"/>
      <c r="N13" s="1153"/>
      <c r="O13" s="1153"/>
      <c r="P13" s="1153"/>
      <c r="Q13" s="1153"/>
      <c r="R13" s="1153"/>
      <c r="S13" s="1153"/>
      <c r="T13" s="1153"/>
      <c r="U13" s="1153"/>
      <c r="V13" s="1153"/>
      <c r="W13" s="1153" t="s">
        <v>455</v>
      </c>
    </row>
    <row r="14" spans="1:34" ht="14.25" customHeight="1">
      <c r="J14" s="481"/>
      <c r="K14" s="481"/>
      <c r="L14" s="1234" t="s">
        <v>92</v>
      </c>
      <c r="M14" s="1234" t="s">
        <v>639</v>
      </c>
      <c r="N14" s="521"/>
      <c r="O14" s="1235" t="s">
        <v>641</v>
      </c>
      <c r="P14" s="1236"/>
      <c r="Q14" s="1236"/>
      <c r="R14" s="1236"/>
      <c r="S14" s="1236"/>
      <c r="T14" s="1237"/>
      <c r="U14" s="1218" t="s">
        <v>341</v>
      </c>
      <c r="V14" s="1231" t="s">
        <v>275</v>
      </c>
      <c r="W14" s="1153"/>
    </row>
    <row r="15" spans="1:34" s="523" customFormat="1" ht="14.25" customHeight="1">
      <c r="A15" s="585"/>
      <c r="B15" s="585"/>
      <c r="C15" s="585"/>
      <c r="D15" s="585"/>
      <c r="E15" s="585"/>
      <c r="F15" s="585"/>
      <c r="G15" s="591"/>
      <c r="H15" s="591"/>
      <c r="I15" s="531"/>
      <c r="J15" s="529"/>
      <c r="K15" s="529"/>
      <c r="L15" s="1234"/>
      <c r="M15" s="1234"/>
      <c r="N15" s="521"/>
      <c r="O15" s="1240" t="s">
        <v>772</v>
      </c>
      <c r="P15" s="1238" t="s">
        <v>271</v>
      </c>
      <c r="Q15" s="1239"/>
      <c r="R15" s="1216" t="s">
        <v>654</v>
      </c>
      <c r="S15" s="1216"/>
      <c r="T15" s="1217"/>
      <c r="U15" s="1219"/>
      <c r="V15" s="1232"/>
      <c r="W15" s="1153"/>
      <c r="X15" s="585"/>
      <c r="Y15" s="585"/>
      <c r="Z15" s="585"/>
      <c r="AA15" s="585"/>
      <c r="AB15" s="585"/>
      <c r="AC15" s="585"/>
      <c r="AD15" s="585"/>
      <c r="AE15" s="585"/>
      <c r="AF15" s="585"/>
      <c r="AG15" s="585"/>
      <c r="AH15" s="585"/>
    </row>
    <row r="16" spans="1:34" ht="33.75">
      <c r="J16" s="481"/>
      <c r="K16" s="481"/>
      <c r="L16" s="1234"/>
      <c r="M16" s="1234"/>
      <c r="N16" s="520"/>
      <c r="O16" s="1241"/>
      <c r="P16" s="535" t="s">
        <v>765</v>
      </c>
      <c r="Q16" s="535" t="s">
        <v>766</v>
      </c>
      <c r="R16" s="536" t="s">
        <v>274</v>
      </c>
      <c r="S16" s="1229" t="s">
        <v>273</v>
      </c>
      <c r="T16" s="1230"/>
      <c r="U16" s="1220"/>
      <c r="V16" s="1233"/>
      <c r="W16" s="1153"/>
    </row>
    <row r="17" spans="1:35">
      <c r="J17" s="481"/>
      <c r="K17" s="489">
        <v>1</v>
      </c>
      <c r="L17" s="525" t="s">
        <v>93</v>
      </c>
      <c r="M17" s="525" t="s">
        <v>49</v>
      </c>
      <c r="N17" s="496" t="s">
        <v>49</v>
      </c>
      <c r="O17" s="487">
        <f ca="1">OFFSET(O17,0,-1)+1</f>
        <v>3</v>
      </c>
      <c r="P17" s="487">
        <f ca="1">OFFSET(P17,0,-1)+1</f>
        <v>4</v>
      </c>
      <c r="Q17" s="487">
        <f ca="1">OFFSET(Q17,0,-1)+1</f>
        <v>5</v>
      </c>
      <c r="R17" s="487">
        <f ca="1">OFFSET(R17,0,-1)+1</f>
        <v>6</v>
      </c>
      <c r="S17" s="1223">
        <f ca="1">OFFSET(S17,0,-1)+1</f>
        <v>7</v>
      </c>
      <c r="T17" s="1223"/>
      <c r="U17" s="487">
        <f ca="1">OFFSET(U17,0,-2)+1</f>
        <v>8</v>
      </c>
      <c r="V17" s="651">
        <f ca="1">OFFSET(V17,0,-1)</f>
        <v>8</v>
      </c>
      <c r="W17" s="487">
        <f ca="1">OFFSET(W17,0,-1)+1</f>
        <v>9</v>
      </c>
    </row>
    <row r="18" spans="1:35" ht="22.5">
      <c r="A18" s="1207">
        <v>1</v>
      </c>
      <c r="B18" s="958"/>
      <c r="C18" s="958"/>
      <c r="D18" s="958"/>
      <c r="E18" s="959"/>
      <c r="F18" s="960"/>
      <c r="G18" s="960"/>
      <c r="H18" s="960"/>
      <c r="I18" s="961"/>
      <c r="J18" s="956"/>
      <c r="K18" s="963"/>
      <c r="L18" s="593">
        <f>mergeValue(A18)</f>
        <v>1</v>
      </c>
      <c r="M18" s="641" t="s">
        <v>20</v>
      </c>
      <c r="N18" s="580"/>
      <c r="O18" s="1248"/>
      <c r="P18" s="1248"/>
      <c r="Q18" s="1248"/>
      <c r="R18" s="1248"/>
      <c r="S18" s="1248"/>
      <c r="T18" s="1248"/>
      <c r="U18" s="1248"/>
      <c r="V18" s="1248"/>
      <c r="W18" s="630" t="s">
        <v>658</v>
      </c>
    </row>
    <row r="19" spans="1:35" ht="22.5">
      <c r="A19" s="1207"/>
      <c r="B19" s="1207">
        <v>1</v>
      </c>
      <c r="C19" s="958"/>
      <c r="D19" s="958"/>
      <c r="E19" s="960"/>
      <c r="F19" s="960"/>
      <c r="G19" s="960"/>
      <c r="H19" s="960"/>
      <c r="I19" s="955"/>
      <c r="J19" s="954"/>
      <c r="K19" s="957"/>
      <c r="L19" s="593" t="str">
        <f>mergeValue(A19) &amp;"."&amp; mergeValue(B19)</f>
        <v>1.1</v>
      </c>
      <c r="M19" s="546" t="s">
        <v>16</v>
      </c>
      <c r="N19" s="580"/>
      <c r="O19" s="1248"/>
      <c r="P19" s="1248"/>
      <c r="Q19" s="1248"/>
      <c r="R19" s="1248"/>
      <c r="S19" s="1248"/>
      <c r="T19" s="1248"/>
      <c r="U19" s="1248"/>
      <c r="V19" s="1248"/>
      <c r="W19" s="630" t="s">
        <v>477</v>
      </c>
    </row>
    <row r="20" spans="1:35" ht="22.5">
      <c r="A20" s="1207"/>
      <c r="B20" s="1207"/>
      <c r="C20" s="1207">
        <v>1</v>
      </c>
      <c r="D20" s="958"/>
      <c r="E20" s="960"/>
      <c r="F20" s="960"/>
      <c r="G20" s="960"/>
      <c r="H20" s="960"/>
      <c r="I20" s="962"/>
      <c r="J20" s="954"/>
      <c r="K20" s="957"/>
      <c r="L20" s="593" t="str">
        <f>mergeValue(A20) &amp;"."&amp; mergeValue(B20)&amp;"."&amp; mergeValue(C20)</f>
        <v>1.1.1</v>
      </c>
      <c r="M20" s="547" t="s">
        <v>7</v>
      </c>
      <c r="N20" s="580"/>
      <c r="O20" s="1248"/>
      <c r="P20" s="1248"/>
      <c r="Q20" s="1248"/>
      <c r="R20" s="1248"/>
      <c r="S20" s="1248"/>
      <c r="T20" s="1248"/>
      <c r="U20" s="1248"/>
      <c r="V20" s="1248"/>
      <c r="W20" s="630" t="s">
        <v>633</v>
      </c>
    </row>
    <row r="21" spans="1:35" ht="22.5">
      <c r="A21" s="1207"/>
      <c r="B21" s="1207"/>
      <c r="C21" s="1207"/>
      <c r="D21" s="1207">
        <v>1</v>
      </c>
      <c r="E21" s="960"/>
      <c r="F21" s="960"/>
      <c r="G21" s="960"/>
      <c r="H21" s="960"/>
      <c r="I21" s="962"/>
      <c r="J21" s="954"/>
      <c r="K21" s="957"/>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5" ht="11.25" hidden="1" customHeight="1">
      <c r="A22" s="1207"/>
      <c r="B22" s="1207"/>
      <c r="C22" s="1207"/>
      <c r="D22" s="1207"/>
      <c r="E22" s="1207">
        <v>1</v>
      </c>
      <c r="F22" s="960"/>
      <c r="G22" s="960"/>
      <c r="H22" s="958">
        <v>1</v>
      </c>
      <c r="I22" s="1207">
        <v>1</v>
      </c>
      <c r="J22" s="960"/>
      <c r="K22" s="965"/>
      <c r="L22" s="593"/>
      <c r="M22" s="554"/>
      <c r="N22" s="581"/>
      <c r="O22" s="631"/>
      <c r="P22" s="631"/>
      <c r="Q22" s="631"/>
      <c r="R22" s="631"/>
      <c r="S22" s="631"/>
      <c r="T22" s="631"/>
      <c r="U22" s="631"/>
      <c r="V22" s="508"/>
      <c r="W22" s="559"/>
    </row>
    <row r="23" spans="1:35" ht="90">
      <c r="A23" s="1207"/>
      <c r="B23" s="1207"/>
      <c r="C23" s="1207"/>
      <c r="D23" s="1207"/>
      <c r="E23" s="1207"/>
      <c r="F23" s="1207">
        <v>1</v>
      </c>
      <c r="G23" s="958"/>
      <c r="H23" s="958"/>
      <c r="I23" s="1207"/>
      <c r="J23" s="1207">
        <v>1</v>
      </c>
      <c r="K23" s="966"/>
      <c r="L23" s="593" t="str">
        <f>mergeValue(A23) &amp;"."&amp; mergeValue(B23)&amp;"."&amp; mergeValue(C23)&amp;"."&amp; mergeValue(D23)&amp;"."&amp;  mergeValue(F23)</f>
        <v>1.1.1.1.1</v>
      </c>
      <c r="M23" s="555" t="s">
        <v>10</v>
      </c>
      <c r="N23" s="581"/>
      <c r="O23" s="1209"/>
      <c r="P23" s="1209"/>
      <c r="Q23" s="1209"/>
      <c r="R23" s="1209"/>
      <c r="S23" s="1209"/>
      <c r="T23" s="1209"/>
      <c r="U23" s="1209"/>
      <c r="V23" s="1209"/>
      <c r="W23" s="630" t="s">
        <v>635</v>
      </c>
      <c r="Y23" s="504" t="str">
        <f>strCheckUnique(Z23:Z26)</f>
        <v/>
      </c>
      <c r="AA23" s="504"/>
    </row>
    <row r="24" spans="1:35" ht="189" customHeight="1">
      <c r="A24" s="1207"/>
      <c r="B24" s="1207"/>
      <c r="C24" s="1207"/>
      <c r="D24" s="1207"/>
      <c r="E24" s="1207"/>
      <c r="F24" s="1207"/>
      <c r="G24" s="958">
        <v>1</v>
      </c>
      <c r="H24" s="958"/>
      <c r="I24" s="1207"/>
      <c r="J24" s="1207"/>
      <c r="K24" s="966">
        <v>1</v>
      </c>
      <c r="L24" s="593" t="str">
        <f>mergeValue(A24) &amp;"."&amp; mergeValue(B24)&amp;"."&amp; mergeValue(C24)&amp;"."&amp; mergeValue(D24)&amp;"."&amp; mergeValue(F24)&amp;"."&amp; mergeValue(G24)</f>
        <v>1.1.1.1.1.1</v>
      </c>
      <c r="M24" s="1069"/>
      <c r="N24" s="586"/>
      <c r="O24" s="562"/>
      <c r="P24" s="562"/>
      <c r="Q24" s="1094"/>
      <c r="R24" s="1249"/>
      <c r="S24" s="1214" t="s">
        <v>84</v>
      </c>
      <c r="T24" s="1249"/>
      <c r="U24" s="1214" t="s">
        <v>85</v>
      </c>
      <c r="V24" s="578"/>
      <c r="W24" s="1224" t="s">
        <v>659</v>
      </c>
      <c r="X24" s="500" t="str">
        <f>strCheckDate(O25:V25)</f>
        <v/>
      </c>
      <c r="Y24" s="504"/>
      <c r="Z24" s="504" t="str">
        <f>IF(M24="","",M24 )</f>
        <v/>
      </c>
      <c r="AA24" s="504"/>
      <c r="AB24" s="504"/>
      <c r="AC24" s="504"/>
    </row>
    <row r="25" spans="1:35" ht="11.25" hidden="1">
      <c r="A25" s="1207"/>
      <c r="B25" s="1207"/>
      <c r="C25" s="1207"/>
      <c r="D25" s="1207"/>
      <c r="E25" s="1207"/>
      <c r="F25" s="1207"/>
      <c r="G25" s="958"/>
      <c r="H25" s="958"/>
      <c r="I25" s="1207"/>
      <c r="J25" s="1207"/>
      <c r="K25" s="966"/>
      <c r="L25" s="600"/>
      <c r="M25" s="646"/>
      <c r="N25" s="586"/>
      <c r="O25" s="562"/>
      <c r="P25" s="562"/>
      <c r="Q25" s="584" t="str">
        <f>R24 &amp; "-" &amp; T24</f>
        <v>-</v>
      </c>
      <c r="R25" s="1213"/>
      <c r="S25" s="1214"/>
      <c r="T25" s="1213"/>
      <c r="U25" s="1214"/>
      <c r="V25" s="578"/>
      <c r="W25" s="1225"/>
    </row>
    <row r="26" spans="1:35" s="475" customFormat="1" ht="15" customHeight="1">
      <c r="A26" s="1207"/>
      <c r="B26" s="1207"/>
      <c r="C26" s="1207"/>
      <c r="D26" s="1207"/>
      <c r="E26" s="1207"/>
      <c r="F26" s="1207"/>
      <c r="G26" s="960"/>
      <c r="H26" s="958"/>
      <c r="I26" s="1207"/>
      <c r="J26" s="1207"/>
      <c r="K26" s="965"/>
      <c r="L26" s="538"/>
      <c r="M26" s="556" t="s">
        <v>25</v>
      </c>
      <c r="N26" s="551"/>
      <c r="O26" s="545"/>
      <c r="P26" s="545"/>
      <c r="Q26" s="545"/>
      <c r="R26" s="573"/>
      <c r="S26" s="564"/>
      <c r="T26" s="563"/>
      <c r="U26" s="551"/>
      <c r="V26" s="560"/>
      <c r="W26" s="1226"/>
      <c r="X26" s="501"/>
      <c r="Y26" s="501"/>
      <c r="Z26" s="501"/>
      <c r="AA26" s="501"/>
      <c r="AB26" s="501"/>
      <c r="AC26" s="501"/>
      <c r="AD26" s="501"/>
      <c r="AE26" s="501"/>
      <c r="AF26" s="501"/>
      <c r="AG26" s="501"/>
      <c r="AH26" s="501"/>
    </row>
    <row r="27" spans="1:35" s="475" customFormat="1" ht="15" customHeight="1">
      <c r="A27" s="1207"/>
      <c r="B27" s="1207"/>
      <c r="C27" s="1207"/>
      <c r="D27" s="1207"/>
      <c r="E27" s="1207"/>
      <c r="F27" s="960"/>
      <c r="G27" s="960"/>
      <c r="H27" s="958"/>
      <c r="I27" s="1207"/>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7"/>
      <c r="B28" s="1207"/>
      <c r="C28" s="1207"/>
      <c r="D28" s="1207"/>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7"/>
      <c r="B29" s="1207"/>
      <c r="C29" s="1207"/>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7"/>
      <c r="B30" s="1207"/>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7"/>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0" t="s">
        <v>660</v>
      </c>
      <c r="N34" s="1200"/>
      <c r="O34" s="1200"/>
      <c r="P34" s="1200"/>
      <c r="Q34" s="1200"/>
      <c r="R34" s="1200"/>
      <c r="S34" s="1200"/>
      <c r="T34" s="1200"/>
      <c r="U34" s="1200"/>
      <c r="V34" s="1200"/>
      <c r="W34" s="1200"/>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1" t="s">
        <v>666</v>
      </c>
      <c r="M5" s="1221"/>
      <c r="N5" s="1221"/>
      <c r="O5" s="1221"/>
      <c r="P5" s="1221"/>
      <c r="Q5" s="1221"/>
      <c r="R5" s="1221"/>
      <c r="S5" s="1221"/>
      <c r="T5" s="1221"/>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V7" s="524"/>
      <c r="AC7" s="585"/>
      <c r="AD7" s="585"/>
      <c r="AE7" s="585"/>
      <c r="AF7" s="585"/>
      <c r="AG7" s="585"/>
    </row>
    <row r="8" spans="1:33" s="491" customFormat="1" ht="18.75">
      <c r="A8" s="505"/>
      <c r="B8" s="505"/>
      <c r="C8" s="505"/>
      <c r="D8" s="505"/>
      <c r="E8" s="505"/>
      <c r="F8" s="505"/>
      <c r="G8" s="505"/>
      <c r="H8" s="505"/>
      <c r="L8" s="499"/>
      <c r="M8" s="617" t="s">
        <v>596</v>
      </c>
      <c r="N8" s="666"/>
      <c r="O8" s="1254" t="str">
        <f>IF(datePr_ch="",IF(datePr="","",datePr),datePr_ch)</f>
        <v>28.11.2022</v>
      </c>
      <c r="P8" s="1255"/>
      <c r="Q8" s="1255"/>
      <c r="R8" s="1255"/>
      <c r="S8" s="1255"/>
      <c r="T8" s="1256"/>
      <c r="U8" s="667"/>
      <c r="V8" s="486"/>
      <c r="AC8" s="505"/>
      <c r="AD8" s="505"/>
      <c r="AE8" s="505"/>
      <c r="AF8" s="505"/>
      <c r="AG8" s="505"/>
    </row>
    <row r="9" spans="1:33" s="491" customFormat="1" ht="18.75">
      <c r="A9" s="505"/>
      <c r="B9" s="505"/>
      <c r="C9" s="505"/>
      <c r="D9" s="505"/>
      <c r="E9" s="505"/>
      <c r="F9" s="505"/>
      <c r="G9" s="505"/>
      <c r="H9" s="505"/>
      <c r="L9" s="552"/>
      <c r="M9" s="617" t="s">
        <v>595</v>
      </c>
      <c r="N9" s="666"/>
      <c r="O9" s="1254" t="str">
        <f>IF(numberPr_ch="",IF(numberPr="","",numberPr),numberPr_ch)</f>
        <v>102/159</v>
      </c>
      <c r="P9" s="1255"/>
      <c r="Q9" s="1255"/>
      <c r="R9" s="1255"/>
      <c r="S9" s="1255"/>
      <c r="T9" s="125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34" t="s">
        <v>454</v>
      </c>
      <c r="M13" s="1234"/>
      <c r="N13" s="1234"/>
      <c r="O13" s="1234"/>
      <c r="P13" s="1234"/>
      <c r="Q13" s="1234"/>
      <c r="R13" s="1234"/>
      <c r="S13" s="1234"/>
      <c r="T13" s="1234"/>
      <c r="U13" s="1234"/>
      <c r="V13" s="1234"/>
      <c r="W13" s="1234"/>
      <c r="X13" s="1234"/>
      <c r="Y13" s="1234"/>
      <c r="Z13" s="1234"/>
      <c r="AA13" s="1234"/>
      <c r="AB13" s="1153" t="s">
        <v>455</v>
      </c>
    </row>
    <row r="14" spans="1:33" ht="14.25" customHeight="1">
      <c r="J14" s="481"/>
      <c r="K14" s="481"/>
      <c r="L14" s="1234" t="s">
        <v>92</v>
      </c>
      <c r="M14" s="1234" t="s">
        <v>639</v>
      </c>
      <c r="N14" s="578"/>
      <c r="O14" s="1153" t="s">
        <v>641</v>
      </c>
      <c r="P14" s="1153"/>
      <c r="Q14" s="1153"/>
      <c r="R14" s="1153"/>
      <c r="S14" s="1153"/>
      <c r="T14" s="1153"/>
      <c r="U14" s="1153"/>
      <c r="V14" s="1153"/>
      <c r="W14" s="1153"/>
      <c r="X14" s="1153"/>
      <c r="Y14" s="1153"/>
      <c r="Z14" s="1234" t="s">
        <v>341</v>
      </c>
      <c r="AA14" s="1246" t="s">
        <v>275</v>
      </c>
      <c r="AB14" s="1153"/>
    </row>
    <row r="15" spans="1:33" s="523" customFormat="1" ht="14.25" customHeight="1">
      <c r="A15" s="585"/>
      <c r="B15" s="585"/>
      <c r="C15" s="585"/>
      <c r="D15" s="585"/>
      <c r="E15" s="585"/>
      <c r="F15" s="585"/>
      <c r="G15" s="591"/>
      <c r="H15" s="591"/>
      <c r="I15" s="531"/>
      <c r="J15" s="529"/>
      <c r="K15" s="529"/>
      <c r="L15" s="1234"/>
      <c r="M15" s="1234"/>
      <c r="N15" s="578"/>
      <c r="O15" s="1262" t="s">
        <v>667</v>
      </c>
      <c r="P15" s="1262" t="s">
        <v>620</v>
      </c>
      <c r="Q15" s="1262" t="s">
        <v>621</v>
      </c>
      <c r="R15" s="1262" t="s">
        <v>271</v>
      </c>
      <c r="S15" s="1262"/>
      <c r="T15" s="1262" t="s">
        <v>271</v>
      </c>
      <c r="U15" s="1262"/>
      <c r="V15" s="652"/>
      <c r="W15" s="1261" t="s">
        <v>654</v>
      </c>
      <c r="X15" s="1261"/>
      <c r="Y15" s="1261"/>
      <c r="Z15" s="1234"/>
      <c r="AA15" s="1246"/>
      <c r="AB15" s="1153"/>
      <c r="AC15" s="585"/>
      <c r="AD15" s="585"/>
      <c r="AE15" s="585"/>
      <c r="AF15" s="585"/>
      <c r="AG15" s="585"/>
    </row>
    <row r="16" spans="1:33" ht="56.25" customHeight="1">
      <c r="J16" s="481"/>
      <c r="K16" s="481"/>
      <c r="L16" s="1234"/>
      <c r="M16" s="1234"/>
      <c r="N16" s="578"/>
      <c r="O16" s="1262"/>
      <c r="P16" s="1262"/>
      <c r="Q16" s="1262"/>
      <c r="R16" s="535" t="s">
        <v>622</v>
      </c>
      <c r="S16" s="535" t="s">
        <v>623</v>
      </c>
      <c r="T16" s="535" t="s">
        <v>624</v>
      </c>
      <c r="U16" s="535" t="s">
        <v>625</v>
      </c>
      <c r="V16" s="535"/>
      <c r="W16" s="536" t="s">
        <v>274</v>
      </c>
      <c r="X16" s="1258" t="s">
        <v>273</v>
      </c>
      <c r="Y16" s="1258"/>
      <c r="Z16" s="1234"/>
      <c r="AA16" s="1246"/>
      <c r="AB16" s="1153"/>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3">
        <f ca="1">OFFSET(X17,0,-1)+1</f>
        <v>11</v>
      </c>
      <c r="Y17" s="1223"/>
      <c r="Z17" s="487">
        <f ca="1">OFFSET(Z17,0,-2)+1</f>
        <v>12</v>
      </c>
      <c r="AB17" s="487">
        <f ca="1">OFFSET(AB17,0,-2)+1</f>
        <v>13</v>
      </c>
    </row>
    <row r="18" spans="1:33" ht="22.5">
      <c r="A18" s="1207">
        <v>1</v>
      </c>
      <c r="B18" s="1053"/>
      <c r="C18" s="1053"/>
      <c r="D18" s="1053"/>
      <c r="E18" s="1054"/>
      <c r="F18" s="1055"/>
      <c r="G18" s="1053"/>
      <c r="H18" s="1053"/>
      <c r="I18" s="1041"/>
      <c r="J18" s="1046"/>
      <c r="K18" s="1046"/>
      <c r="L18" s="593">
        <f>mergeValue(A18)</f>
        <v>1</v>
      </c>
      <c r="M18" s="641" t="s">
        <v>20</v>
      </c>
      <c r="N18" s="580"/>
      <c r="O18" s="1248"/>
      <c r="P18" s="1248"/>
      <c r="Q18" s="1248"/>
      <c r="R18" s="1248"/>
      <c r="S18" s="1248"/>
      <c r="T18" s="1248"/>
      <c r="U18" s="1248"/>
      <c r="V18" s="1248"/>
      <c r="W18" s="1248"/>
      <c r="X18" s="1248"/>
      <c r="Y18" s="1248"/>
      <c r="Z18" s="1248"/>
      <c r="AA18" s="1248"/>
      <c r="AB18" s="630" t="s">
        <v>476</v>
      </c>
    </row>
    <row r="19" spans="1:33" ht="22.5">
      <c r="A19" s="1207"/>
      <c r="B19" s="1207">
        <v>1</v>
      </c>
      <c r="C19" s="1053"/>
      <c r="D19" s="1053"/>
      <c r="E19" s="1055"/>
      <c r="F19" s="1055"/>
      <c r="G19" s="1053"/>
      <c r="H19" s="1053"/>
      <c r="I19" s="1048"/>
      <c r="J19" s="1043"/>
      <c r="K19" s="1042"/>
      <c r="L19" s="593" t="str">
        <f>mergeValue(A19) &amp;"."&amp; mergeValue(B19)</f>
        <v>1.1</v>
      </c>
      <c r="M19" s="546" t="s">
        <v>16</v>
      </c>
      <c r="N19" s="580"/>
      <c r="O19" s="1248"/>
      <c r="P19" s="1248"/>
      <c r="Q19" s="1248"/>
      <c r="R19" s="1248"/>
      <c r="S19" s="1248"/>
      <c r="T19" s="1248"/>
      <c r="U19" s="1248"/>
      <c r="V19" s="1248"/>
      <c r="W19" s="1248"/>
      <c r="X19" s="1248"/>
      <c r="Y19" s="1248"/>
      <c r="Z19" s="1248"/>
      <c r="AA19" s="1248"/>
      <c r="AB19" s="630" t="s">
        <v>477</v>
      </c>
    </row>
    <row r="20" spans="1:33" ht="22.5">
      <c r="A20" s="1207"/>
      <c r="B20" s="1207"/>
      <c r="C20" s="1207">
        <v>1</v>
      </c>
      <c r="D20" s="1053"/>
      <c r="E20" s="1055"/>
      <c r="F20" s="1055"/>
      <c r="G20" s="1053"/>
      <c r="H20" s="1053"/>
      <c r="I20" s="1048"/>
      <c r="J20" s="1043"/>
      <c r="K20" s="1042"/>
      <c r="L20" s="593" t="str">
        <f>mergeValue(A20) &amp;"."&amp; mergeValue(B20)&amp;"."&amp; mergeValue(C20)</f>
        <v>1.1.1</v>
      </c>
      <c r="M20" s="547" t="s">
        <v>7</v>
      </c>
      <c r="N20" s="580"/>
      <c r="O20" s="1248"/>
      <c r="P20" s="1248"/>
      <c r="Q20" s="1248"/>
      <c r="R20" s="1248"/>
      <c r="S20" s="1248"/>
      <c r="T20" s="1248"/>
      <c r="U20" s="1248"/>
      <c r="V20" s="1248"/>
      <c r="W20" s="1248"/>
      <c r="X20" s="1248"/>
      <c r="Y20" s="1248"/>
      <c r="Z20" s="1248"/>
      <c r="AA20" s="1248"/>
      <c r="AB20" s="630" t="s">
        <v>633</v>
      </c>
    </row>
    <row r="21" spans="1:33" ht="22.5">
      <c r="A21" s="1207"/>
      <c r="B21" s="1207"/>
      <c r="C21" s="1207"/>
      <c r="D21" s="1207">
        <v>1</v>
      </c>
      <c r="E21" s="1055"/>
      <c r="F21" s="1055"/>
      <c r="G21" s="1053"/>
      <c r="H21" s="1053"/>
      <c r="I21" s="1048"/>
      <c r="J21" s="1043"/>
      <c r="K21" s="1042"/>
      <c r="L21" s="593" t="str">
        <f>mergeValue(A21) &amp;"."&amp; mergeValue(B21)&amp;"."&amp; mergeValue(C21)&amp;"."&amp; mergeValue(D21)</f>
        <v>1.1.1.1</v>
      </c>
      <c r="M21" s="548" t="s">
        <v>22</v>
      </c>
      <c r="N21" s="580"/>
      <c r="O21" s="1248"/>
      <c r="P21" s="1248"/>
      <c r="Q21" s="1248"/>
      <c r="R21" s="1248"/>
      <c r="S21" s="1248"/>
      <c r="T21" s="1248"/>
      <c r="U21" s="1248"/>
      <c r="V21" s="1248"/>
      <c r="W21" s="1248"/>
      <c r="X21" s="1248"/>
      <c r="Y21" s="1248"/>
      <c r="Z21" s="1248"/>
      <c r="AA21" s="1248"/>
      <c r="AB21" s="630" t="s">
        <v>634</v>
      </c>
    </row>
    <row r="22" spans="1:33" ht="0.2" customHeight="1">
      <c r="A22" s="1207"/>
      <c r="B22" s="1207"/>
      <c r="C22" s="1207"/>
      <c r="D22" s="1207"/>
      <c r="E22" s="1207">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7"/>
      <c r="B23" s="1207"/>
      <c r="C23" s="1207"/>
      <c r="D23" s="1207"/>
      <c r="E23" s="1207"/>
      <c r="F23" s="1207">
        <v>1</v>
      </c>
      <c r="G23" s="1053"/>
      <c r="H23" s="1053"/>
      <c r="I23" s="1259"/>
      <c r="J23" s="1043"/>
      <c r="K23" s="1042"/>
      <c r="L23" s="593" t="str">
        <f>mergeValue(A23) &amp;"."&amp; mergeValue(B23)&amp;"."&amp; mergeValue(C23)&amp;"."&amp; mergeValue(D23)&amp;"."&amp; mergeValue(F23)</f>
        <v>1.1.1.1.1</v>
      </c>
      <c r="M23" s="555" t="s">
        <v>10</v>
      </c>
      <c r="N23" s="581"/>
      <c r="O23" s="1210"/>
      <c r="P23" s="1211"/>
      <c r="Q23" s="1211"/>
      <c r="R23" s="1211"/>
      <c r="S23" s="1211"/>
      <c r="T23" s="1211"/>
      <c r="U23" s="1211"/>
      <c r="V23" s="1211"/>
      <c r="W23" s="1211"/>
      <c r="X23" s="1211"/>
      <c r="Y23" s="1211"/>
      <c r="Z23" s="1211"/>
      <c r="AA23" s="1212"/>
      <c r="AB23" s="630" t="s">
        <v>635</v>
      </c>
      <c r="AD23" s="504" t="str">
        <f>strCheckUnique(AE23:AE28)</f>
        <v/>
      </c>
      <c r="AF23" s="504"/>
    </row>
    <row r="24" spans="1:33" ht="135">
      <c r="A24" s="1207"/>
      <c r="B24" s="1207"/>
      <c r="C24" s="1207"/>
      <c r="D24" s="1207"/>
      <c r="E24" s="1207"/>
      <c r="F24" s="1207"/>
      <c r="G24" s="1207">
        <v>1</v>
      </c>
      <c r="H24" s="1053"/>
      <c r="I24" s="1259"/>
      <c r="J24" s="1260"/>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9"/>
      <c r="X24" s="1214" t="s">
        <v>84</v>
      </c>
      <c r="Y24" s="1249"/>
      <c r="Z24" s="1214"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7"/>
      <c r="B25" s="1207"/>
      <c r="C25" s="1207"/>
      <c r="D25" s="1207"/>
      <c r="E25" s="1207"/>
      <c r="F25" s="1207"/>
      <c r="G25" s="1207"/>
      <c r="H25" s="1053">
        <v>1</v>
      </c>
      <c r="I25" s="1259"/>
      <c r="J25" s="1260"/>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9"/>
      <c r="X25" s="1214"/>
      <c r="Y25" s="1249"/>
      <c r="Z25" s="1214"/>
      <c r="AA25" s="670"/>
      <c r="AB25" s="1224" t="s">
        <v>669</v>
      </c>
      <c r="AC25" s="500" t="str">
        <f>strCheckDate(O25:AA25)</f>
        <v/>
      </c>
      <c r="AF25" s="504"/>
    </row>
    <row r="26" spans="1:33" ht="14.25" hidden="1" customHeight="1">
      <c r="A26" s="1207"/>
      <c r="B26" s="1207"/>
      <c r="C26" s="1207"/>
      <c r="D26" s="1207"/>
      <c r="E26" s="1207"/>
      <c r="F26" s="1207"/>
      <c r="G26" s="1207"/>
      <c r="H26" s="1053"/>
      <c r="I26" s="1259"/>
      <c r="J26" s="1260"/>
      <c r="K26" s="1049"/>
      <c r="L26" s="600"/>
      <c r="M26" s="646"/>
      <c r="N26" s="646"/>
      <c r="O26" s="562"/>
      <c r="P26" s="493"/>
      <c r="Q26" s="493"/>
      <c r="R26" s="493"/>
      <c r="S26" s="493"/>
      <c r="T26" s="493"/>
      <c r="U26" s="559"/>
      <c r="V26" s="584"/>
      <c r="W26" s="1213"/>
      <c r="X26" s="1214"/>
      <c r="Y26" s="1213"/>
      <c r="Z26" s="1214"/>
      <c r="AA26" s="537"/>
      <c r="AB26" s="1225"/>
      <c r="AF26" s="504">
        <f ca="1">OFFSET(AF26,-1,0)</f>
        <v>0</v>
      </c>
    </row>
    <row r="27" spans="1:33" s="475" customFormat="1" ht="15" customHeight="1">
      <c r="A27" s="1207"/>
      <c r="B27" s="1207"/>
      <c r="C27" s="1207"/>
      <c r="D27" s="1207"/>
      <c r="E27" s="1207"/>
      <c r="F27" s="1207"/>
      <c r="G27" s="1207"/>
      <c r="H27" s="1053"/>
      <c r="I27" s="1259"/>
      <c r="J27" s="1260"/>
      <c r="K27" s="1050"/>
      <c r="L27" s="538"/>
      <c r="M27" s="557" t="s">
        <v>41</v>
      </c>
      <c r="N27" s="551"/>
      <c r="O27" s="545"/>
      <c r="P27" s="545"/>
      <c r="Q27" s="545"/>
      <c r="R27" s="545"/>
      <c r="S27" s="545"/>
      <c r="T27" s="545"/>
      <c r="U27" s="545"/>
      <c r="V27" s="545"/>
      <c r="W27" s="563"/>
      <c r="X27" s="564"/>
      <c r="Y27" s="563"/>
      <c r="Z27" s="551"/>
      <c r="AA27" s="560"/>
      <c r="AB27" s="1226"/>
      <c r="AC27" s="501"/>
      <c r="AD27" s="501"/>
      <c r="AE27" s="501"/>
      <c r="AF27" s="501"/>
      <c r="AG27" s="501"/>
    </row>
    <row r="28" spans="1:33" s="475" customFormat="1" ht="15" customHeight="1">
      <c r="A28" s="1207"/>
      <c r="B28" s="1207"/>
      <c r="C28" s="1207"/>
      <c r="D28" s="1207"/>
      <c r="E28" s="1207"/>
      <c r="F28" s="1207"/>
      <c r="G28" s="1053"/>
      <c r="H28" s="1053"/>
      <c r="I28" s="1259"/>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7"/>
      <c r="B29" s="1207"/>
      <c r="C29" s="1207"/>
      <c r="D29" s="1207"/>
      <c r="E29" s="1207"/>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7"/>
      <c r="B30" s="1207"/>
      <c r="C30" s="1207"/>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7"/>
      <c r="B31" s="1207"/>
      <c r="C31" s="1207"/>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7"/>
      <c r="B32" s="1207"/>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7"/>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0" t="s">
        <v>672</v>
      </c>
      <c r="N36" s="1200"/>
      <c r="O36" s="1200"/>
      <c r="P36" s="1200"/>
      <c r="Q36" s="1200"/>
      <c r="R36" s="1200"/>
      <c r="S36" s="1200"/>
      <c r="T36" s="1200"/>
      <c r="U36" s="1200"/>
      <c r="V36" s="1200"/>
      <c r="W36" s="1200"/>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336"/>
      <c r="G15" s="149" t="s">
        <v>403</v>
      </c>
      <c r="H15" s="337"/>
      <c r="I15" s="338"/>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1" t="s">
        <v>674</v>
      </c>
      <c r="M5" s="1221"/>
      <c r="N5" s="1221"/>
      <c r="O5" s="1221"/>
      <c r="P5" s="1221"/>
      <c r="Q5" s="1221"/>
      <c r="R5" s="1221"/>
      <c r="S5" s="1221"/>
      <c r="T5" s="1221"/>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7" t="str">
        <f>IF(NameOrPr_ch="",IF(NameOrPr="","",NameOrPr),NameOrPr_ch)</f>
        <v>Министерство тарифного регулирования и энергетики Челябинской области</v>
      </c>
      <c r="O7" s="1227"/>
      <c r="P7" s="1227"/>
      <c r="Q7" s="1227"/>
      <c r="R7" s="1227"/>
      <c r="S7" s="1227"/>
      <c r="T7" s="1227"/>
      <c r="U7" s="669"/>
      <c r="AH7" s="585"/>
      <c r="AI7" s="585"/>
      <c r="AJ7" s="585"/>
      <c r="AK7" s="585"/>
    </row>
    <row r="8" spans="1:37" s="491" customFormat="1" ht="18.75">
      <c r="A8" s="505"/>
      <c r="B8" s="505"/>
      <c r="C8" s="505"/>
      <c r="D8" s="505"/>
      <c r="E8" s="505"/>
      <c r="F8" s="505"/>
      <c r="G8" s="505"/>
      <c r="H8" s="505"/>
      <c r="L8" s="499"/>
      <c r="M8" s="672" t="s">
        <v>596</v>
      </c>
      <c r="N8" s="1227" t="str">
        <f>IF(datePr_ch="",IF(datePr="","",datePr),datePr_ch)</f>
        <v>28.11.2022</v>
      </c>
      <c r="O8" s="1227"/>
      <c r="P8" s="1227"/>
      <c r="Q8" s="1227"/>
      <c r="R8" s="1227"/>
      <c r="S8" s="1227"/>
      <c r="T8" s="122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7" t="str">
        <f>IF(numberPr_ch="",IF(numberPr="","",numberPr),numberPr_ch)</f>
        <v>102/159</v>
      </c>
      <c r="O9" s="1227"/>
      <c r="P9" s="1227"/>
      <c r="Q9" s="1227"/>
      <c r="R9" s="1227"/>
      <c r="S9" s="1227"/>
      <c r="T9" s="122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7" t="str">
        <f>IF(IstPub_ch="",IF(IstPub="","",IstPub),IstPub_ch)</f>
        <v>Официальный сайт Министерства тарифного регулирования и энергетики Челябинской области</v>
      </c>
      <c r="O10" s="1227"/>
      <c r="P10" s="1227"/>
      <c r="Q10" s="1227"/>
      <c r="R10" s="1227"/>
      <c r="S10" s="1227"/>
      <c r="T10" s="122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2"/>
      <c r="M12" s="1222"/>
      <c r="N12" s="566"/>
      <c r="O12" s="1257"/>
      <c r="P12" s="1257"/>
      <c r="Q12" s="1257"/>
      <c r="R12" s="1257"/>
      <c r="S12" s="1257"/>
      <c r="T12" s="1257"/>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1"/>
      <c r="K15" s="481"/>
      <c r="L15" s="1234" t="s">
        <v>92</v>
      </c>
      <c r="M15" s="1234" t="s">
        <v>676</v>
      </c>
      <c r="N15" s="1270" t="s">
        <v>628</v>
      </c>
      <c r="O15" s="1270"/>
      <c r="P15" s="1270"/>
      <c r="Q15" s="1270"/>
      <c r="R15" s="1270" t="s">
        <v>629</v>
      </c>
      <c r="S15" s="1270"/>
      <c r="T15" s="1270"/>
      <c r="U15" s="1270"/>
      <c r="V15" s="1270" t="s">
        <v>630</v>
      </c>
      <c r="W15" s="1270"/>
      <c r="X15" s="1270"/>
      <c r="Y15" s="1270"/>
      <c r="Z15" s="1234" t="s">
        <v>641</v>
      </c>
      <c r="AA15" s="1234"/>
      <c r="AB15" s="1234"/>
      <c r="AC15" s="1234"/>
      <c r="AD15" s="1234"/>
      <c r="AE15" s="1234" t="s">
        <v>341</v>
      </c>
      <c r="AF15" s="1246" t="s">
        <v>275</v>
      </c>
      <c r="AG15" s="1153"/>
    </row>
    <row r="16" spans="1:37" s="523" customFormat="1" ht="27.75" customHeight="1">
      <c r="A16" s="585"/>
      <c r="B16" s="585"/>
      <c r="C16" s="585"/>
      <c r="D16" s="585"/>
      <c r="E16" s="585"/>
      <c r="F16" s="585"/>
      <c r="G16" s="591"/>
      <c r="H16" s="591"/>
      <c r="I16" s="531"/>
      <c r="J16" s="529"/>
      <c r="K16" s="529"/>
      <c r="L16" s="1234"/>
      <c r="M16" s="1234"/>
      <c r="N16" s="1270"/>
      <c r="O16" s="1270"/>
      <c r="P16" s="1270"/>
      <c r="Q16" s="1270"/>
      <c r="R16" s="1270"/>
      <c r="S16" s="1270"/>
      <c r="T16" s="1270"/>
      <c r="U16" s="1270"/>
      <c r="V16" s="1270"/>
      <c r="W16" s="1270"/>
      <c r="X16" s="1270"/>
      <c r="Y16" s="1270"/>
      <c r="Z16" s="1153" t="s">
        <v>679</v>
      </c>
      <c r="AA16" s="1153"/>
      <c r="AB16" s="1153" t="s">
        <v>654</v>
      </c>
      <c r="AC16" s="1153"/>
      <c r="AD16" s="1153"/>
      <c r="AE16" s="1234"/>
      <c r="AF16" s="1246"/>
      <c r="AG16" s="1153"/>
      <c r="AH16" s="585"/>
      <c r="AI16" s="585"/>
      <c r="AJ16" s="585"/>
      <c r="AK16" s="585"/>
    </row>
    <row r="17" spans="1:37" ht="14.25" customHeight="1">
      <c r="J17" s="481"/>
      <c r="K17" s="481"/>
      <c r="L17" s="1234"/>
      <c r="M17" s="1234"/>
      <c r="N17" s="1270"/>
      <c r="O17" s="1270"/>
      <c r="P17" s="1270"/>
      <c r="Q17" s="1270"/>
      <c r="R17" s="1270"/>
      <c r="S17" s="1270"/>
      <c r="T17" s="1270"/>
      <c r="U17" s="1270"/>
      <c r="V17" s="1270"/>
      <c r="W17" s="1270"/>
      <c r="X17" s="1270"/>
      <c r="Y17" s="1270"/>
      <c r="Z17" s="534" t="s">
        <v>677</v>
      </c>
      <c r="AA17" s="534" t="s">
        <v>678</v>
      </c>
      <c r="AB17" s="536" t="s">
        <v>274</v>
      </c>
      <c r="AC17" s="1258" t="s">
        <v>273</v>
      </c>
      <c r="AD17" s="1258"/>
      <c r="AE17" s="1234"/>
      <c r="AF17" s="1246"/>
      <c r="AG17" s="1153"/>
    </row>
    <row r="18" spans="1:37">
      <c r="J18" s="481"/>
      <c r="K18" s="489">
        <v>1</v>
      </c>
      <c r="L18" s="478" t="s">
        <v>93</v>
      </c>
      <c r="M18" s="478" t="s">
        <v>49</v>
      </c>
      <c r="N18" s="1263">
        <f ca="1">OFFSET(N18,0,-1)+1</f>
        <v>3</v>
      </c>
      <c r="O18" s="1263"/>
      <c r="P18" s="1263"/>
      <c r="Q18" s="1263"/>
      <c r="R18" s="1263">
        <f ca="1">OFFSET(N18,0,0)+1</f>
        <v>4</v>
      </c>
      <c r="S18" s="1263"/>
      <c r="T18" s="1263"/>
      <c r="U18" s="1263"/>
      <c r="V18" s="674"/>
      <c r="W18" s="674"/>
      <c r="X18" s="674"/>
      <c r="Y18" s="675">
        <f ca="1">OFFSET(R18,0,0)+1</f>
        <v>5</v>
      </c>
      <c r="Z18" s="487">
        <f ca="1">OFFSET(Z18,0,-1)+1</f>
        <v>6</v>
      </c>
      <c r="AA18" s="487">
        <f ca="1">OFFSET(AA18,0,-1)+1</f>
        <v>7</v>
      </c>
      <c r="AB18" s="487">
        <f ca="1">OFFSET(AB18,0,-1)+1</f>
        <v>8</v>
      </c>
      <c r="AC18" s="1263">
        <f ca="1">OFFSET(AC18,0,-1)+1</f>
        <v>9</v>
      </c>
      <c r="AD18" s="1263"/>
      <c r="AE18" s="487">
        <f ca="1">OFFSET(AE18,0,-2)+1</f>
        <v>10</v>
      </c>
      <c r="AF18" s="523"/>
      <c r="AG18" s="487">
        <f ca="1">OFFSET(AG18,0,-2)+1</f>
        <v>11</v>
      </c>
    </row>
    <row r="19" spans="1:37" ht="22.5">
      <c r="A19" s="1207">
        <v>1</v>
      </c>
      <c r="B19" s="1015"/>
      <c r="C19" s="1015"/>
      <c r="D19" s="1015"/>
      <c r="E19" s="1015"/>
      <c r="F19" s="1008"/>
      <c r="G19" s="1014"/>
      <c r="H19" s="1014"/>
      <c r="I19" s="996"/>
      <c r="J19" s="995"/>
      <c r="K19" s="995"/>
      <c r="L19" s="593">
        <f>mergeValue(A19)</f>
        <v>1</v>
      </c>
      <c r="M19" s="641" t="s">
        <v>20</v>
      </c>
      <c r="N19" s="1264"/>
      <c r="O19" s="1264"/>
      <c r="P19" s="1264"/>
      <c r="Q19" s="1264"/>
      <c r="R19" s="1264"/>
      <c r="S19" s="1264"/>
      <c r="T19" s="1264"/>
      <c r="U19" s="1264"/>
      <c r="V19" s="1264"/>
      <c r="W19" s="1264"/>
      <c r="X19" s="1264"/>
      <c r="Y19" s="1264"/>
      <c r="Z19" s="1264"/>
      <c r="AA19" s="1264"/>
      <c r="AB19" s="1264"/>
      <c r="AC19" s="1264"/>
      <c r="AD19" s="1264"/>
      <c r="AE19" s="1264"/>
      <c r="AF19" s="1264"/>
      <c r="AG19" s="581" t="s">
        <v>476</v>
      </c>
    </row>
    <row r="20" spans="1:37" ht="22.5">
      <c r="A20" s="1207"/>
      <c r="B20" s="1207">
        <v>1</v>
      </c>
      <c r="C20" s="1015"/>
      <c r="D20" s="1015"/>
      <c r="E20" s="1015"/>
      <c r="F20" s="1008"/>
      <c r="G20" s="1017"/>
      <c r="H20" s="1018"/>
      <c r="I20" s="997"/>
      <c r="J20" s="992"/>
      <c r="K20" s="990"/>
      <c r="L20" s="593" t="str">
        <f>mergeValue(A20) &amp;"."&amp; mergeValue(B20)</f>
        <v>1.1</v>
      </c>
      <c r="M20" s="546" t="s">
        <v>16</v>
      </c>
      <c r="N20" s="1265"/>
      <c r="O20" s="1265"/>
      <c r="P20" s="1265"/>
      <c r="Q20" s="1265"/>
      <c r="R20" s="1265"/>
      <c r="S20" s="1265"/>
      <c r="T20" s="1265"/>
      <c r="U20" s="1265"/>
      <c r="V20" s="1265"/>
      <c r="W20" s="1265"/>
      <c r="X20" s="1265"/>
      <c r="Y20" s="1265"/>
      <c r="Z20" s="1265"/>
      <c r="AA20" s="1265"/>
      <c r="AB20" s="1265"/>
      <c r="AC20" s="1265"/>
      <c r="AD20" s="1265"/>
      <c r="AE20" s="1265"/>
      <c r="AF20" s="1265"/>
      <c r="AG20" s="581" t="s">
        <v>477</v>
      </c>
    </row>
    <row r="21" spans="1:37" ht="22.5">
      <c r="A21" s="1207"/>
      <c r="B21" s="1207"/>
      <c r="C21" s="1207">
        <v>1</v>
      </c>
      <c r="D21" s="1015"/>
      <c r="E21" s="1015"/>
      <c r="F21" s="1008"/>
      <c r="G21" s="1017"/>
      <c r="H21" s="1018"/>
      <c r="I21" s="997"/>
      <c r="J21" s="992"/>
      <c r="K21" s="990"/>
      <c r="L21" s="593" t="str">
        <f>mergeValue(A21) &amp;"."&amp; mergeValue(B21)&amp;"."&amp; mergeValue(C21)</f>
        <v>1.1.1</v>
      </c>
      <c r="M21" s="547" t="s">
        <v>7</v>
      </c>
      <c r="N21" s="1265"/>
      <c r="O21" s="1265"/>
      <c r="P21" s="1265"/>
      <c r="Q21" s="1265"/>
      <c r="R21" s="1265"/>
      <c r="S21" s="1265"/>
      <c r="T21" s="1265"/>
      <c r="U21" s="1265"/>
      <c r="V21" s="1265"/>
      <c r="W21" s="1265"/>
      <c r="X21" s="1265"/>
      <c r="Y21" s="1265"/>
      <c r="Z21" s="1265"/>
      <c r="AA21" s="1265"/>
      <c r="AB21" s="1265"/>
      <c r="AC21" s="1265"/>
      <c r="AD21" s="1265"/>
      <c r="AE21" s="1265"/>
      <c r="AF21" s="1265"/>
      <c r="AG21" s="581" t="s">
        <v>633</v>
      </c>
    </row>
    <row r="22" spans="1:37" ht="15" customHeight="1">
      <c r="A22" s="1207"/>
      <c r="B22" s="1207"/>
      <c r="C22" s="1207"/>
      <c r="D22" s="1207">
        <v>1</v>
      </c>
      <c r="E22" s="1015"/>
      <c r="F22" s="1008"/>
      <c r="G22" s="1017"/>
      <c r="H22" s="1018"/>
      <c r="I22" s="997"/>
      <c r="J22" s="992"/>
      <c r="K22" s="990"/>
      <c r="L22" s="593" t="str">
        <f>mergeValue(A22) &amp;"."&amp; mergeValue(B22)&amp;"."&amp; mergeValue(C22)&amp;"."&amp; mergeValue(D22)</f>
        <v>1.1.1.1</v>
      </c>
      <c r="M22" s="548" t="s">
        <v>22</v>
      </c>
      <c r="N22" s="1265"/>
      <c r="O22" s="1265"/>
      <c r="P22" s="1265"/>
      <c r="Q22" s="1265"/>
      <c r="R22" s="1265"/>
      <c r="S22" s="1265"/>
      <c r="T22" s="1265"/>
      <c r="U22" s="1265"/>
      <c r="V22" s="1265"/>
      <c r="W22" s="1265"/>
      <c r="X22" s="1265"/>
      <c r="Y22" s="1265"/>
      <c r="Z22" s="1265"/>
      <c r="AA22" s="1265"/>
      <c r="AB22" s="1265"/>
      <c r="AC22" s="1265"/>
      <c r="AD22" s="1265"/>
      <c r="AE22" s="1265"/>
      <c r="AF22" s="1265"/>
      <c r="AG22" s="581" t="s">
        <v>680</v>
      </c>
    </row>
    <row r="23" spans="1:37" ht="20.100000000000001" customHeight="1">
      <c r="A23" s="1207"/>
      <c r="B23" s="1207"/>
      <c r="C23" s="1207"/>
      <c r="D23" s="1207"/>
      <c r="E23" s="1207">
        <v>1</v>
      </c>
      <c r="F23" s="1008"/>
      <c r="G23" s="1017"/>
      <c r="H23" s="1018"/>
      <c r="I23" s="1019"/>
      <c r="J23" s="1009"/>
      <c r="K23" s="1152"/>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1"/>
      <c r="X23" s="539">
        <v>1</v>
      </c>
      <c r="Y23" s="1096"/>
      <c r="Z23" s="671"/>
      <c r="AA23" s="671"/>
      <c r="AB23" s="1249"/>
      <c r="AC23" s="1214" t="s">
        <v>84</v>
      </c>
      <c r="AD23" s="1249"/>
      <c r="AE23" s="1214" t="s">
        <v>85</v>
      </c>
      <c r="AF23" s="578"/>
      <c r="AG23" s="1271" t="s">
        <v>681</v>
      </c>
      <c r="AH23" s="500" t="str">
        <f>strCheckDate(Z24:AF24)</f>
        <v/>
      </c>
      <c r="AI23" s="504" t="str">
        <f>IF(AND(COUNTIF(AJ18:AJ27,AJ23)&gt;1,AJ23&lt;&gt;""),"ErrUnique:HasDoubleConn","")</f>
        <v/>
      </c>
      <c r="AJ23" s="504"/>
      <c r="AK23" s="504"/>
    </row>
    <row r="24" spans="1:37" ht="20.100000000000001" customHeight="1">
      <c r="A24" s="1207"/>
      <c r="B24" s="1207"/>
      <c r="C24" s="1207"/>
      <c r="D24" s="1207"/>
      <c r="E24" s="1207"/>
      <c r="F24" s="1008"/>
      <c r="G24" s="1017"/>
      <c r="H24" s="1018"/>
      <c r="I24" s="1019"/>
      <c r="J24" s="1009"/>
      <c r="K24" s="1152"/>
      <c r="L24" s="1268"/>
      <c r="M24" s="1269"/>
      <c r="N24" s="1214"/>
      <c r="O24" s="1276"/>
      <c r="P24" s="1274"/>
      <c r="Q24" s="1275"/>
      <c r="R24" s="1214"/>
      <c r="S24" s="1276"/>
      <c r="T24" s="1274"/>
      <c r="U24" s="1267"/>
      <c r="V24" s="1214"/>
      <c r="W24" s="601"/>
      <c r="X24" s="565"/>
      <c r="Y24" s="565"/>
      <c r="Z24" s="572"/>
      <c r="AA24" s="603" t="str">
        <f>AB23 &amp; "-" &amp; AD23</f>
        <v>-</v>
      </c>
      <c r="AB24" s="1213"/>
      <c r="AC24" s="1214"/>
      <c r="AD24" s="1213"/>
      <c r="AE24" s="1214"/>
      <c r="AF24" s="673"/>
      <c r="AG24" s="1272"/>
      <c r="AI24" s="504"/>
      <c r="AJ24" s="504"/>
      <c r="AK24" s="504"/>
    </row>
    <row r="25" spans="1:37" ht="20.100000000000001" customHeight="1">
      <c r="A25" s="1207"/>
      <c r="B25" s="1207"/>
      <c r="C25" s="1207"/>
      <c r="D25" s="1207"/>
      <c r="E25" s="1207"/>
      <c r="F25" s="1008"/>
      <c r="G25" s="1017"/>
      <c r="H25" s="1018"/>
      <c r="I25" s="1019"/>
      <c r="J25" s="1009"/>
      <c r="K25" s="1152"/>
      <c r="L25" s="1268"/>
      <c r="M25" s="1269"/>
      <c r="N25" s="1214"/>
      <c r="O25" s="1276"/>
      <c r="P25" s="1274"/>
      <c r="Q25" s="1267"/>
      <c r="R25" s="1214"/>
      <c r="S25" s="602"/>
      <c r="T25" s="558"/>
      <c r="U25" s="565"/>
      <c r="V25" s="571"/>
      <c r="W25" s="571"/>
      <c r="X25" s="571"/>
      <c r="Y25" s="571"/>
      <c r="Z25" s="572"/>
      <c r="AA25" s="572"/>
      <c r="AB25" s="573"/>
      <c r="AC25" s="564"/>
      <c r="AD25" s="564"/>
      <c r="AE25" s="573"/>
      <c r="AF25" s="564"/>
      <c r="AG25" s="1272"/>
      <c r="AI25" s="504"/>
      <c r="AJ25" s="504"/>
      <c r="AK25" s="504"/>
    </row>
    <row r="26" spans="1:37" ht="20.100000000000001" customHeight="1">
      <c r="A26" s="1207"/>
      <c r="B26" s="1207"/>
      <c r="C26" s="1207"/>
      <c r="D26" s="1207"/>
      <c r="E26" s="1207"/>
      <c r="F26" s="1008"/>
      <c r="G26" s="1017"/>
      <c r="H26" s="1018"/>
      <c r="I26" s="1019"/>
      <c r="J26" s="1009"/>
      <c r="K26" s="1152"/>
      <c r="L26" s="1268"/>
      <c r="M26" s="1269"/>
      <c r="N26" s="1214"/>
      <c r="O26" s="574"/>
      <c r="P26" s="576"/>
      <c r="Q26" s="575"/>
      <c r="R26" s="571"/>
      <c r="S26" s="571"/>
      <c r="T26" s="571"/>
      <c r="U26" s="571"/>
      <c r="V26" s="571"/>
      <c r="W26" s="571"/>
      <c r="X26" s="571"/>
      <c r="Y26" s="571"/>
      <c r="Z26" s="572"/>
      <c r="AA26" s="572"/>
      <c r="AB26" s="573"/>
      <c r="AC26" s="564"/>
      <c r="AD26" s="564"/>
      <c r="AE26" s="573"/>
      <c r="AF26" s="564"/>
      <c r="AG26" s="1272"/>
      <c r="AI26" s="504"/>
      <c r="AJ26" s="504"/>
      <c r="AK26" s="504"/>
    </row>
    <row r="27" spans="1:37" s="475" customFormat="1" ht="15" customHeight="1">
      <c r="A27" s="1207"/>
      <c r="B27" s="1207"/>
      <c r="C27" s="1207"/>
      <c r="D27" s="1207"/>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3"/>
      <c r="AH27" s="501"/>
      <c r="AI27" s="501"/>
      <c r="AJ27" s="213"/>
      <c r="AK27" s="213"/>
    </row>
    <row r="28" spans="1:37" s="475" customFormat="1" ht="15" customHeight="1">
      <c r="A28" s="1207"/>
      <c r="B28" s="1207"/>
      <c r="C28" s="1207"/>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7"/>
      <c r="B29" s="1207"/>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7"/>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769</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589</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587</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8"/>
      <c r="V70" s="448"/>
      <c r="W70" s="448"/>
      <c r="X70" s="448"/>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1" t="s">
        <v>686</v>
      </c>
      <c r="M5" s="1221"/>
      <c r="N5" s="1221"/>
      <c r="O5" s="1221"/>
      <c r="P5" s="1221"/>
      <c r="Q5" s="1221"/>
      <c r="R5" s="1221"/>
      <c r="S5" s="1221"/>
      <c r="T5" s="1221"/>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Y7" s="1013"/>
      <c r="Z7" s="505"/>
      <c r="AA7" s="505"/>
      <c r="AB7" s="505"/>
      <c r="AC7" s="505"/>
    </row>
    <row r="8" spans="1:29" s="570" customFormat="1" ht="18.75">
      <c r="A8" s="590"/>
      <c r="B8" s="590"/>
      <c r="C8" s="590"/>
      <c r="D8" s="590"/>
      <c r="E8" s="590"/>
      <c r="F8" s="590"/>
      <c r="G8" s="590"/>
      <c r="H8" s="590"/>
      <c r="L8" s="499"/>
      <c r="M8" s="617" t="s">
        <v>596</v>
      </c>
      <c r="N8" s="666"/>
      <c r="O8" s="1254" t="str">
        <f>IF(datePr_ch="",IF(datePr="","",datePr),datePr_ch)</f>
        <v>28.11.2022</v>
      </c>
      <c r="P8" s="1255"/>
      <c r="Q8" s="1255"/>
      <c r="R8" s="1255"/>
      <c r="S8" s="1255"/>
      <c r="T8" s="1256"/>
      <c r="U8" s="667"/>
      <c r="Y8" s="1013"/>
      <c r="Z8" s="590"/>
      <c r="AA8" s="590"/>
      <c r="AB8" s="590"/>
      <c r="AC8" s="590"/>
    </row>
    <row r="9" spans="1:29" s="491" customFormat="1" ht="18.75">
      <c r="A9" s="505"/>
      <c r="B9" s="505"/>
      <c r="C9" s="505"/>
      <c r="D9" s="505"/>
      <c r="E9" s="505"/>
      <c r="F9" s="505"/>
      <c r="G9" s="505"/>
      <c r="H9" s="505"/>
      <c r="L9" s="552"/>
      <c r="M9" s="617" t="s">
        <v>595</v>
      </c>
      <c r="N9" s="666"/>
      <c r="O9" s="1254" t="str">
        <f>IF(numberPr_ch="",IF(numberPr="","",numberPr),numberPr_ch)</f>
        <v>102/159</v>
      </c>
      <c r="P9" s="1255"/>
      <c r="Q9" s="1255"/>
      <c r="R9" s="1255"/>
      <c r="S9" s="1255"/>
      <c r="T9" s="1256"/>
      <c r="U9" s="667"/>
      <c r="Y9" s="1013"/>
      <c r="Z9" s="505"/>
      <c r="AA9" s="505"/>
      <c r="AB9" s="505"/>
      <c r="AC9" s="505"/>
    </row>
    <row r="10" spans="1:29"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2"/>
      <c r="M12" s="1222"/>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3" t="s">
        <v>454</v>
      </c>
      <c r="M14" s="1153"/>
      <c r="N14" s="1153"/>
      <c r="O14" s="1153"/>
      <c r="P14" s="1153"/>
      <c r="Q14" s="1153"/>
      <c r="R14" s="1153"/>
      <c r="S14" s="1153"/>
      <c r="T14" s="1153"/>
      <c r="U14" s="1153"/>
      <c r="V14" s="1153"/>
      <c r="W14" s="1153"/>
      <c r="X14" s="1153" t="s">
        <v>455</v>
      </c>
    </row>
    <row r="15" spans="1:29" ht="14.25" customHeight="1">
      <c r="J15" s="481"/>
      <c r="K15" s="481"/>
      <c r="L15" s="1234" t="s">
        <v>92</v>
      </c>
      <c r="M15" s="1234" t="s">
        <v>626</v>
      </c>
      <c r="N15" s="534"/>
      <c r="O15" s="1234" t="s">
        <v>627</v>
      </c>
      <c r="P15" s="1270" t="s">
        <v>628</v>
      </c>
      <c r="Q15" s="1270" t="s">
        <v>641</v>
      </c>
      <c r="R15" s="1270"/>
      <c r="S15" s="1270"/>
      <c r="T15" s="1270"/>
      <c r="U15" s="1270"/>
      <c r="V15" s="1234" t="s">
        <v>341</v>
      </c>
      <c r="W15" s="1246" t="s">
        <v>275</v>
      </c>
      <c r="X15" s="1153"/>
    </row>
    <row r="16" spans="1:29" s="523" customFormat="1" ht="25.5" customHeight="1">
      <c r="A16" s="585"/>
      <c r="B16" s="585"/>
      <c r="C16" s="585"/>
      <c r="D16" s="585"/>
      <c r="E16" s="585"/>
      <c r="F16" s="585"/>
      <c r="G16" s="591"/>
      <c r="H16" s="591"/>
      <c r="I16" s="531"/>
      <c r="J16" s="529"/>
      <c r="K16" s="529"/>
      <c r="L16" s="1234"/>
      <c r="M16" s="1234"/>
      <c r="N16" s="534"/>
      <c r="O16" s="1234"/>
      <c r="P16" s="1270"/>
      <c r="Q16" s="1270" t="s">
        <v>679</v>
      </c>
      <c r="R16" s="1270"/>
      <c r="S16" s="1261" t="s">
        <v>654</v>
      </c>
      <c r="T16" s="1261"/>
      <c r="U16" s="1261"/>
      <c r="V16" s="1234"/>
      <c r="W16" s="1246"/>
      <c r="X16" s="1153"/>
      <c r="Y16" s="1008"/>
      <c r="Z16" s="585"/>
      <c r="AA16" s="585"/>
      <c r="AB16" s="585"/>
      <c r="AC16" s="585"/>
    </row>
    <row r="17" spans="1:29" ht="14.25" customHeight="1">
      <c r="J17" s="481"/>
      <c r="K17" s="481"/>
      <c r="L17" s="1234"/>
      <c r="M17" s="1234"/>
      <c r="N17" s="534"/>
      <c r="O17" s="1234"/>
      <c r="P17" s="1270"/>
      <c r="Q17" s="534" t="s">
        <v>677</v>
      </c>
      <c r="R17" s="534" t="s">
        <v>678</v>
      </c>
      <c r="S17" s="536" t="s">
        <v>274</v>
      </c>
      <c r="T17" s="1258" t="s">
        <v>273</v>
      </c>
      <c r="U17" s="1258"/>
      <c r="V17" s="1234"/>
      <c r="W17" s="1246"/>
      <c r="X17" s="1153"/>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3">
        <f t="shared" ca="1" si="0"/>
        <v>8</v>
      </c>
      <c r="U18" s="1263"/>
      <c r="V18" s="487">
        <f ca="1">OFFSET(V18,0,-2)+1</f>
        <v>9</v>
      </c>
      <c r="W18" s="523"/>
      <c r="X18" s="487">
        <f ca="1">OFFSET(X18,0,-2)+1</f>
        <v>10</v>
      </c>
    </row>
    <row r="19" spans="1:29" ht="22.5">
      <c r="A19" s="1207">
        <v>1</v>
      </c>
      <c r="B19" s="980"/>
      <c r="C19" s="980"/>
      <c r="D19" s="980"/>
      <c r="E19" s="980"/>
      <c r="F19" s="980"/>
      <c r="G19" s="981"/>
      <c r="H19" s="981"/>
      <c r="I19" s="983"/>
      <c r="J19" s="975"/>
      <c r="K19" s="975"/>
      <c r="L19" s="593">
        <f>mergeValue(A19)</f>
        <v>1</v>
      </c>
      <c r="M19" s="641" t="s">
        <v>20</v>
      </c>
      <c r="N19" s="580"/>
      <c r="O19" s="1248"/>
      <c r="P19" s="1248"/>
      <c r="Q19" s="1248"/>
      <c r="R19" s="1248"/>
      <c r="S19" s="1248"/>
      <c r="T19" s="1248"/>
      <c r="U19" s="1248"/>
      <c r="V19" s="1248"/>
      <c r="W19" s="1248"/>
      <c r="X19" s="581" t="s">
        <v>476</v>
      </c>
    </row>
    <row r="20" spans="1:29" ht="22.5">
      <c r="A20" s="1207"/>
      <c r="B20" s="1207">
        <v>1</v>
      </c>
      <c r="C20" s="980"/>
      <c r="D20" s="980"/>
      <c r="E20" s="980"/>
      <c r="F20" s="980"/>
      <c r="G20" s="985"/>
      <c r="H20" s="982"/>
      <c r="I20" s="987"/>
      <c r="J20" s="972"/>
      <c r="K20" s="971"/>
      <c r="L20" s="593" t="str">
        <f>mergeValue(A20) &amp;"."&amp; mergeValue(B20)</f>
        <v>1.1</v>
      </c>
      <c r="M20" s="546" t="s">
        <v>16</v>
      </c>
      <c r="N20" s="580"/>
      <c r="O20" s="1248"/>
      <c r="P20" s="1248"/>
      <c r="Q20" s="1248"/>
      <c r="R20" s="1248"/>
      <c r="S20" s="1248"/>
      <c r="T20" s="1248"/>
      <c r="U20" s="1248"/>
      <c r="V20" s="1248"/>
      <c r="W20" s="1248"/>
      <c r="X20" s="581" t="s">
        <v>477</v>
      </c>
    </row>
    <row r="21" spans="1:29" ht="22.5">
      <c r="A21" s="1207"/>
      <c r="B21" s="1207"/>
      <c r="C21" s="1207">
        <v>1</v>
      </c>
      <c r="D21" s="980"/>
      <c r="E21" s="980"/>
      <c r="F21" s="980"/>
      <c r="G21" s="985"/>
      <c r="H21" s="982"/>
      <c r="I21" s="988"/>
      <c r="J21" s="972"/>
      <c r="K21" s="971"/>
      <c r="L21" s="593" t="str">
        <f>mergeValue(A21) &amp;"."&amp; mergeValue(B21)&amp;"."&amp; mergeValue(C21)</f>
        <v>1.1.1</v>
      </c>
      <c r="M21" s="547" t="s">
        <v>7</v>
      </c>
      <c r="N21" s="580"/>
      <c r="O21" s="1248"/>
      <c r="P21" s="1248"/>
      <c r="Q21" s="1248"/>
      <c r="R21" s="1248"/>
      <c r="S21" s="1248"/>
      <c r="T21" s="1248"/>
      <c r="U21" s="1248"/>
      <c r="V21" s="1248"/>
      <c r="W21" s="1248"/>
      <c r="X21" s="581" t="s">
        <v>633</v>
      </c>
    </row>
    <row r="22" spans="1:29">
      <c r="A22" s="1207"/>
      <c r="B22" s="1207"/>
      <c r="C22" s="1207"/>
      <c r="D22" s="1207">
        <v>1</v>
      </c>
      <c r="E22" s="980"/>
      <c r="F22" s="980"/>
      <c r="G22" s="985"/>
      <c r="H22" s="982"/>
      <c r="I22" s="988"/>
      <c r="J22" s="986"/>
      <c r="K22" s="971"/>
      <c r="L22" s="593" t="str">
        <f>mergeValue(A22) &amp;"."&amp; mergeValue(B22)&amp;"."&amp; mergeValue(C22)&amp;"."&amp; mergeValue(D22)</f>
        <v>1.1.1.1</v>
      </c>
      <c r="M22" s="548" t="s">
        <v>22</v>
      </c>
      <c r="N22" s="580"/>
      <c r="O22" s="1248"/>
      <c r="P22" s="1248"/>
      <c r="Q22" s="1248"/>
      <c r="R22" s="1248"/>
      <c r="S22" s="1248"/>
      <c r="T22" s="1248"/>
      <c r="U22" s="1248"/>
      <c r="V22" s="1248"/>
      <c r="W22" s="1248"/>
      <c r="X22" s="1020" t="s">
        <v>687</v>
      </c>
    </row>
    <row r="23" spans="1:29" ht="42.95" customHeight="1">
      <c r="A23" s="1207"/>
      <c r="B23" s="1207"/>
      <c r="C23" s="1207"/>
      <c r="D23" s="1207"/>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24" t="s">
        <v>688</v>
      </c>
      <c r="Y23" s="1008" t="str">
        <f>strCheckDateTwo(N23:W23)</f>
        <v/>
      </c>
    </row>
    <row r="24" spans="1:29" hidden="1">
      <c r="A24" s="1207"/>
      <c r="B24" s="1207"/>
      <c r="C24" s="1207"/>
      <c r="D24" s="1207"/>
      <c r="E24" s="980"/>
      <c r="F24" s="980"/>
      <c r="G24" s="985"/>
      <c r="H24" s="982"/>
      <c r="I24" s="988"/>
      <c r="J24" s="986"/>
      <c r="K24" s="976"/>
      <c r="L24" s="631"/>
      <c r="M24" s="561"/>
      <c r="N24" s="646"/>
      <c r="O24" s="646"/>
      <c r="P24" s="646"/>
      <c r="Q24" s="646"/>
      <c r="R24" s="584" t="str">
        <f>S23 &amp; "-" &amp; U23</f>
        <v>-</v>
      </c>
      <c r="S24" s="512"/>
      <c r="T24" s="586"/>
      <c r="U24" s="512"/>
      <c r="V24" s="646"/>
      <c r="W24" s="838"/>
      <c r="X24" s="1225"/>
    </row>
    <row r="25" spans="1:29" ht="15" customHeight="1">
      <c r="A25" s="1207"/>
      <c r="B25" s="1207"/>
      <c r="C25" s="1207"/>
      <c r="D25" s="1207"/>
      <c r="E25" s="980"/>
      <c r="F25" s="980"/>
      <c r="G25" s="985"/>
      <c r="H25" s="982"/>
      <c r="I25" s="988"/>
      <c r="J25" s="986"/>
      <c r="K25" s="976"/>
      <c r="L25" s="538"/>
      <c r="M25" s="551" t="s">
        <v>5</v>
      </c>
      <c r="N25" s="549"/>
      <c r="O25" s="545"/>
      <c r="P25" s="545"/>
      <c r="Q25" s="545"/>
      <c r="R25" s="545"/>
      <c r="S25" s="573"/>
      <c r="T25" s="564"/>
      <c r="U25" s="563"/>
      <c r="V25" s="549"/>
      <c r="W25" s="549"/>
      <c r="X25" s="1226"/>
    </row>
    <row r="26" spans="1:29" s="475" customFormat="1" ht="15" customHeight="1">
      <c r="A26" s="1207"/>
      <c r="B26" s="1207"/>
      <c r="C26" s="1207"/>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7"/>
      <c r="B27" s="1207"/>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7"/>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0" t="s">
        <v>689</v>
      </c>
      <c r="N31" s="1200"/>
      <c r="O31" s="1200"/>
      <c r="P31" s="1200"/>
      <c r="Q31" s="1200"/>
      <c r="R31" s="1200"/>
      <c r="S31" s="1200"/>
      <c r="T31" s="1200"/>
      <c r="U31" s="1200"/>
      <c r="V31" s="1200"/>
      <c r="W31" s="1200"/>
      <c r="X31" s="1200"/>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t="str">
        <f>IF('Перечень тарифов'!F21="","наименование отсутствует","" &amp; 'Перечень тарифов'!F21 &amp; "")</f>
        <v>Сбыт. Теплоноситель</v>
      </c>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439"/>
      <c r="D11" s="439"/>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439"/>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5"/>
      <c r="B13" s="1205"/>
      <c r="C13" s="1205"/>
      <c r="D13" s="439">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1" t="s">
        <v>730</v>
      </c>
      <c r="E5" s="1221"/>
      <c r="F5" s="1221"/>
      <c r="G5" s="436"/>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6" t="s">
        <v>2954</v>
      </c>
      <c r="F12" s="1090" t="s">
        <v>2956</v>
      </c>
      <c r="G12" s="1224" t="s">
        <v>597</v>
      </c>
    </row>
    <row r="13" spans="1:16" ht="15" customHeight="1">
      <c r="A13" s="285"/>
      <c r="C13" s="86"/>
      <c r="D13" s="114"/>
      <c r="E13" s="300" t="s">
        <v>328</v>
      </c>
      <c r="F13" s="297"/>
      <c r="G13" s="1226"/>
    </row>
    <row r="14" spans="1:16">
      <c r="A14" s="285"/>
      <c r="C14" s="86"/>
      <c r="D14" s="187" t="s">
        <v>329</v>
      </c>
      <c r="E14" s="287" t="s">
        <v>694</v>
      </c>
      <c r="F14" s="294" t="s">
        <v>458</v>
      </c>
      <c r="G14" s="789"/>
    </row>
    <row r="15" spans="1:16" ht="42.95" customHeight="1">
      <c r="A15" s="285"/>
      <c r="C15" s="86"/>
      <c r="D15" s="187" t="s">
        <v>443</v>
      </c>
      <c r="E15" s="1126" t="s">
        <v>2955</v>
      </c>
      <c r="F15" s="1090" t="s">
        <v>2956</v>
      </c>
      <c r="G15" s="1224" t="s">
        <v>695</v>
      </c>
    </row>
    <row r="16" spans="1:16" s="799" customFormat="1" ht="15" customHeight="1">
      <c r="A16" s="803"/>
      <c r="B16" s="186"/>
      <c r="C16" s="686"/>
      <c r="D16" s="824"/>
      <c r="E16" s="827" t="s">
        <v>328</v>
      </c>
      <c r="F16" s="790"/>
      <c r="G16" s="1226"/>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4"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7" t="str">
        <f>IF(dateCh="","",dateCh)</f>
        <v>28.11.2022</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107"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107" t="str">
        <f>IF('Перечень тарифов'!F21="","наименование отсутствует","" &amp; 'Перечень тарифов'!F21 &amp; "")</f>
        <v>Сбыт. Теплоноситель</v>
      </c>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114" t="s">
        <v>458</v>
      </c>
      <c r="I10" s="816"/>
      <c r="J10" s="615"/>
      <c r="K10" s="1013"/>
      <c r="L10" s="1013"/>
      <c r="M10" s="1013"/>
      <c r="N10" s="1013"/>
      <c r="O10" s="1013"/>
      <c r="P10" s="1013"/>
      <c r="Q10" s="1013"/>
      <c r="R10" s="1013"/>
      <c r="S10" s="1013"/>
      <c r="T10" s="1013"/>
    </row>
    <row r="11" spans="1:20" s="1007" customFormat="1" ht="18.75">
      <c r="A11" s="1205"/>
      <c r="B11" s="1205">
        <v>1</v>
      </c>
      <c r="C11" s="1104"/>
      <c r="D11" s="1104"/>
      <c r="F11" s="1029" t="str">
        <f>"4."&amp;mergeValue(A11) &amp;"."&amp;mergeValue(B11)</f>
        <v>4.1.1</v>
      </c>
      <c r="G11" s="830" t="s">
        <v>592</v>
      </c>
      <c r="H11" s="110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104"/>
      <c r="F12" s="1029" t="str">
        <f>"4."&amp;mergeValue(A12) &amp;"."&amp;mergeValue(B12)&amp;"."&amp;mergeValue(C12)</f>
        <v>4.1.1.1</v>
      </c>
      <c r="G12" s="817" t="s">
        <v>497</v>
      </c>
      <c r="H12" s="1107"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5"/>
      <c r="B13" s="1205"/>
      <c r="C13" s="1205"/>
      <c r="D13" s="1104">
        <v>1</v>
      </c>
      <c r="F13" s="1029" t="str">
        <f>"4."&amp;mergeValue(A13) &amp;"."&amp;mergeValue(B13)&amp;"."&amp;mergeValue(C13)&amp;"."&amp;mergeValue(D13)</f>
        <v>4.1.1.1.1</v>
      </c>
      <c r="G13" s="818" t="s">
        <v>498</v>
      </c>
      <c r="H13" s="1107"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0" t="s">
        <v>593</v>
      </c>
      <c r="H15" s="1200"/>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12" sqref="G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696</v>
      </c>
      <c r="E5" s="1221"/>
      <c r="F5" s="1221"/>
      <c r="G5" s="1221"/>
      <c r="H5" s="1221"/>
      <c r="I5" s="334"/>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6"/>
    </row>
    <row r="11" spans="1:9" ht="20.100000000000001" customHeight="1">
      <c r="A11" s="285"/>
      <c r="C11" s="86"/>
      <c r="D11" s="187" t="s">
        <v>295</v>
      </c>
      <c r="E11" s="287" t="s">
        <v>460</v>
      </c>
      <c r="F11" s="294"/>
      <c r="G11" s="430" t="s">
        <v>776</v>
      </c>
      <c r="H11" s="294" t="s">
        <v>458</v>
      </c>
      <c r="I11" s="196" t="s">
        <v>461</v>
      </c>
    </row>
    <row r="12" spans="1:9" ht="45">
      <c r="A12" s="285"/>
      <c r="C12" s="86"/>
      <c r="D12" s="187" t="s">
        <v>329</v>
      </c>
      <c r="E12" s="287" t="s">
        <v>462</v>
      </c>
      <c r="F12" s="294"/>
      <c r="G12" s="1090" t="s">
        <v>2956</v>
      </c>
      <c r="H12" s="1090" t="s">
        <v>2956</v>
      </c>
      <c r="I12" s="413" t="s">
        <v>697</v>
      </c>
    </row>
    <row r="13" spans="1:9" ht="33.75">
      <c r="A13" s="285"/>
      <c r="B13" s="186">
        <v>3</v>
      </c>
      <c r="C13" s="86"/>
      <c r="D13" s="187">
        <v>2</v>
      </c>
      <c r="E13" s="350" t="s">
        <v>698</v>
      </c>
      <c r="F13" s="294"/>
      <c r="G13" s="294" t="s">
        <v>458</v>
      </c>
      <c r="H13" s="1090" t="s">
        <v>2956</v>
      </c>
      <c r="I13" s="414" t="s">
        <v>463</v>
      </c>
    </row>
    <row r="14" spans="1:9" ht="39" customHeight="1">
      <c r="A14" s="285"/>
      <c r="C14" s="86"/>
      <c r="D14" s="187">
        <v>3</v>
      </c>
      <c r="E14" s="1278" t="s">
        <v>699</v>
      </c>
      <c r="F14" s="1278"/>
      <c r="G14" s="1278"/>
      <c r="H14" s="1278"/>
      <c r="I14" s="411"/>
    </row>
    <row r="15" spans="1:9" ht="32.1" customHeight="1">
      <c r="A15" s="285"/>
      <c r="C15" s="86"/>
      <c r="D15" s="187" t="s">
        <v>444</v>
      </c>
      <c r="E15" s="291" t="s">
        <v>2957</v>
      </c>
      <c r="F15" s="294"/>
      <c r="G15" s="294" t="s">
        <v>458</v>
      </c>
      <c r="H15" s="1090" t="s">
        <v>2956</v>
      </c>
      <c r="I15" s="1224" t="s">
        <v>700</v>
      </c>
    </row>
    <row r="16" spans="1:9" ht="15" customHeight="1">
      <c r="A16" s="285"/>
      <c r="C16" s="86"/>
      <c r="D16" s="114"/>
      <c r="E16" s="299" t="s">
        <v>328</v>
      </c>
      <c r="F16" s="300"/>
      <c r="G16" s="300"/>
      <c r="H16" s="297"/>
      <c r="I16" s="1226"/>
    </row>
    <row r="17" spans="1:12" ht="69" customHeight="1">
      <c r="A17" s="285"/>
      <c r="B17" s="186">
        <v>3</v>
      </c>
      <c r="C17" s="86"/>
      <c r="D17" s="187">
        <v>4</v>
      </c>
      <c r="E17" s="1278" t="s">
        <v>701</v>
      </c>
      <c r="F17" s="1278"/>
      <c r="G17" s="1278"/>
      <c r="H17" s="1278"/>
      <c r="I17" s="411"/>
    </row>
    <row r="18" spans="1:12" ht="20.100000000000001" customHeight="1">
      <c r="A18" s="285"/>
      <c r="C18" s="86"/>
      <c r="D18" s="187" t="s">
        <v>445</v>
      </c>
      <c r="E18" s="301" t="s">
        <v>464</v>
      </c>
      <c r="F18" s="294"/>
      <c r="G18" s="291" t="s">
        <v>2959</v>
      </c>
      <c r="H18" s="294" t="s">
        <v>458</v>
      </c>
      <c r="I18" s="1224" t="s">
        <v>481</v>
      </c>
    </row>
    <row r="19" spans="1:12" s="1061" customFormat="1" ht="20.100000000000001" customHeight="1">
      <c r="A19" s="803"/>
      <c r="B19" s="186"/>
      <c r="C19" s="1109" t="s">
        <v>2936</v>
      </c>
      <c r="D19" s="187" t="s">
        <v>2958</v>
      </c>
      <c r="E19" s="301" t="str">
        <f>E18</f>
        <v>наименование НПА</v>
      </c>
      <c r="F19" s="294" t="s">
        <v>458</v>
      </c>
      <c r="G19" s="291" t="s">
        <v>2960</v>
      </c>
      <c r="H19" s="294" t="s">
        <v>458</v>
      </c>
      <c r="I19" s="1225"/>
      <c r="K19" s="829"/>
      <c r="L19" s="829"/>
    </row>
    <row r="20" spans="1:12" ht="15" customHeight="1">
      <c r="A20" s="285"/>
      <c r="C20" s="86"/>
      <c r="D20" s="114"/>
      <c r="E20" s="299" t="s">
        <v>328</v>
      </c>
      <c r="F20" s="300"/>
      <c r="G20" s="300"/>
      <c r="H20" s="297"/>
      <c r="I20" s="1226"/>
    </row>
    <row r="21" spans="1:12" ht="30" customHeight="1">
      <c r="A21" s="285"/>
      <c r="B21" s="186">
        <v>3</v>
      </c>
      <c r="C21" s="86"/>
      <c r="D21" s="187">
        <v>5</v>
      </c>
      <c r="E21" s="1278" t="s">
        <v>702</v>
      </c>
      <c r="F21" s="1278"/>
      <c r="G21" s="1278"/>
      <c r="H21" s="1278"/>
      <c r="I21" s="411"/>
    </row>
    <row r="22" spans="1:12" ht="26.1" customHeight="1">
      <c r="A22" s="285"/>
      <c r="C22" s="86"/>
      <c r="D22" s="187" t="s">
        <v>446</v>
      </c>
      <c r="E22" s="1279" t="s">
        <v>703</v>
      </c>
      <c r="F22" s="1279"/>
      <c r="G22" s="1279"/>
      <c r="H22" s="1279"/>
      <c r="I22" s="411"/>
    </row>
    <row r="23" spans="1:12" ht="20.100000000000001" customHeight="1">
      <c r="A23" s="285"/>
      <c r="C23" s="86"/>
      <c r="D23" s="187" t="s">
        <v>447</v>
      </c>
      <c r="E23" s="302" t="s">
        <v>465</v>
      </c>
      <c r="F23" s="294"/>
      <c r="G23" s="1127" t="s">
        <v>2963</v>
      </c>
      <c r="H23" s="294" t="s">
        <v>458</v>
      </c>
      <c r="I23" s="1224" t="s">
        <v>704</v>
      </c>
    </row>
    <row r="24" spans="1:12" s="1061" customFormat="1" ht="20.100000000000001" customHeight="1">
      <c r="A24" s="803"/>
      <c r="B24" s="186"/>
      <c r="C24" s="1109" t="s">
        <v>2936</v>
      </c>
      <c r="D24" s="187" t="s">
        <v>2961</v>
      </c>
      <c r="E24" s="302" t="str">
        <f>E23</f>
        <v>контактный телефон службы</v>
      </c>
      <c r="F24" s="294" t="s">
        <v>458</v>
      </c>
      <c r="G24" s="1127" t="s">
        <v>2964</v>
      </c>
      <c r="H24" s="294" t="s">
        <v>458</v>
      </c>
      <c r="I24" s="1225"/>
      <c r="K24" s="829"/>
      <c r="L24" s="829"/>
    </row>
    <row r="25" spans="1:12" s="1061" customFormat="1" ht="20.100000000000001" customHeight="1">
      <c r="A25" s="803"/>
      <c r="B25" s="186"/>
      <c r="C25" s="1109" t="s">
        <v>2936</v>
      </c>
      <c r="D25" s="187" t="s">
        <v>2962</v>
      </c>
      <c r="E25" s="302" t="str">
        <f>E24</f>
        <v>контактный телефон службы</v>
      </c>
      <c r="F25" s="294" t="s">
        <v>458</v>
      </c>
      <c r="G25" s="1127" t="s">
        <v>2965</v>
      </c>
      <c r="H25" s="294" t="s">
        <v>458</v>
      </c>
      <c r="I25" s="1225"/>
      <c r="K25" s="829"/>
      <c r="L25" s="829"/>
    </row>
    <row r="26" spans="1:12" ht="15" customHeight="1">
      <c r="A26" s="285"/>
      <c r="C26" s="86"/>
      <c r="D26" s="114"/>
      <c r="E26" s="300" t="s">
        <v>328</v>
      </c>
      <c r="F26" s="296"/>
      <c r="G26" s="296"/>
      <c r="H26" s="297"/>
      <c r="I26" s="1226"/>
    </row>
    <row r="27" spans="1:12" ht="14.25" customHeight="1">
      <c r="A27" s="285"/>
      <c r="C27" s="86"/>
      <c r="D27" s="187" t="s">
        <v>448</v>
      </c>
      <c r="E27" s="1279" t="s">
        <v>705</v>
      </c>
      <c r="F27" s="1279"/>
      <c r="G27" s="1279"/>
      <c r="H27" s="1279"/>
      <c r="I27" s="411"/>
    </row>
    <row r="28" spans="1:12" ht="42.95" customHeight="1">
      <c r="A28" s="285"/>
      <c r="C28" s="86"/>
      <c r="D28" s="187" t="s">
        <v>449</v>
      </c>
      <c r="E28" s="302" t="s">
        <v>467</v>
      </c>
      <c r="F28" s="294"/>
      <c r="G28" s="1127" t="s">
        <v>2966</v>
      </c>
      <c r="H28" s="294" t="s">
        <v>458</v>
      </c>
      <c r="I28" s="1224" t="s">
        <v>598</v>
      </c>
    </row>
    <row r="29" spans="1:12" ht="15" customHeight="1">
      <c r="A29" s="285"/>
      <c r="C29" s="86"/>
      <c r="D29" s="114"/>
      <c r="E29" s="300" t="s">
        <v>328</v>
      </c>
      <c r="F29" s="296"/>
      <c r="G29" s="296"/>
      <c r="H29" s="297"/>
      <c r="I29" s="1226"/>
    </row>
    <row r="30" spans="1:12" ht="26.1" customHeight="1">
      <c r="A30" s="285"/>
      <c r="C30" s="86"/>
      <c r="D30" s="187" t="s">
        <v>450</v>
      </c>
      <c r="E30" s="1279" t="s">
        <v>706</v>
      </c>
      <c r="F30" s="1279"/>
      <c r="G30" s="1279"/>
      <c r="H30" s="1279"/>
      <c r="I30" s="411"/>
    </row>
    <row r="31" spans="1:12" ht="32.1" customHeight="1">
      <c r="A31" s="285"/>
      <c r="C31" s="86"/>
      <c r="D31" s="187" t="s">
        <v>451</v>
      </c>
      <c r="E31" s="302" t="s">
        <v>466</v>
      </c>
      <c r="F31" s="294"/>
      <c r="G31" s="305" t="s">
        <v>2969</v>
      </c>
      <c r="H31" s="294" t="s">
        <v>458</v>
      </c>
      <c r="I31" s="1224" t="s">
        <v>707</v>
      </c>
      <c r="K31" s="212" t="s">
        <v>2968</v>
      </c>
      <c r="L31" s="212" t="s">
        <v>2967</v>
      </c>
    </row>
    <row r="32" spans="1:12" ht="15" customHeight="1">
      <c r="A32" s="285"/>
      <c r="C32" s="86"/>
      <c r="D32" s="114"/>
      <c r="E32" s="300" t="s">
        <v>328</v>
      </c>
      <c r="F32" s="296"/>
      <c r="G32" s="296"/>
      <c r="H32" s="297"/>
      <c r="I32" s="1226"/>
    </row>
    <row r="33" spans="1:12" ht="49.5" customHeight="1">
      <c r="A33" s="285"/>
      <c r="B33" s="186">
        <v>3</v>
      </c>
      <c r="C33" s="86"/>
      <c r="D33" s="187" t="s">
        <v>69</v>
      </c>
      <c r="E33" s="1278" t="s">
        <v>709</v>
      </c>
      <c r="F33" s="1278"/>
      <c r="G33" s="1278"/>
      <c r="H33" s="1278"/>
      <c r="I33" s="411"/>
    </row>
    <row r="34" spans="1:12" ht="20.100000000000001" customHeight="1">
      <c r="A34" s="285"/>
      <c r="C34" s="86"/>
      <c r="D34" s="187" t="s">
        <v>452</v>
      </c>
      <c r="E34" s="1126" t="s">
        <v>2970</v>
      </c>
      <c r="F34" s="294"/>
      <c r="G34" s="294" t="s">
        <v>458</v>
      </c>
      <c r="H34" s="1090" t="s">
        <v>2956</v>
      </c>
      <c r="I34" s="1224" t="s">
        <v>480</v>
      </c>
    </row>
    <row r="35" spans="1:12" ht="15" customHeight="1">
      <c r="A35" s="285"/>
      <c r="C35" s="86"/>
      <c r="D35" s="114"/>
      <c r="E35" s="299" t="s">
        <v>328</v>
      </c>
      <c r="F35" s="296"/>
      <c r="G35" s="296"/>
      <c r="H35" s="297"/>
      <c r="I35" s="1226"/>
    </row>
    <row r="36" spans="1:12" s="174" customFormat="1" ht="3" customHeight="1">
      <c r="A36" s="285"/>
      <c r="K36" s="289"/>
      <c r="L36" s="289"/>
    </row>
    <row r="37" spans="1:12" ht="24.75" customHeight="1">
      <c r="D37" s="298">
        <v>1</v>
      </c>
      <c r="E37" s="1200" t="s">
        <v>708</v>
      </c>
      <c r="F37" s="1200"/>
      <c r="G37" s="1200"/>
      <c r="H37" s="1200"/>
      <c r="I37" s="1200"/>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H$12"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24"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6"/>
    </row>
    <row r="14" spans="1:14" ht="3" customHeight="1">
      <c r="A14" s="131"/>
      <c r="B14" s="131"/>
      <c r="C14" s="131"/>
    </row>
    <row r="15" spans="1:14" ht="27.75" customHeight="1">
      <c r="E15" s="1282" t="s">
        <v>594</v>
      </c>
      <c r="F15" s="1282"/>
      <c r="G15" s="1282"/>
      <c r="H15" s="1282"/>
      <c r="I15" s="1282"/>
      <c r="J15" s="1282"/>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2971</v>
      </c>
    </row>
    <row r="13" spans="3:9" ht="12" customHeight="1">
      <c r="C13" s="50"/>
      <c r="D13" s="427"/>
      <c r="E13" s="428" t="s">
        <v>177</v>
      </c>
    </row>
    <row r="14" spans="3:9" ht="3" customHeight="1"/>
    <row r="15" spans="3:9" ht="22.5" customHeight="1">
      <c r="C15" s="168"/>
      <c r="D15" s="1284" t="s">
        <v>315</v>
      </c>
      <c r="E15" s="1284"/>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1" t="s">
        <v>55</v>
      </c>
      <c r="E7" s="1281"/>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8"/>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44901.375960648147</v>
      </c>
      <c r="B2" s="12" t="s">
        <v>774</v>
      </c>
      <c r="C2" s="12" t="s">
        <v>442</v>
      </c>
    </row>
    <row r="3" spans="1:4">
      <c r="A3" s="1118">
        <v>44901.375972222224</v>
      </c>
      <c r="B3" s="12" t="s">
        <v>775</v>
      </c>
      <c r="C3" s="12" t="s">
        <v>442</v>
      </c>
    </row>
    <row r="4" spans="1:4">
      <c r="A4" s="1118">
        <v>44901.37605324074</v>
      </c>
      <c r="B4" s="12" t="s">
        <v>774</v>
      </c>
      <c r="C4" s="12" t="s">
        <v>442</v>
      </c>
    </row>
    <row r="5" spans="1:4">
      <c r="A5" s="1118">
        <v>44901.376064814816</v>
      </c>
      <c r="B5" s="12" t="s">
        <v>775</v>
      </c>
      <c r="C5" s="12" t="s">
        <v>442</v>
      </c>
    </row>
    <row r="6" spans="1:4">
      <c r="A6" s="1118">
        <v>44901.377326388887</v>
      </c>
      <c r="B6" s="12" t="s">
        <v>774</v>
      </c>
      <c r="C6" s="12" t="s">
        <v>442</v>
      </c>
    </row>
    <row r="7" spans="1:4">
      <c r="A7" s="1118">
        <v>44901.377337962964</v>
      </c>
      <c r="B7" s="12" t="s">
        <v>775</v>
      </c>
      <c r="C7" s="12" t="s">
        <v>442</v>
      </c>
    </row>
    <row r="8" spans="1:4">
      <c r="A8" s="1118">
        <v>45362.587511574071</v>
      </c>
      <c r="B8" s="12" t="s">
        <v>774</v>
      </c>
      <c r="C8" s="12" t="s">
        <v>442</v>
      </c>
    </row>
    <row r="9" spans="1:4">
      <c r="A9" s="1118">
        <v>45362.587523148148</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20"/>
      <c r="F9" s="1322"/>
      <c r="G9" s="1310" t="s">
        <v>85</v>
      </c>
      <c r="H9" s="1176"/>
      <c r="I9" s="1176">
        <v>1</v>
      </c>
      <c r="J9" s="1316"/>
      <c r="K9" s="1214" t="s">
        <v>85</v>
      </c>
      <c r="L9" s="1168"/>
      <c r="M9" s="1168" t="s">
        <v>93</v>
      </c>
      <c r="N9" s="1319"/>
      <c r="O9" s="1214" t="s">
        <v>85</v>
      </c>
      <c r="P9" s="1168"/>
      <c r="Q9" s="1168" t="s">
        <v>93</v>
      </c>
      <c r="R9" s="1314"/>
      <c r="S9" s="1214" t="s">
        <v>85</v>
      </c>
      <c r="T9" s="1087"/>
      <c r="U9" s="1087" t="s">
        <v>93</v>
      </c>
      <c r="V9" s="1115"/>
      <c r="W9" s="307"/>
    </row>
    <row r="10" spans="1:23" s="739" customFormat="1" ht="17.100000000000001" customHeight="1">
      <c r="A10" s="205"/>
      <c r="C10" s="159"/>
      <c r="D10" s="1176"/>
      <c r="E10" s="1320"/>
      <c r="F10" s="1322"/>
      <c r="G10" s="1310"/>
      <c r="H10" s="1176"/>
      <c r="I10" s="1176"/>
      <c r="J10" s="1316"/>
      <c r="K10" s="1214"/>
      <c r="L10" s="1168"/>
      <c r="M10" s="1168"/>
      <c r="N10" s="1319"/>
      <c r="O10" s="1214"/>
      <c r="P10" s="1168"/>
      <c r="Q10" s="1168"/>
      <c r="R10" s="1314"/>
      <c r="S10" s="1214"/>
      <c r="T10" s="1089"/>
      <c r="U10" s="744"/>
      <c r="V10" s="745" t="s">
        <v>716</v>
      </c>
      <c r="W10" s="746"/>
    </row>
    <row r="11" spans="1:23" s="102" customFormat="1" ht="17.100000000000001" customHeight="1">
      <c r="A11" s="205"/>
      <c r="C11" s="159"/>
      <c r="D11" s="1173"/>
      <c r="E11" s="1321"/>
      <c r="F11" s="1323"/>
      <c r="G11" s="1173"/>
      <c r="H11" s="1173"/>
      <c r="I11" s="1173"/>
      <c r="J11" s="1317"/>
      <c r="K11" s="1173"/>
      <c r="L11" s="1173"/>
      <c r="M11" s="1173"/>
      <c r="N11" s="1314"/>
      <c r="O11" s="1173"/>
      <c r="P11" s="1088"/>
      <c r="Q11" s="744"/>
      <c r="R11" s="745" t="s">
        <v>715</v>
      </c>
      <c r="S11" s="741"/>
      <c r="T11" s="741"/>
      <c r="U11" s="741"/>
      <c r="V11" s="741"/>
      <c r="W11" s="746"/>
    </row>
    <row r="12" spans="1:23" s="102" customFormat="1" ht="17.100000000000001" customHeight="1">
      <c r="A12" s="205"/>
      <c r="C12" s="159"/>
      <c r="D12" s="1173"/>
      <c r="E12" s="1321"/>
      <c r="F12" s="1323"/>
      <c r="G12" s="1173"/>
      <c r="H12" s="1173"/>
      <c r="I12" s="1173"/>
      <c r="J12" s="1317"/>
      <c r="K12" s="1173"/>
      <c r="L12" s="744"/>
      <c r="M12" s="745"/>
      <c r="N12" s="745" t="s">
        <v>412</v>
      </c>
      <c r="O12" s="745"/>
      <c r="P12" s="745"/>
      <c r="Q12" s="745"/>
      <c r="R12" s="745"/>
      <c r="S12" s="741"/>
      <c r="T12" s="741"/>
      <c r="U12" s="741"/>
      <c r="V12" s="741"/>
      <c r="W12" s="746"/>
    </row>
    <row r="13" spans="1:23" s="102" customFormat="1" ht="17.25" customHeight="1">
      <c r="A13" s="205"/>
      <c r="C13" s="159"/>
      <c r="D13" s="1173"/>
      <c r="E13" s="1321"/>
      <c r="F13" s="1323"/>
      <c r="G13" s="117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5"/>
      <c r="E15" s="1324"/>
      <c r="F15" s="1309"/>
      <c r="G15" s="1311"/>
      <c r="H15" s="1176"/>
      <c r="I15" s="1176">
        <v>1</v>
      </c>
      <c r="J15" s="1316"/>
      <c r="K15" s="1214" t="s">
        <v>85</v>
      </c>
      <c r="L15" s="1168"/>
      <c r="M15" s="1168" t="s">
        <v>93</v>
      </c>
      <c r="N15" s="1319"/>
      <c r="O15" s="1214" t="s">
        <v>85</v>
      </c>
      <c r="P15" s="1168"/>
      <c r="Q15" s="1168" t="s">
        <v>93</v>
      </c>
      <c r="R15" s="1314"/>
      <c r="S15" s="1214" t="s">
        <v>85</v>
      </c>
      <c r="T15" s="1087"/>
      <c r="U15" s="1087" t="s">
        <v>93</v>
      </c>
      <c r="V15" s="1115"/>
      <c r="W15" s="307"/>
    </row>
    <row r="16" spans="1:23" s="742" customFormat="1" ht="16.5" customHeight="1">
      <c r="A16" s="748"/>
      <c r="B16" s="743"/>
      <c r="C16" s="747"/>
      <c r="D16" s="1315"/>
      <c r="E16" s="1324"/>
      <c r="F16" s="1309"/>
      <c r="G16" s="1311"/>
      <c r="H16" s="1176"/>
      <c r="I16" s="1176"/>
      <c r="J16" s="1316"/>
      <c r="K16" s="1214"/>
      <c r="L16" s="1168"/>
      <c r="M16" s="1168"/>
      <c r="N16" s="1319"/>
      <c r="O16" s="1214"/>
      <c r="P16" s="1168"/>
      <c r="Q16" s="1168"/>
      <c r="R16" s="1314"/>
      <c r="S16" s="1214"/>
      <c r="T16" s="1089"/>
      <c r="U16" s="744"/>
      <c r="V16" s="745" t="s">
        <v>716</v>
      </c>
      <c r="W16" s="746"/>
    </row>
    <row r="17" spans="1:36" ht="17.100000000000001" customHeight="1">
      <c r="A17" s="205"/>
      <c r="B17" s="102"/>
      <c r="C17" s="159"/>
      <c r="D17" s="1315"/>
      <c r="E17" s="1324"/>
      <c r="F17" s="1309"/>
      <c r="G17" s="1311"/>
      <c r="H17" s="1176"/>
      <c r="I17" s="1176"/>
      <c r="J17" s="1317"/>
      <c r="K17" s="1214"/>
      <c r="L17" s="1168"/>
      <c r="M17" s="1168"/>
      <c r="N17" s="1314"/>
      <c r="O17" s="1214"/>
      <c r="P17" s="1088"/>
      <c r="Q17" s="744"/>
      <c r="R17" s="745" t="s">
        <v>715</v>
      </c>
      <c r="S17" s="741"/>
      <c r="T17" s="741"/>
      <c r="U17" s="741"/>
      <c r="V17" s="741"/>
      <c r="W17" s="746"/>
    </row>
    <row r="18" spans="1:36" ht="17.100000000000001" customHeight="1">
      <c r="A18" s="205"/>
      <c r="B18" s="102"/>
      <c r="C18" s="159"/>
      <c r="D18" s="1315"/>
      <c r="E18" s="1324"/>
      <c r="F18" s="1309"/>
      <c r="G18" s="1311"/>
      <c r="H18" s="1176"/>
      <c r="I18" s="1176"/>
      <c r="J18" s="1317"/>
      <c r="K18" s="1214"/>
      <c r="L18" s="744"/>
      <c r="M18" s="745"/>
      <c r="N18" s="745" t="s">
        <v>412</v>
      </c>
      <c r="O18" s="745"/>
      <c r="P18" s="745"/>
      <c r="Q18" s="745"/>
      <c r="R18" s="745"/>
      <c r="S18" s="741"/>
      <c r="T18" s="741"/>
      <c r="U18" s="741"/>
      <c r="V18" s="741"/>
      <c r="W18" s="746"/>
    </row>
    <row r="19" spans="1:36" ht="17.100000000000001" customHeight="1">
      <c r="A19" s="205"/>
      <c r="B19" s="102"/>
      <c r="C19" s="159"/>
      <c r="D19" s="1315"/>
      <c r="E19" s="1324"/>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8" t="s">
        <v>298</v>
      </c>
      <c r="P27" s="1318"/>
      <c r="Q27" s="1318"/>
      <c r="R27" s="1261" t="s">
        <v>270</v>
      </c>
      <c r="S27" s="1261"/>
      <c r="T27" s="1261"/>
      <c r="U27" s="1234" t="s">
        <v>341</v>
      </c>
      <c r="W27" s="1312"/>
    </row>
    <row r="28" spans="1:36" ht="17.100000000000001" customHeight="1">
      <c r="O28" s="1262" t="s">
        <v>605</v>
      </c>
      <c r="P28" s="1262" t="s">
        <v>271</v>
      </c>
      <c r="Q28" s="1262"/>
      <c r="R28" s="1261"/>
      <c r="S28" s="1261"/>
      <c r="T28" s="1261"/>
      <c r="U28" s="1234"/>
      <c r="W28" s="1312"/>
    </row>
    <row r="29" spans="1:36" ht="37.5" customHeight="1">
      <c r="O29" s="1262"/>
      <c r="P29" s="104" t="s">
        <v>606</v>
      </c>
      <c r="Q29" s="104" t="s">
        <v>6</v>
      </c>
      <c r="R29" s="105" t="s">
        <v>274</v>
      </c>
      <c r="S29" s="1258" t="s">
        <v>273</v>
      </c>
      <c r="T29" s="1258"/>
      <c r="U29" s="1234"/>
      <c r="W29" s="1312"/>
    </row>
    <row r="30" spans="1:36" ht="17.100000000000001" customHeight="1">
      <c r="G30" s="157"/>
      <c r="H30" s="157"/>
      <c r="I30" s="157"/>
      <c r="J30" s="157"/>
      <c r="K30" s="157"/>
      <c r="L30" s="122"/>
      <c r="M30" s="431" t="s">
        <v>183</v>
      </c>
      <c r="N30" s="432"/>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07">
        <v>1</v>
      </c>
      <c r="B31" s="847"/>
      <c r="C31" s="847"/>
      <c r="D31" s="847"/>
      <c r="E31" s="848"/>
      <c r="F31" s="849"/>
      <c r="G31" s="849"/>
      <c r="H31" s="849"/>
      <c r="I31" s="850"/>
      <c r="J31" s="845"/>
      <c r="K31" s="852"/>
      <c r="L31" s="593">
        <f>mergeValue(A31)</f>
        <v>1</v>
      </c>
      <c r="M31" s="641" t="s">
        <v>20</v>
      </c>
      <c r="N31" s="646"/>
      <c r="O31" s="1292"/>
      <c r="P31" s="1293"/>
      <c r="Q31" s="1293"/>
      <c r="R31" s="1293"/>
      <c r="S31" s="1293"/>
      <c r="T31" s="1293"/>
      <c r="U31" s="1293"/>
      <c r="V31" s="1294"/>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7"/>
      <c r="B32" s="1207">
        <v>1</v>
      </c>
      <c r="C32" s="847"/>
      <c r="D32" s="847"/>
      <c r="E32" s="849"/>
      <c r="F32" s="849"/>
      <c r="G32" s="849"/>
      <c r="H32" s="849"/>
      <c r="I32" s="844"/>
      <c r="J32" s="843"/>
      <c r="K32" s="846"/>
      <c r="L32" s="593" t="str">
        <f>mergeValue(A32) &amp;"."&amp; mergeValue(B32)</f>
        <v>1.1</v>
      </c>
      <c r="M32" s="546" t="s">
        <v>16</v>
      </c>
      <c r="N32" s="646"/>
      <c r="O32" s="1292"/>
      <c r="P32" s="1293"/>
      <c r="Q32" s="1293"/>
      <c r="R32" s="1293"/>
      <c r="S32" s="1293"/>
      <c r="T32" s="1293"/>
      <c r="U32" s="1293"/>
      <c r="V32" s="1294"/>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7"/>
      <c r="B33" s="1207"/>
      <c r="C33" s="1207">
        <v>1</v>
      </c>
      <c r="D33" s="847"/>
      <c r="E33" s="849"/>
      <c r="F33" s="849"/>
      <c r="G33" s="849"/>
      <c r="H33" s="849"/>
      <c r="I33" s="851"/>
      <c r="J33" s="843"/>
      <c r="K33" s="846"/>
      <c r="L33" s="593" t="str">
        <f>mergeValue(A33) &amp;"."&amp; mergeValue(B33)&amp;"."&amp; mergeValue(C33)</f>
        <v>1.1.1</v>
      </c>
      <c r="M33" s="547" t="s">
        <v>7</v>
      </c>
      <c r="N33" s="646"/>
      <c r="O33" s="1292"/>
      <c r="P33" s="1293"/>
      <c r="Q33" s="1293"/>
      <c r="R33" s="1293"/>
      <c r="S33" s="1293"/>
      <c r="T33" s="1293"/>
      <c r="U33" s="1293"/>
      <c r="V33" s="1294"/>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7"/>
      <c r="B34" s="1207"/>
      <c r="C34" s="1207"/>
      <c r="D34" s="1207">
        <v>1</v>
      </c>
      <c r="E34" s="849"/>
      <c r="F34" s="849"/>
      <c r="G34" s="849"/>
      <c r="H34" s="849"/>
      <c r="I34" s="851"/>
      <c r="J34" s="843"/>
      <c r="K34" s="846"/>
      <c r="L34" s="593" t="str">
        <f>mergeValue(A34) &amp;"."&amp; mergeValue(B34)&amp;"."&amp; mergeValue(C34)&amp;"."&amp; mergeValue(D34)</f>
        <v>1.1.1.1</v>
      </c>
      <c r="M34" s="548" t="s">
        <v>22</v>
      </c>
      <c r="N34" s="646"/>
      <c r="O34" s="1292"/>
      <c r="P34" s="1293"/>
      <c r="Q34" s="1293"/>
      <c r="R34" s="1293"/>
      <c r="S34" s="1293"/>
      <c r="T34" s="1293"/>
      <c r="U34" s="1293"/>
      <c r="V34" s="1294"/>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7"/>
      <c r="B35" s="1207"/>
      <c r="C35" s="1207"/>
      <c r="D35" s="1207"/>
      <c r="E35" s="1207">
        <v>1</v>
      </c>
      <c r="F35" s="849"/>
      <c r="G35" s="849"/>
      <c r="H35" s="847">
        <v>1</v>
      </c>
      <c r="I35" s="1207">
        <v>1</v>
      </c>
      <c r="J35" s="849"/>
      <c r="K35" s="854"/>
      <c r="L35" s="593" t="str">
        <f>mergeValue(A35) &amp;"."&amp; mergeValue(B35)&amp;"."&amp; mergeValue(C35)&amp;"."&amp; mergeValue(D35)&amp;"."&amp; mergeValue(E35)</f>
        <v>1.1.1.1.1</v>
      </c>
      <c r="M35" s="554" t="s">
        <v>9</v>
      </c>
      <c r="N35" s="646"/>
      <c r="O35" s="1210"/>
      <c r="P35" s="1211"/>
      <c r="Q35" s="1211"/>
      <c r="R35" s="1211"/>
      <c r="S35" s="1211"/>
      <c r="T35" s="1211"/>
      <c r="U35" s="1211"/>
      <c r="V35" s="1212"/>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7"/>
      <c r="B36" s="1207"/>
      <c r="C36" s="1207"/>
      <c r="D36" s="1207"/>
      <c r="E36" s="1207"/>
      <c r="F36" s="1207">
        <v>1</v>
      </c>
      <c r="G36" s="847"/>
      <c r="H36" s="847"/>
      <c r="I36" s="1207"/>
      <c r="J36" s="1207">
        <v>1</v>
      </c>
      <c r="K36" s="855"/>
      <c r="L36" s="593" t="str">
        <f>mergeValue(A36) &amp;"."&amp; mergeValue(B36)&amp;"."&amp; mergeValue(C36)&amp;"."&amp; mergeValue(D36)&amp;"."&amp; mergeValue(E36)&amp;"."&amp; mergeValue(F36)</f>
        <v>1.1.1.1.1.1</v>
      </c>
      <c r="M36" s="555" t="s">
        <v>10</v>
      </c>
      <c r="N36" s="646"/>
      <c r="O36" s="1210"/>
      <c r="P36" s="1211"/>
      <c r="Q36" s="1211"/>
      <c r="R36" s="1211"/>
      <c r="S36" s="1211"/>
      <c r="T36" s="1211"/>
      <c r="U36" s="1211"/>
      <c r="V36" s="1212"/>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7"/>
      <c r="B37" s="1207"/>
      <c r="C37" s="1207"/>
      <c r="D37" s="1207"/>
      <c r="E37" s="1207"/>
      <c r="F37" s="1207"/>
      <c r="G37" s="847">
        <v>1</v>
      </c>
      <c r="H37" s="847"/>
      <c r="I37" s="1207"/>
      <c r="J37" s="1207"/>
      <c r="K37" s="855">
        <v>1</v>
      </c>
      <c r="L37" s="593" t="str">
        <f>mergeValue(A37) &amp;"."&amp; mergeValue(B37)&amp;"."&amp; mergeValue(C37)&amp;"."&amp; mergeValue(D37)&amp;"."&amp; mergeValue(E37)&amp;"."&amp; mergeValue(F37)&amp;"."&amp; mergeValue(G37)</f>
        <v>1.1.1.1.1.1.1</v>
      </c>
      <c r="M37" s="1069"/>
      <c r="N37" s="646"/>
      <c r="O37" s="562"/>
      <c r="P37" s="562"/>
      <c r="Q37" s="1094"/>
      <c r="R37" s="1213"/>
      <c r="S37" s="1214" t="s">
        <v>84</v>
      </c>
      <c r="T37" s="1213"/>
      <c r="U37" s="1214" t="s">
        <v>84</v>
      </c>
      <c r="V37" s="562"/>
      <c r="W37" s="1206"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7"/>
      <c r="B38" s="1207"/>
      <c r="C38" s="1207"/>
      <c r="D38" s="1207"/>
      <c r="E38" s="1207"/>
      <c r="F38" s="1207"/>
      <c r="G38" s="847"/>
      <c r="H38" s="847"/>
      <c r="I38" s="1207"/>
      <c r="J38" s="1207"/>
      <c r="K38" s="855"/>
      <c r="L38" s="600"/>
      <c r="M38" s="646"/>
      <c r="N38" s="646"/>
      <c r="O38" s="562"/>
      <c r="P38" s="562"/>
      <c r="Q38" s="584" t="str">
        <f>R37 &amp; "-" &amp; T37</f>
        <v>-</v>
      </c>
      <c r="R38" s="1213"/>
      <c r="S38" s="1214"/>
      <c r="T38" s="1213"/>
      <c r="U38" s="1214"/>
      <c r="V38" s="562"/>
      <c r="W38" s="1206"/>
      <c r="X38" s="585"/>
      <c r="Y38" s="589"/>
      <c r="Z38" s="589" t="str">
        <f t="shared" si="0"/>
        <v/>
      </c>
      <c r="AA38" s="589"/>
      <c r="AB38" s="589"/>
      <c r="AC38" s="589"/>
      <c r="AD38" s="585"/>
      <c r="AE38" s="585"/>
      <c r="AF38" s="585"/>
      <c r="AG38" s="585"/>
      <c r="AH38" s="585"/>
      <c r="AI38" s="585"/>
      <c r="AJ38" s="585"/>
    </row>
    <row r="39" spans="1:36" s="523" customFormat="1" ht="15" customHeight="1">
      <c r="A39" s="1207"/>
      <c r="B39" s="1207"/>
      <c r="C39" s="1207"/>
      <c r="D39" s="1207"/>
      <c r="E39" s="1207"/>
      <c r="F39" s="1207"/>
      <c r="G39" s="849"/>
      <c r="H39" s="847"/>
      <c r="I39" s="1207"/>
      <c r="J39" s="1207"/>
      <c r="K39" s="854"/>
      <c r="L39" s="538"/>
      <c r="M39" s="557" t="s">
        <v>25</v>
      </c>
      <c r="N39" s="564"/>
      <c r="O39" s="564"/>
      <c r="P39" s="564"/>
      <c r="Q39" s="564"/>
      <c r="R39" s="564"/>
      <c r="S39" s="564"/>
      <c r="T39" s="564"/>
      <c r="U39" s="564"/>
      <c r="V39" s="560"/>
      <c r="W39" s="1206"/>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7"/>
      <c r="B40" s="1207"/>
      <c r="C40" s="1207"/>
      <c r="D40" s="1207"/>
      <c r="E40" s="1207"/>
      <c r="F40" s="849"/>
      <c r="G40" s="849"/>
      <c r="H40" s="847"/>
      <c r="I40" s="1207"/>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7"/>
      <c r="B41" s="1207"/>
      <c r="C41" s="1207"/>
      <c r="D41" s="1207"/>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7"/>
      <c r="B42" s="1207"/>
      <c r="C42" s="1207"/>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7"/>
      <c r="B43" s="1207"/>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7"/>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7">
        <v>1</v>
      </c>
      <c r="B49" s="865"/>
      <c r="C49" s="865"/>
      <c r="D49" s="865"/>
      <c r="E49" s="866"/>
      <c r="F49" s="867"/>
      <c r="G49" s="867"/>
      <c r="H49" s="867"/>
      <c r="I49" s="868"/>
      <c r="J49" s="863"/>
      <c r="K49" s="870"/>
      <c r="L49" s="593">
        <f>mergeValue(A49)</f>
        <v>1</v>
      </c>
      <c r="M49" s="641" t="s">
        <v>20</v>
      </c>
      <c r="N49" s="646"/>
      <c r="O49" s="1292"/>
      <c r="P49" s="1293"/>
      <c r="Q49" s="1293"/>
      <c r="R49" s="1293"/>
      <c r="S49" s="1293"/>
      <c r="T49" s="1293"/>
      <c r="U49" s="1293"/>
      <c r="V49" s="1294"/>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7"/>
      <c r="B50" s="1207">
        <v>1</v>
      </c>
      <c r="C50" s="865"/>
      <c r="D50" s="865"/>
      <c r="E50" s="867"/>
      <c r="F50" s="867"/>
      <c r="G50" s="867"/>
      <c r="H50" s="867"/>
      <c r="I50" s="862"/>
      <c r="J50" s="861"/>
      <c r="K50" s="864"/>
      <c r="L50" s="593" t="str">
        <f>mergeValue(A50) &amp;"."&amp; mergeValue(B50)</f>
        <v>1.1</v>
      </c>
      <c r="M50" s="546" t="s">
        <v>16</v>
      </c>
      <c r="N50" s="646"/>
      <c r="O50" s="1292"/>
      <c r="P50" s="1293"/>
      <c r="Q50" s="1293"/>
      <c r="R50" s="1293"/>
      <c r="S50" s="1293"/>
      <c r="T50" s="1293"/>
      <c r="U50" s="1293"/>
      <c r="V50" s="1294"/>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7"/>
      <c r="B51" s="1207"/>
      <c r="C51" s="1207">
        <v>1</v>
      </c>
      <c r="D51" s="865"/>
      <c r="E51" s="867"/>
      <c r="F51" s="867"/>
      <c r="G51" s="867"/>
      <c r="H51" s="867"/>
      <c r="I51" s="869"/>
      <c r="J51" s="861"/>
      <c r="K51" s="864"/>
      <c r="L51" s="593" t="str">
        <f>mergeValue(A51) &amp;"."&amp; mergeValue(B51)&amp;"."&amp; mergeValue(C51)</f>
        <v>1.1.1</v>
      </c>
      <c r="M51" s="547" t="s">
        <v>7</v>
      </c>
      <c r="N51" s="646"/>
      <c r="O51" s="1292"/>
      <c r="P51" s="1293"/>
      <c r="Q51" s="1293"/>
      <c r="R51" s="1293"/>
      <c r="S51" s="1293"/>
      <c r="T51" s="1293"/>
      <c r="U51" s="1293"/>
      <c r="V51" s="1294"/>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7"/>
      <c r="B52" s="1207"/>
      <c r="C52" s="1207"/>
      <c r="D52" s="1207">
        <v>1</v>
      </c>
      <c r="E52" s="867"/>
      <c r="F52" s="867"/>
      <c r="G52" s="867"/>
      <c r="H52" s="867"/>
      <c r="I52" s="869"/>
      <c r="J52" s="861"/>
      <c r="K52" s="864"/>
      <c r="L52" s="593" t="str">
        <f>mergeValue(A52) &amp;"."&amp; mergeValue(B52)&amp;"."&amp; mergeValue(C52)&amp;"."&amp; mergeValue(D52)</f>
        <v>1.1.1.1</v>
      </c>
      <c r="M52" s="548" t="s">
        <v>22</v>
      </c>
      <c r="N52" s="646"/>
      <c r="O52" s="1292"/>
      <c r="P52" s="1293"/>
      <c r="Q52" s="1293"/>
      <c r="R52" s="1293"/>
      <c r="S52" s="1293"/>
      <c r="T52" s="1293"/>
      <c r="U52" s="1293"/>
      <c r="V52" s="1294"/>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7"/>
      <c r="B53" s="1207"/>
      <c r="C53" s="1207"/>
      <c r="D53" s="1207"/>
      <c r="E53" s="1207">
        <v>1</v>
      </c>
      <c r="F53" s="867"/>
      <c r="G53" s="867"/>
      <c r="H53" s="865">
        <v>1</v>
      </c>
      <c r="I53" s="1207">
        <v>1</v>
      </c>
      <c r="J53" s="867"/>
      <c r="K53" s="872"/>
      <c r="L53" s="593" t="str">
        <f>mergeValue(A53) &amp;"."&amp; mergeValue(B53)&amp;"."&amp; mergeValue(C53)&amp;"."&amp; mergeValue(D53)&amp;"."&amp; mergeValue(E53)</f>
        <v>1.1.1.1.1</v>
      </c>
      <c r="M53" s="554" t="s">
        <v>9</v>
      </c>
      <c r="N53" s="646"/>
      <c r="O53" s="1210"/>
      <c r="P53" s="1211"/>
      <c r="Q53" s="1211"/>
      <c r="R53" s="1211"/>
      <c r="S53" s="1211"/>
      <c r="T53" s="1211"/>
      <c r="U53" s="1211"/>
      <c r="V53" s="1212"/>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7"/>
      <c r="B54" s="1207"/>
      <c r="C54" s="1207"/>
      <c r="D54" s="1207"/>
      <c r="E54" s="1207"/>
      <c r="F54" s="1207">
        <v>1</v>
      </c>
      <c r="G54" s="865"/>
      <c r="H54" s="865"/>
      <c r="I54" s="1207"/>
      <c r="J54" s="1207">
        <v>1</v>
      </c>
      <c r="K54" s="873"/>
      <c r="L54" s="593" t="str">
        <f>mergeValue(A54) &amp;"."&amp; mergeValue(B54)&amp;"."&amp; mergeValue(C54)&amp;"."&amp; mergeValue(D54)&amp;"."&amp; mergeValue(E54)&amp;"."&amp; mergeValue(F54)</f>
        <v>1.1.1.1.1.1</v>
      </c>
      <c r="M54" s="555" t="s">
        <v>10</v>
      </c>
      <c r="N54" s="646"/>
      <c r="O54" s="1210"/>
      <c r="P54" s="1211"/>
      <c r="Q54" s="1211"/>
      <c r="R54" s="1211"/>
      <c r="S54" s="1211"/>
      <c r="T54" s="1211"/>
      <c r="U54" s="1211"/>
      <c r="V54" s="1212"/>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7"/>
      <c r="B55" s="1207"/>
      <c r="C55" s="1207"/>
      <c r="D55" s="1207"/>
      <c r="E55" s="1207"/>
      <c r="F55" s="1207"/>
      <c r="G55" s="865">
        <v>1</v>
      </c>
      <c r="H55" s="865"/>
      <c r="I55" s="1207"/>
      <c r="J55" s="1207"/>
      <c r="K55" s="873">
        <v>1</v>
      </c>
      <c r="L55" s="593" t="str">
        <f>mergeValue(A55) &amp;"."&amp; mergeValue(B55)&amp;"."&amp; mergeValue(C55)&amp;"."&amp; mergeValue(D55)&amp;"."&amp; mergeValue(E55)&amp;"."&amp; mergeValue(F55)&amp;"."&amp; mergeValue(G55)</f>
        <v>1.1.1.1.1.1.1</v>
      </c>
      <c r="M55" s="1069"/>
      <c r="N55" s="646"/>
      <c r="O55" s="562"/>
      <c r="P55" s="562"/>
      <c r="Q55" s="1094"/>
      <c r="R55" s="1213"/>
      <c r="S55" s="1214" t="s">
        <v>84</v>
      </c>
      <c r="T55" s="1213"/>
      <c r="U55" s="1214" t="s">
        <v>84</v>
      </c>
      <c r="V55" s="562"/>
      <c r="W55" s="1206"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7"/>
      <c r="B56" s="1207"/>
      <c r="C56" s="1207"/>
      <c r="D56" s="1207"/>
      <c r="E56" s="1207"/>
      <c r="F56" s="1207"/>
      <c r="G56" s="865"/>
      <c r="H56" s="865"/>
      <c r="I56" s="1207"/>
      <c r="J56" s="1207"/>
      <c r="K56" s="873"/>
      <c r="L56" s="600"/>
      <c r="M56" s="646"/>
      <c r="N56" s="646"/>
      <c r="O56" s="562"/>
      <c r="P56" s="562"/>
      <c r="Q56" s="584" t="str">
        <f>R55 &amp; "-" &amp; T55</f>
        <v>-</v>
      </c>
      <c r="R56" s="1213"/>
      <c r="S56" s="1214"/>
      <c r="T56" s="1213"/>
      <c r="U56" s="1214"/>
      <c r="V56" s="562"/>
      <c r="W56" s="1206"/>
      <c r="X56" s="585"/>
      <c r="Y56" s="589"/>
      <c r="Z56" s="589" t="str">
        <f t="shared" si="1"/>
        <v/>
      </c>
      <c r="AA56" s="589"/>
      <c r="AB56" s="589"/>
      <c r="AC56" s="589"/>
      <c r="AD56" s="585"/>
      <c r="AE56" s="585"/>
      <c r="AF56" s="585"/>
      <c r="AG56" s="585"/>
      <c r="AH56" s="585"/>
      <c r="AI56" s="585"/>
      <c r="AJ56" s="585"/>
    </row>
    <row r="57" spans="1:36" s="523" customFormat="1" ht="15" customHeight="1">
      <c r="A57" s="1207"/>
      <c r="B57" s="1207"/>
      <c r="C57" s="1207"/>
      <c r="D57" s="1207"/>
      <c r="E57" s="1207"/>
      <c r="F57" s="1207"/>
      <c r="G57" s="867"/>
      <c r="H57" s="865"/>
      <c r="I57" s="1207"/>
      <c r="J57" s="1207"/>
      <c r="K57" s="872"/>
      <c r="L57" s="538"/>
      <c r="M57" s="557" t="s">
        <v>25</v>
      </c>
      <c r="N57" s="564"/>
      <c r="O57" s="564"/>
      <c r="P57" s="564"/>
      <c r="Q57" s="564"/>
      <c r="R57" s="564"/>
      <c r="S57" s="564"/>
      <c r="T57" s="564"/>
      <c r="U57" s="564"/>
      <c r="V57" s="560"/>
      <c r="W57" s="1206"/>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7"/>
      <c r="B58" s="1207"/>
      <c r="C58" s="1207"/>
      <c r="D58" s="1207"/>
      <c r="E58" s="1207"/>
      <c r="F58" s="867"/>
      <c r="G58" s="867"/>
      <c r="H58" s="865"/>
      <c r="I58" s="1207"/>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7"/>
      <c r="B59" s="1207"/>
      <c r="C59" s="1207"/>
      <c r="D59" s="1207"/>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7"/>
      <c r="B60" s="1207"/>
      <c r="C60" s="1207"/>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7"/>
      <c r="B61" s="1207"/>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7"/>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7">
        <v>1</v>
      </c>
      <c r="B67" s="883"/>
      <c r="C67" s="883"/>
      <c r="D67" s="883"/>
      <c r="E67" s="884"/>
      <c r="F67" s="885"/>
      <c r="G67" s="885"/>
      <c r="H67" s="885"/>
      <c r="I67" s="886"/>
      <c r="J67" s="881"/>
      <c r="K67" s="888"/>
      <c r="L67" s="593">
        <f>mergeValue(A67)</f>
        <v>1</v>
      </c>
      <c r="M67" s="641" t="s">
        <v>20</v>
      </c>
      <c r="N67" s="646"/>
      <c r="O67" s="1292"/>
      <c r="P67" s="1293"/>
      <c r="Q67" s="1293"/>
      <c r="R67" s="1293"/>
      <c r="S67" s="1293"/>
      <c r="T67" s="1293"/>
      <c r="U67" s="1293"/>
      <c r="V67" s="1294"/>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7"/>
      <c r="B68" s="1207">
        <v>1</v>
      </c>
      <c r="C68" s="883"/>
      <c r="D68" s="883"/>
      <c r="E68" s="885"/>
      <c r="F68" s="885"/>
      <c r="G68" s="885"/>
      <c r="H68" s="885"/>
      <c r="I68" s="880"/>
      <c r="J68" s="879"/>
      <c r="K68" s="882"/>
      <c r="L68" s="593" t="str">
        <f>mergeValue(A68) &amp;"."&amp; mergeValue(B68)</f>
        <v>1.1</v>
      </c>
      <c r="M68" s="546" t="s">
        <v>16</v>
      </c>
      <c r="N68" s="646"/>
      <c r="O68" s="1292"/>
      <c r="P68" s="1293"/>
      <c r="Q68" s="1293"/>
      <c r="R68" s="1293"/>
      <c r="S68" s="1293"/>
      <c r="T68" s="1293"/>
      <c r="U68" s="1293"/>
      <c r="V68" s="1294"/>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7"/>
      <c r="B69" s="1207"/>
      <c r="C69" s="1207">
        <v>1</v>
      </c>
      <c r="D69" s="883"/>
      <c r="E69" s="885"/>
      <c r="F69" s="885"/>
      <c r="G69" s="885"/>
      <c r="H69" s="885"/>
      <c r="I69" s="887"/>
      <c r="J69" s="879"/>
      <c r="K69" s="882"/>
      <c r="L69" s="593" t="str">
        <f>mergeValue(A69) &amp;"."&amp; mergeValue(B69)&amp;"."&amp; mergeValue(C69)</f>
        <v>1.1.1</v>
      </c>
      <c r="M69" s="547" t="s">
        <v>7</v>
      </c>
      <c r="N69" s="646"/>
      <c r="O69" s="1292"/>
      <c r="P69" s="1293"/>
      <c r="Q69" s="1293"/>
      <c r="R69" s="1293"/>
      <c r="S69" s="1293"/>
      <c r="T69" s="1293"/>
      <c r="U69" s="1293"/>
      <c r="V69" s="1294"/>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7"/>
      <c r="B70" s="1207"/>
      <c r="C70" s="1207"/>
      <c r="D70" s="1207">
        <v>1</v>
      </c>
      <c r="E70" s="885"/>
      <c r="F70" s="885"/>
      <c r="G70" s="885"/>
      <c r="H70" s="885"/>
      <c r="I70" s="887"/>
      <c r="J70" s="879"/>
      <c r="K70" s="882"/>
      <c r="L70" s="593" t="str">
        <f>mergeValue(A70) &amp;"."&amp; mergeValue(B70)&amp;"."&amp; mergeValue(C70)&amp;"."&amp; mergeValue(D70)</f>
        <v>1.1.1.1</v>
      </c>
      <c r="M70" s="548" t="s">
        <v>22</v>
      </c>
      <c r="N70" s="646"/>
      <c r="O70" s="1292"/>
      <c r="P70" s="1293"/>
      <c r="Q70" s="1293"/>
      <c r="R70" s="1293"/>
      <c r="S70" s="1293"/>
      <c r="T70" s="1293"/>
      <c r="U70" s="1293"/>
      <c r="V70" s="1294"/>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7"/>
      <c r="B71" s="1207"/>
      <c r="C71" s="1207"/>
      <c r="D71" s="1207"/>
      <c r="E71" s="1207">
        <v>1</v>
      </c>
      <c r="F71" s="885"/>
      <c r="G71" s="885"/>
      <c r="H71" s="883">
        <v>1</v>
      </c>
      <c r="I71" s="1207">
        <v>1</v>
      </c>
      <c r="J71" s="885"/>
      <c r="K71" s="890"/>
      <c r="L71" s="593" t="str">
        <f>mergeValue(A71) &amp;"."&amp; mergeValue(B71)&amp;"."&amp; mergeValue(C71)&amp;"."&amp; mergeValue(D71)&amp;"."&amp; mergeValue(E71)</f>
        <v>1.1.1.1.1</v>
      </c>
      <c r="M71" s="554" t="s">
        <v>9</v>
      </c>
      <c r="N71" s="646"/>
      <c r="O71" s="1210"/>
      <c r="P71" s="1211"/>
      <c r="Q71" s="1211"/>
      <c r="R71" s="1211"/>
      <c r="S71" s="1211"/>
      <c r="T71" s="1211"/>
      <c r="U71" s="1211"/>
      <c r="V71" s="1212"/>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7"/>
      <c r="B72" s="1207"/>
      <c r="C72" s="1207"/>
      <c r="D72" s="1207"/>
      <c r="E72" s="1207"/>
      <c r="F72" s="1207">
        <v>1</v>
      </c>
      <c r="G72" s="883"/>
      <c r="H72" s="883"/>
      <c r="I72" s="1207"/>
      <c r="J72" s="1207">
        <v>1</v>
      </c>
      <c r="K72" s="891"/>
      <c r="L72" s="593" t="str">
        <f>mergeValue(A72) &amp;"."&amp; mergeValue(B72)&amp;"."&amp; mergeValue(C72)&amp;"."&amp; mergeValue(D72)&amp;"."&amp; mergeValue(E72)&amp;"."&amp; mergeValue(F72)</f>
        <v>1.1.1.1.1.1</v>
      </c>
      <c r="M72" s="555" t="s">
        <v>10</v>
      </c>
      <c r="N72" s="646"/>
      <c r="O72" s="1210"/>
      <c r="P72" s="1211"/>
      <c r="Q72" s="1211"/>
      <c r="R72" s="1211"/>
      <c r="S72" s="1211"/>
      <c r="T72" s="1211"/>
      <c r="U72" s="1211"/>
      <c r="V72" s="1212"/>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7"/>
      <c r="B73" s="1207"/>
      <c r="C73" s="1207"/>
      <c r="D73" s="1207"/>
      <c r="E73" s="1207"/>
      <c r="F73" s="1207"/>
      <c r="G73" s="883">
        <v>1</v>
      </c>
      <c r="H73" s="883"/>
      <c r="I73" s="1207"/>
      <c r="J73" s="1207"/>
      <c r="K73" s="891">
        <v>1</v>
      </c>
      <c r="L73" s="593" t="str">
        <f>mergeValue(A73) &amp;"."&amp; mergeValue(B73)&amp;"."&amp; mergeValue(C73)&amp;"."&amp; mergeValue(D73)&amp;"."&amp; mergeValue(E73)&amp;"."&amp; mergeValue(F73)&amp;"."&amp; mergeValue(G73)</f>
        <v>1.1.1.1.1.1.1</v>
      </c>
      <c r="M73" s="1069"/>
      <c r="N73" s="646"/>
      <c r="O73" s="562"/>
      <c r="P73" s="562"/>
      <c r="Q73" s="1094"/>
      <c r="R73" s="1213"/>
      <c r="S73" s="1214" t="s">
        <v>84</v>
      </c>
      <c r="T73" s="1213"/>
      <c r="U73" s="1214" t="s">
        <v>84</v>
      </c>
      <c r="V73" s="562"/>
      <c r="W73" s="1206"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7"/>
      <c r="B74" s="1207"/>
      <c r="C74" s="1207"/>
      <c r="D74" s="1207"/>
      <c r="E74" s="1207"/>
      <c r="F74" s="1207"/>
      <c r="G74" s="883"/>
      <c r="H74" s="883"/>
      <c r="I74" s="1207"/>
      <c r="J74" s="1207"/>
      <c r="K74" s="891"/>
      <c r="L74" s="600"/>
      <c r="M74" s="646"/>
      <c r="N74" s="646"/>
      <c r="O74" s="562"/>
      <c r="P74" s="562"/>
      <c r="Q74" s="584" t="str">
        <f>R73 &amp; "-" &amp; T73</f>
        <v>-</v>
      </c>
      <c r="R74" s="1213"/>
      <c r="S74" s="1214"/>
      <c r="T74" s="1213"/>
      <c r="U74" s="1214"/>
      <c r="V74" s="562"/>
      <c r="W74" s="1206"/>
      <c r="X74" s="585"/>
      <c r="Y74" s="589"/>
      <c r="Z74" s="589" t="str">
        <f t="shared" si="2"/>
        <v/>
      </c>
      <c r="AA74" s="589"/>
      <c r="AB74" s="589"/>
      <c r="AC74" s="589"/>
      <c r="AD74" s="585"/>
      <c r="AE74" s="585"/>
      <c r="AF74" s="585"/>
      <c r="AG74" s="585"/>
      <c r="AH74" s="585"/>
      <c r="AI74" s="585"/>
      <c r="AJ74" s="585"/>
    </row>
    <row r="75" spans="1:36" s="523" customFormat="1" ht="15" customHeight="1">
      <c r="A75" s="1207"/>
      <c r="B75" s="1207"/>
      <c r="C75" s="1207"/>
      <c r="D75" s="1207"/>
      <c r="E75" s="1207"/>
      <c r="F75" s="1207"/>
      <c r="G75" s="885"/>
      <c r="H75" s="883"/>
      <c r="I75" s="1207"/>
      <c r="J75" s="1207"/>
      <c r="K75" s="890"/>
      <c r="L75" s="538"/>
      <c r="M75" s="557" t="s">
        <v>25</v>
      </c>
      <c r="N75" s="564"/>
      <c r="O75" s="564"/>
      <c r="P75" s="564"/>
      <c r="Q75" s="564"/>
      <c r="R75" s="564"/>
      <c r="S75" s="564"/>
      <c r="T75" s="564"/>
      <c r="U75" s="564"/>
      <c r="V75" s="560"/>
      <c r="W75" s="1206"/>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7"/>
      <c r="B76" s="1207"/>
      <c r="C76" s="1207"/>
      <c r="D76" s="1207"/>
      <c r="E76" s="1207"/>
      <c r="F76" s="885"/>
      <c r="G76" s="885"/>
      <c r="H76" s="883"/>
      <c r="I76" s="1207"/>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7"/>
      <c r="B77" s="1207"/>
      <c r="C77" s="1207"/>
      <c r="D77" s="1207"/>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7"/>
      <c r="B78" s="1207"/>
      <c r="C78" s="1207"/>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7"/>
      <c r="B79" s="1207"/>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7"/>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92"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92" ht="18.75" customHeight="1">
      <c r="X82" s="204"/>
      <c r="Y82" s="204"/>
      <c r="Z82" s="204"/>
      <c r="AA82" s="204"/>
      <c r="AB82" s="204"/>
      <c r="AC82" s="204"/>
      <c r="AD82" s="204"/>
      <c r="AE82" s="204"/>
      <c r="AF82" s="204"/>
      <c r="AG82" s="204"/>
      <c r="AH82" s="204"/>
      <c r="AI82" s="204"/>
      <c r="AJ82" s="204"/>
    </row>
    <row r="83" spans="1:92"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92"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92" s="523" customFormat="1" ht="22.5">
      <c r="A85" s="1207">
        <v>1</v>
      </c>
      <c r="B85" s="919"/>
      <c r="C85" s="919"/>
      <c r="D85" s="919"/>
      <c r="E85" s="920"/>
      <c r="F85" s="921"/>
      <c r="G85" s="919"/>
      <c r="H85" s="919"/>
      <c r="I85" s="922"/>
      <c r="J85" s="917"/>
      <c r="K85" s="926">
        <v>1</v>
      </c>
      <c r="L85" s="593">
        <f>mergeValue(A85)</f>
        <v>1</v>
      </c>
      <c r="M85" s="641" t="s">
        <v>20</v>
      </c>
      <c r="N85" s="580"/>
      <c r="O85" s="1286"/>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c r="AK85" s="1287"/>
      <c r="AL85" s="1287"/>
      <c r="AM85" s="1287"/>
      <c r="AN85" s="1287"/>
      <c r="AO85" s="1287"/>
      <c r="AP85" s="1287"/>
      <c r="AQ85" s="1287"/>
      <c r="AR85" s="1287"/>
      <c r="AS85" s="1287"/>
      <c r="AT85" s="1287"/>
      <c r="AU85" s="1287"/>
      <c r="AV85" s="1287"/>
      <c r="AW85" s="1287"/>
      <c r="AX85" s="1287"/>
      <c r="AY85" s="1287"/>
      <c r="AZ85" s="1287"/>
      <c r="BA85" s="1287"/>
      <c r="BB85" s="1287"/>
      <c r="BC85" s="1287"/>
      <c r="BD85" s="1287"/>
      <c r="BE85" s="1287"/>
      <c r="BF85" s="1287"/>
      <c r="BG85" s="1287"/>
      <c r="BH85" s="1287"/>
      <c r="BI85" s="1287"/>
      <c r="BJ85" s="1287"/>
      <c r="BK85" s="1287"/>
      <c r="BL85" s="1287"/>
      <c r="BM85" s="1287"/>
      <c r="BN85" s="1287"/>
      <c r="BO85" s="1287"/>
      <c r="BP85" s="1287"/>
      <c r="BQ85" s="1287"/>
      <c r="BR85" s="1287"/>
      <c r="BS85" s="1287"/>
      <c r="BT85" s="1287"/>
      <c r="BU85" s="1287"/>
      <c r="BV85" s="1287"/>
      <c r="BW85" s="1287"/>
      <c r="BX85" s="1287"/>
      <c r="BY85" s="1287"/>
      <c r="BZ85" s="1288"/>
      <c r="CA85" s="630" t="s">
        <v>658</v>
      </c>
      <c r="CB85" s="585"/>
      <c r="CC85" s="585"/>
      <c r="CD85" s="585"/>
      <c r="CE85" s="585"/>
      <c r="CF85" s="585"/>
      <c r="CG85" s="585"/>
      <c r="CH85" s="585"/>
      <c r="CI85" s="585"/>
      <c r="CJ85" s="585"/>
      <c r="CK85" s="585"/>
      <c r="CL85" s="585"/>
      <c r="CM85" s="585"/>
    </row>
    <row r="86" spans="1:92" s="523" customFormat="1" ht="22.5">
      <c r="A86" s="1207"/>
      <c r="B86" s="1207">
        <v>1</v>
      </c>
      <c r="C86" s="919"/>
      <c r="D86" s="919"/>
      <c r="E86" s="921"/>
      <c r="F86" s="921"/>
      <c r="G86" s="919"/>
      <c r="H86" s="919"/>
      <c r="I86" s="916"/>
      <c r="J86" s="915"/>
      <c r="K86" s="926">
        <v>1</v>
      </c>
      <c r="L86" s="593" t="str">
        <f>mergeValue(A86) &amp;"."&amp; mergeValue(B86)</f>
        <v>1.1</v>
      </c>
      <c r="M86" s="546" t="s">
        <v>16</v>
      </c>
      <c r="N86" s="580"/>
      <c r="O86" s="1286"/>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c r="AK86" s="1287"/>
      <c r="AL86" s="1287"/>
      <c r="AM86" s="1287"/>
      <c r="AN86" s="1287"/>
      <c r="AO86" s="1287"/>
      <c r="AP86" s="1287"/>
      <c r="AQ86" s="1287"/>
      <c r="AR86" s="1287"/>
      <c r="AS86" s="1287"/>
      <c r="AT86" s="1287"/>
      <c r="AU86" s="1287"/>
      <c r="AV86" s="1287"/>
      <c r="AW86" s="1287"/>
      <c r="AX86" s="1287"/>
      <c r="AY86" s="1287"/>
      <c r="AZ86" s="1287"/>
      <c r="BA86" s="1287"/>
      <c r="BB86" s="1287"/>
      <c r="BC86" s="1287"/>
      <c r="BD86" s="1287"/>
      <c r="BE86" s="1287"/>
      <c r="BF86" s="1287"/>
      <c r="BG86" s="1287"/>
      <c r="BH86" s="1287"/>
      <c r="BI86" s="1287"/>
      <c r="BJ86" s="1287"/>
      <c r="BK86" s="1287"/>
      <c r="BL86" s="1287"/>
      <c r="BM86" s="1287"/>
      <c r="BN86" s="1287"/>
      <c r="BO86" s="1287"/>
      <c r="BP86" s="1287"/>
      <c r="BQ86" s="1287"/>
      <c r="BR86" s="1287"/>
      <c r="BS86" s="1287"/>
      <c r="BT86" s="1287"/>
      <c r="BU86" s="1287"/>
      <c r="BV86" s="1287"/>
      <c r="BW86" s="1287"/>
      <c r="BX86" s="1287"/>
      <c r="BY86" s="1287"/>
      <c r="BZ86" s="1288"/>
      <c r="CA86" s="630" t="s">
        <v>477</v>
      </c>
      <c r="CB86" s="585"/>
      <c r="CC86" s="585"/>
      <c r="CD86" s="585"/>
      <c r="CE86" s="585"/>
      <c r="CF86" s="585"/>
      <c r="CG86" s="585"/>
      <c r="CH86" s="585"/>
      <c r="CI86" s="585"/>
      <c r="CJ86" s="585"/>
      <c r="CK86" s="585"/>
      <c r="CL86" s="585"/>
      <c r="CM86" s="585"/>
    </row>
    <row r="87" spans="1:92" s="523" customFormat="1" ht="22.5">
      <c r="A87" s="1207"/>
      <c r="B87" s="1207"/>
      <c r="C87" s="1207">
        <v>1</v>
      </c>
      <c r="D87" s="919"/>
      <c r="E87" s="921"/>
      <c r="F87" s="921"/>
      <c r="G87" s="919"/>
      <c r="H87" s="919"/>
      <c r="I87" s="923"/>
      <c r="J87" s="915"/>
      <c r="K87" s="926">
        <v>1</v>
      </c>
      <c r="L87" s="593" t="str">
        <f>mergeValue(A87) &amp;"."&amp; mergeValue(B87)&amp;"."&amp; mergeValue(C87)</f>
        <v>1.1.1</v>
      </c>
      <c r="M87" s="547" t="s">
        <v>7</v>
      </c>
      <c r="N87" s="580"/>
      <c r="O87" s="1286"/>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c r="AK87" s="1287"/>
      <c r="AL87" s="1287"/>
      <c r="AM87" s="1287"/>
      <c r="AN87" s="1287"/>
      <c r="AO87" s="1287"/>
      <c r="AP87" s="1287"/>
      <c r="AQ87" s="1287"/>
      <c r="AR87" s="1287"/>
      <c r="AS87" s="1287"/>
      <c r="AT87" s="1287"/>
      <c r="AU87" s="1287"/>
      <c r="AV87" s="1287"/>
      <c r="AW87" s="1287"/>
      <c r="AX87" s="1287"/>
      <c r="AY87" s="1287"/>
      <c r="AZ87" s="1287"/>
      <c r="BA87" s="1287"/>
      <c r="BB87" s="1287"/>
      <c r="BC87" s="1287"/>
      <c r="BD87" s="1287"/>
      <c r="BE87" s="1287"/>
      <c r="BF87" s="1287"/>
      <c r="BG87" s="1287"/>
      <c r="BH87" s="1287"/>
      <c r="BI87" s="1287"/>
      <c r="BJ87" s="1287"/>
      <c r="BK87" s="1287"/>
      <c r="BL87" s="1287"/>
      <c r="BM87" s="1287"/>
      <c r="BN87" s="1287"/>
      <c r="BO87" s="1287"/>
      <c r="BP87" s="1287"/>
      <c r="BQ87" s="1287"/>
      <c r="BR87" s="1287"/>
      <c r="BS87" s="1287"/>
      <c r="BT87" s="1287"/>
      <c r="BU87" s="1287"/>
      <c r="BV87" s="1287"/>
      <c r="BW87" s="1287"/>
      <c r="BX87" s="1287"/>
      <c r="BY87" s="1287"/>
      <c r="BZ87" s="1288"/>
      <c r="CA87" s="630" t="s">
        <v>633</v>
      </c>
      <c r="CB87" s="585"/>
      <c r="CC87" s="585"/>
      <c r="CD87" s="585"/>
      <c r="CE87" s="585"/>
      <c r="CF87" s="585"/>
      <c r="CG87" s="585"/>
      <c r="CH87" s="585"/>
      <c r="CI87" s="585"/>
      <c r="CJ87" s="585"/>
      <c r="CK87" s="585"/>
      <c r="CL87" s="585"/>
      <c r="CM87" s="585"/>
    </row>
    <row r="88" spans="1:92" s="523" customFormat="1" ht="22.5">
      <c r="A88" s="1207"/>
      <c r="B88" s="1207"/>
      <c r="C88" s="1207"/>
      <c r="D88" s="1207">
        <v>1</v>
      </c>
      <c r="E88" s="921"/>
      <c r="F88" s="921"/>
      <c r="G88" s="919"/>
      <c r="H88" s="919"/>
      <c r="I88" s="1207">
        <v>1</v>
      </c>
      <c r="J88" s="915"/>
      <c r="K88" s="926">
        <v>1</v>
      </c>
      <c r="L88" s="593" t="str">
        <f>mergeValue(A88) &amp;"."&amp; mergeValue(B88)&amp;"."&amp; mergeValue(C88)&amp;"."&amp; mergeValue(D88)</f>
        <v>1.1.1.1</v>
      </c>
      <c r="M88" s="548" t="s">
        <v>22</v>
      </c>
      <c r="N88" s="580"/>
      <c r="O88" s="1286"/>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c r="AK88" s="1287"/>
      <c r="AL88" s="1287"/>
      <c r="AM88" s="1287"/>
      <c r="AN88" s="1287"/>
      <c r="AO88" s="1287"/>
      <c r="AP88" s="1287"/>
      <c r="AQ88" s="1287"/>
      <c r="AR88" s="1287"/>
      <c r="AS88" s="1287"/>
      <c r="AT88" s="1287"/>
      <c r="AU88" s="1287"/>
      <c r="AV88" s="1287"/>
      <c r="AW88" s="1287"/>
      <c r="AX88" s="1287"/>
      <c r="AY88" s="1287"/>
      <c r="AZ88" s="1287"/>
      <c r="BA88" s="1287"/>
      <c r="BB88" s="1287"/>
      <c r="BC88" s="1287"/>
      <c r="BD88" s="1287"/>
      <c r="BE88" s="1287"/>
      <c r="BF88" s="1287"/>
      <c r="BG88" s="1287"/>
      <c r="BH88" s="1287"/>
      <c r="BI88" s="1287"/>
      <c r="BJ88" s="1287"/>
      <c r="BK88" s="1287"/>
      <c r="BL88" s="1287"/>
      <c r="BM88" s="1287"/>
      <c r="BN88" s="1287"/>
      <c r="BO88" s="1287"/>
      <c r="BP88" s="1287"/>
      <c r="BQ88" s="1287"/>
      <c r="BR88" s="1287"/>
      <c r="BS88" s="1287"/>
      <c r="BT88" s="1287"/>
      <c r="BU88" s="1287"/>
      <c r="BV88" s="1287"/>
      <c r="BW88" s="1287"/>
      <c r="BX88" s="1287"/>
      <c r="BY88" s="1287"/>
      <c r="BZ88" s="1288"/>
      <c r="CA88" s="630" t="s">
        <v>634</v>
      </c>
      <c r="CB88" s="585"/>
      <c r="CC88" s="585"/>
      <c r="CD88" s="585"/>
      <c r="CE88" s="585"/>
      <c r="CF88" s="585"/>
      <c r="CG88" s="585"/>
      <c r="CH88" s="585"/>
      <c r="CI88" s="585"/>
      <c r="CJ88" s="585"/>
      <c r="CK88" s="585"/>
      <c r="CL88" s="585"/>
      <c r="CM88" s="585"/>
    </row>
    <row r="89" spans="1:92" s="523" customFormat="1" ht="11.25" hidden="1" customHeight="1">
      <c r="A89" s="1207"/>
      <c r="B89" s="1207"/>
      <c r="C89" s="1207"/>
      <c r="D89" s="1207"/>
      <c r="E89" s="1207">
        <v>1</v>
      </c>
      <c r="F89" s="921"/>
      <c r="G89" s="919"/>
      <c r="H89" s="919"/>
      <c r="I89" s="1207"/>
      <c r="J89" s="921"/>
      <c r="K89" s="926">
        <v>1</v>
      </c>
      <c r="L89" s="593"/>
      <c r="M89" s="554"/>
      <c r="N89" s="581"/>
      <c r="O89" s="1289"/>
      <c r="P89" s="1290"/>
      <c r="Q89" s="1290"/>
      <c r="R89" s="1290"/>
      <c r="S89" s="1290"/>
      <c r="T89" s="1290"/>
      <c r="U89" s="1290"/>
      <c r="V89" s="1290"/>
      <c r="W89" s="1290"/>
      <c r="X89" s="1290"/>
      <c r="Y89" s="1290"/>
      <c r="Z89" s="1290"/>
      <c r="AA89" s="1290"/>
      <c r="AB89" s="1290"/>
      <c r="AC89" s="1290"/>
      <c r="AD89" s="1290"/>
      <c r="AE89" s="1290"/>
      <c r="AF89" s="1290"/>
      <c r="AG89" s="1290"/>
      <c r="AH89" s="1290"/>
      <c r="AI89" s="1290"/>
      <c r="AJ89" s="1290"/>
      <c r="AK89" s="1290"/>
      <c r="AL89" s="1290"/>
      <c r="AM89" s="1290"/>
      <c r="AN89" s="1290"/>
      <c r="AO89" s="1290"/>
      <c r="AP89" s="1290"/>
      <c r="AQ89" s="1290"/>
      <c r="AR89" s="1290"/>
      <c r="AS89" s="1290"/>
      <c r="AT89" s="1290"/>
      <c r="AU89" s="1290"/>
      <c r="AV89" s="1290"/>
      <c r="AW89" s="1290"/>
      <c r="AX89" s="1290"/>
      <c r="AY89" s="1290"/>
      <c r="AZ89" s="1290"/>
      <c r="BA89" s="1290"/>
      <c r="BB89" s="1290"/>
      <c r="BC89" s="1290"/>
      <c r="BD89" s="1290"/>
      <c r="BE89" s="1290"/>
      <c r="BF89" s="1290"/>
      <c r="BG89" s="1290"/>
      <c r="BH89" s="1290"/>
      <c r="BI89" s="1290"/>
      <c r="BJ89" s="1290"/>
      <c r="BK89" s="1290"/>
      <c r="BL89" s="1290"/>
      <c r="BM89" s="1290"/>
      <c r="BN89" s="1290"/>
      <c r="BO89" s="1290"/>
      <c r="BP89" s="1290"/>
      <c r="BQ89" s="1290"/>
      <c r="BR89" s="1290"/>
      <c r="BS89" s="1290"/>
      <c r="BT89" s="1290"/>
      <c r="BU89" s="1290"/>
      <c r="BV89" s="1290"/>
      <c r="BW89" s="1290"/>
      <c r="BX89" s="1290"/>
      <c r="BY89" s="1290"/>
      <c r="BZ89" s="1291"/>
      <c r="CA89" s="559"/>
      <c r="CB89" s="585"/>
      <c r="CC89" s="585"/>
      <c r="CD89" s="585"/>
      <c r="CE89" s="585"/>
      <c r="CF89" s="585"/>
      <c r="CG89" s="585"/>
      <c r="CH89" s="585"/>
      <c r="CI89" s="585"/>
      <c r="CJ89" s="585"/>
      <c r="CK89" s="585"/>
      <c r="CL89" s="585"/>
      <c r="CM89" s="585"/>
    </row>
    <row r="90" spans="1:92" s="523" customFormat="1" ht="90">
      <c r="A90" s="1207"/>
      <c r="B90" s="1207"/>
      <c r="C90" s="1207"/>
      <c r="D90" s="1207"/>
      <c r="E90" s="1207"/>
      <c r="F90" s="1207">
        <v>1</v>
      </c>
      <c r="G90" s="919"/>
      <c r="H90" s="919"/>
      <c r="I90" s="1207"/>
      <c r="J90" s="1253"/>
      <c r="K90" s="926">
        <v>1</v>
      </c>
      <c r="L90" s="593" t="str">
        <f>mergeValue(A90) &amp;"."&amp; mergeValue(B90)&amp;"."&amp; mergeValue(C90)&amp;"."&amp; mergeValue(D90)&amp;"."&amp;  mergeValue(F90)</f>
        <v>1.1.1.1.1</v>
      </c>
      <c r="M90" s="554" t="s">
        <v>10</v>
      </c>
      <c r="N90" s="581"/>
      <c r="O90" s="1210"/>
      <c r="P90" s="1211"/>
      <c r="Q90" s="1211"/>
      <c r="R90" s="1211"/>
      <c r="S90" s="1211"/>
      <c r="T90" s="1211"/>
      <c r="U90" s="1211"/>
      <c r="V90" s="1211"/>
      <c r="W90" s="1211"/>
      <c r="X90" s="1211"/>
      <c r="Y90" s="1211"/>
      <c r="Z90" s="1211"/>
      <c r="AA90" s="1211"/>
      <c r="AB90" s="1211"/>
      <c r="AC90" s="1211"/>
      <c r="AD90" s="1211"/>
      <c r="AE90" s="1211"/>
      <c r="AF90" s="1211"/>
      <c r="AG90" s="1211"/>
      <c r="AH90" s="1211"/>
      <c r="AI90" s="1211"/>
      <c r="AJ90" s="1211"/>
      <c r="AK90" s="1211"/>
      <c r="AL90" s="1211"/>
      <c r="AM90" s="1211"/>
      <c r="AN90" s="1211"/>
      <c r="AO90" s="1211"/>
      <c r="AP90" s="1211"/>
      <c r="AQ90" s="1211"/>
      <c r="AR90" s="1211"/>
      <c r="AS90" s="1211"/>
      <c r="AT90" s="1211"/>
      <c r="AU90" s="1211"/>
      <c r="AV90" s="1211"/>
      <c r="AW90" s="1211"/>
      <c r="AX90" s="1211"/>
      <c r="AY90" s="1211"/>
      <c r="AZ90" s="1211"/>
      <c r="BA90" s="1211"/>
      <c r="BB90" s="1211"/>
      <c r="BC90" s="1211"/>
      <c r="BD90" s="1211"/>
      <c r="BE90" s="1211"/>
      <c r="BF90" s="1211"/>
      <c r="BG90" s="1211"/>
      <c r="BH90" s="1211"/>
      <c r="BI90" s="1211"/>
      <c r="BJ90" s="1211"/>
      <c r="BK90" s="1211"/>
      <c r="BL90" s="1211"/>
      <c r="BM90" s="1211"/>
      <c r="BN90" s="1211"/>
      <c r="BO90" s="1211"/>
      <c r="BP90" s="1211"/>
      <c r="BQ90" s="1211"/>
      <c r="BR90" s="1211"/>
      <c r="BS90" s="1211"/>
      <c r="BT90" s="1211"/>
      <c r="BU90" s="1211"/>
      <c r="BV90" s="1211"/>
      <c r="BW90" s="1211"/>
      <c r="BX90" s="1211"/>
      <c r="BY90" s="1211"/>
      <c r="BZ90" s="1212"/>
      <c r="CA90" s="630" t="s">
        <v>635</v>
      </c>
      <c r="CB90" s="585"/>
      <c r="CC90" s="589" t="str">
        <f>strCheckUnique(CD90:CD93)</f>
        <v/>
      </c>
      <c r="CD90" s="585"/>
      <c r="CE90" s="589"/>
      <c r="CF90" s="585"/>
      <c r="CG90" s="585"/>
      <c r="CH90" s="585"/>
      <c r="CI90" s="585"/>
      <c r="CJ90" s="585"/>
      <c r="CK90" s="585"/>
      <c r="CL90" s="585"/>
      <c r="CM90" s="585"/>
    </row>
    <row r="91" spans="1:92" s="523" customFormat="1" ht="192" customHeight="1">
      <c r="A91" s="1207"/>
      <c r="B91" s="1207"/>
      <c r="C91" s="1207"/>
      <c r="D91" s="1207"/>
      <c r="E91" s="1207"/>
      <c r="F91" s="1207"/>
      <c r="G91" s="919">
        <v>1</v>
      </c>
      <c r="H91" s="919"/>
      <c r="I91" s="1207"/>
      <c r="J91" s="1253"/>
      <c r="K91" s="918"/>
      <c r="L91" s="593" t="str">
        <f>mergeValue(A91) &amp;"."&amp; mergeValue(B91)&amp;"."&amp; mergeValue(C91)&amp;"."&amp; mergeValue(D91)&amp;"."&amp;  mergeValue(F91)&amp;"."&amp;  mergeValue(G91)</f>
        <v>1.1.1.1.1.1</v>
      </c>
      <c r="M91" s="1069"/>
      <c r="N91" s="586"/>
      <c r="O91" s="683"/>
      <c r="P91" s="562"/>
      <c r="Q91" s="562"/>
      <c r="R91" s="1249"/>
      <c r="S91" s="1214" t="s">
        <v>84</v>
      </c>
      <c r="T91" s="1249"/>
      <c r="U91" s="1214" t="s">
        <v>84</v>
      </c>
      <c r="V91" s="683"/>
      <c r="W91" s="763"/>
      <c r="X91" s="763"/>
      <c r="Y91" s="1249"/>
      <c r="Z91" s="1214" t="s">
        <v>84</v>
      </c>
      <c r="AA91" s="1249"/>
      <c r="AB91" s="1214" t="s">
        <v>84</v>
      </c>
      <c r="AC91" s="683"/>
      <c r="AD91" s="763"/>
      <c r="AE91" s="763"/>
      <c r="AF91" s="1249"/>
      <c r="AG91" s="1214" t="s">
        <v>84</v>
      </c>
      <c r="AH91" s="1249"/>
      <c r="AI91" s="1214" t="s">
        <v>84</v>
      </c>
      <c r="AJ91" s="683"/>
      <c r="AK91" s="763"/>
      <c r="AL91" s="763"/>
      <c r="AM91" s="1249"/>
      <c r="AN91" s="1214" t="s">
        <v>84</v>
      </c>
      <c r="AO91" s="1249"/>
      <c r="AP91" s="1214" t="s">
        <v>84</v>
      </c>
      <c r="AQ91" s="683"/>
      <c r="AR91" s="763"/>
      <c r="AS91" s="763"/>
      <c r="AT91" s="1249"/>
      <c r="AU91" s="1214" t="s">
        <v>84</v>
      </c>
      <c r="AV91" s="1249"/>
      <c r="AW91" s="1214" t="s">
        <v>84</v>
      </c>
      <c r="AX91" s="683"/>
      <c r="AY91" s="763"/>
      <c r="AZ91" s="763"/>
      <c r="BA91" s="1249"/>
      <c r="BB91" s="1214" t="s">
        <v>84</v>
      </c>
      <c r="BC91" s="1249"/>
      <c r="BD91" s="1214" t="s">
        <v>84</v>
      </c>
      <c r="BE91" s="683"/>
      <c r="BF91" s="763"/>
      <c r="BG91" s="763"/>
      <c r="BH91" s="1249"/>
      <c r="BI91" s="1214" t="s">
        <v>84</v>
      </c>
      <c r="BJ91" s="1249"/>
      <c r="BK91" s="1214" t="s">
        <v>84</v>
      </c>
      <c r="BL91" s="683"/>
      <c r="BM91" s="763"/>
      <c r="BN91" s="763"/>
      <c r="BO91" s="1249"/>
      <c r="BP91" s="1214" t="s">
        <v>84</v>
      </c>
      <c r="BQ91" s="1249"/>
      <c r="BR91" s="1214" t="s">
        <v>84</v>
      </c>
      <c r="BS91" s="683"/>
      <c r="BT91" s="763"/>
      <c r="BU91" s="763"/>
      <c r="BV91" s="1249"/>
      <c r="BW91" s="1214" t="s">
        <v>84</v>
      </c>
      <c r="BX91" s="1249"/>
      <c r="BY91" s="1214" t="s">
        <v>85</v>
      </c>
      <c r="BZ91" s="537"/>
      <c r="CA91" s="1206" t="s">
        <v>659</v>
      </c>
      <c r="CB91" s="585" t="str">
        <f>strCheckDate(O92:BZ92)</f>
        <v/>
      </c>
      <c r="CC91" s="589"/>
      <c r="CD91" s="589" t="str">
        <f>IF(M91="","",M91 )</f>
        <v/>
      </c>
      <c r="CE91" s="589"/>
      <c r="CF91" s="589"/>
      <c r="CG91" s="589"/>
      <c r="CH91" s="585"/>
      <c r="CI91" s="585"/>
      <c r="CJ91" s="585"/>
      <c r="CK91" s="585"/>
      <c r="CL91" s="585"/>
      <c r="CM91" s="585"/>
    </row>
    <row r="92" spans="1:92" s="523" customFormat="1" ht="11.25" hidden="1" customHeight="1">
      <c r="A92" s="1207"/>
      <c r="B92" s="1207"/>
      <c r="C92" s="1207"/>
      <c r="D92" s="1207"/>
      <c r="E92" s="1207"/>
      <c r="F92" s="1207"/>
      <c r="G92" s="919"/>
      <c r="H92" s="919"/>
      <c r="I92" s="1207"/>
      <c r="J92" s="1253"/>
      <c r="K92" s="926">
        <v>1</v>
      </c>
      <c r="L92" s="600"/>
      <c r="M92" s="646"/>
      <c r="N92" s="586"/>
      <c r="O92" s="562"/>
      <c r="P92" s="562"/>
      <c r="Q92" s="584" t="str">
        <f>R91 &amp; "-" &amp; T91</f>
        <v>-</v>
      </c>
      <c r="R92" s="1249"/>
      <c r="S92" s="1214"/>
      <c r="T92" s="1249"/>
      <c r="U92" s="1214"/>
      <c r="V92" s="763"/>
      <c r="W92" s="763"/>
      <c r="X92" s="769" t="str">
        <f>Y91 &amp; "-" &amp; AA91</f>
        <v>-</v>
      </c>
      <c r="Y92" s="1249"/>
      <c r="Z92" s="1214"/>
      <c r="AA92" s="1249"/>
      <c r="AB92" s="1214"/>
      <c r="AC92" s="763"/>
      <c r="AD92" s="763"/>
      <c r="AE92" s="769" t="str">
        <f>AF91 &amp; "-" &amp; AH91</f>
        <v>-</v>
      </c>
      <c r="AF92" s="1249"/>
      <c r="AG92" s="1214"/>
      <c r="AH92" s="1249"/>
      <c r="AI92" s="1214"/>
      <c r="AJ92" s="763"/>
      <c r="AK92" s="763"/>
      <c r="AL92" s="769" t="str">
        <f>AM91 &amp; "-" &amp; AO91</f>
        <v>-</v>
      </c>
      <c r="AM92" s="1249"/>
      <c r="AN92" s="1214"/>
      <c r="AO92" s="1249"/>
      <c r="AP92" s="1214"/>
      <c r="AQ92" s="763"/>
      <c r="AR92" s="763"/>
      <c r="AS92" s="769" t="str">
        <f>AT91 &amp; "-" &amp; AV91</f>
        <v>-</v>
      </c>
      <c r="AT92" s="1249"/>
      <c r="AU92" s="1214"/>
      <c r="AV92" s="1249"/>
      <c r="AW92" s="1214"/>
      <c r="AX92" s="763"/>
      <c r="AY92" s="763"/>
      <c r="AZ92" s="769" t="str">
        <f>BA91 &amp; "-" &amp; BC91</f>
        <v>-</v>
      </c>
      <c r="BA92" s="1249"/>
      <c r="BB92" s="1214"/>
      <c r="BC92" s="1249"/>
      <c r="BD92" s="1214"/>
      <c r="BE92" s="763"/>
      <c r="BF92" s="763"/>
      <c r="BG92" s="769" t="str">
        <f>BH91 &amp; "-" &amp; BJ91</f>
        <v>-</v>
      </c>
      <c r="BH92" s="1249"/>
      <c r="BI92" s="1214"/>
      <c r="BJ92" s="1249"/>
      <c r="BK92" s="1214"/>
      <c r="BL92" s="763"/>
      <c r="BM92" s="763"/>
      <c r="BN92" s="769" t="str">
        <f>BO91 &amp; "-" &amp; BQ91</f>
        <v>-</v>
      </c>
      <c r="BO92" s="1249"/>
      <c r="BP92" s="1214"/>
      <c r="BQ92" s="1249"/>
      <c r="BR92" s="1214"/>
      <c r="BS92" s="763"/>
      <c r="BT92" s="763"/>
      <c r="BU92" s="769" t="str">
        <f>BV91 &amp; "-" &amp; BX91</f>
        <v>-</v>
      </c>
      <c r="BV92" s="1249"/>
      <c r="BW92" s="1214"/>
      <c r="BX92" s="1249"/>
      <c r="BY92" s="1214"/>
      <c r="BZ92" s="537"/>
      <c r="CA92" s="1206"/>
      <c r="CB92" s="585"/>
      <c r="CC92" s="589"/>
      <c r="CD92" s="589"/>
      <c r="CE92" s="589"/>
      <c r="CF92" s="589"/>
      <c r="CG92" s="589"/>
      <c r="CH92" s="585"/>
      <c r="CI92" s="585"/>
      <c r="CJ92" s="585"/>
      <c r="CK92" s="585"/>
      <c r="CL92" s="585"/>
      <c r="CM92" s="585"/>
    </row>
    <row r="93" spans="1:92" s="522" customFormat="1" ht="15" customHeight="1">
      <c r="A93" s="1207"/>
      <c r="B93" s="1207"/>
      <c r="C93" s="1207"/>
      <c r="D93" s="1207"/>
      <c r="E93" s="1207"/>
      <c r="F93" s="1207"/>
      <c r="G93" s="919"/>
      <c r="H93" s="919"/>
      <c r="I93" s="1207"/>
      <c r="J93" s="1253"/>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757"/>
      <c r="BT93" s="757"/>
      <c r="BU93" s="757"/>
      <c r="BV93" s="766"/>
      <c r="BW93" s="1006"/>
      <c r="BX93" s="1005"/>
      <c r="BY93" s="1001"/>
      <c r="BZ93" s="560"/>
      <c r="CA93" s="1206"/>
      <c r="CB93" s="587"/>
      <c r="CC93" s="587"/>
      <c r="CD93" s="587"/>
      <c r="CE93" s="587"/>
      <c r="CF93" s="587"/>
      <c r="CG93" s="587"/>
      <c r="CH93" s="587"/>
      <c r="CI93" s="587"/>
      <c r="CJ93" s="587"/>
      <c r="CK93" s="587"/>
      <c r="CL93" s="587"/>
      <c r="CM93" s="587"/>
    </row>
    <row r="94" spans="1:92" s="522" customFormat="1" ht="15" customHeight="1">
      <c r="A94" s="1207"/>
      <c r="B94" s="1207"/>
      <c r="C94" s="1207"/>
      <c r="D94" s="1207"/>
      <c r="E94" s="1207"/>
      <c r="F94" s="921"/>
      <c r="G94" s="921"/>
      <c r="H94" s="919"/>
      <c r="I94" s="1207"/>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56"/>
      <c r="BU94" s="556"/>
      <c r="BV94" s="556"/>
      <c r="BW94" s="556"/>
      <c r="BX94" s="556"/>
      <c r="BY94" s="556"/>
      <c r="BZ94" s="556"/>
      <c r="CA94" s="560"/>
      <c r="CB94" s="587"/>
      <c r="CC94" s="587"/>
      <c r="CD94" s="587"/>
      <c r="CE94" s="587"/>
      <c r="CF94" s="587"/>
      <c r="CG94" s="587"/>
      <c r="CH94" s="587"/>
      <c r="CI94" s="587"/>
      <c r="CJ94" s="587"/>
      <c r="CK94" s="587"/>
      <c r="CL94" s="587"/>
      <c r="CM94" s="587"/>
      <c r="CN94" s="587"/>
    </row>
    <row r="95" spans="1:92" s="522" customFormat="1" ht="15" hidden="1" customHeight="1">
      <c r="A95" s="1207"/>
      <c r="B95" s="1207"/>
      <c r="C95" s="1207"/>
      <c r="D95" s="1207"/>
      <c r="E95" s="921"/>
      <c r="F95" s="921"/>
      <c r="G95" s="921"/>
      <c r="H95" s="919"/>
      <c r="I95" s="1207"/>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56"/>
      <c r="BU95" s="556"/>
      <c r="BV95" s="556"/>
      <c r="BW95" s="556"/>
      <c r="BX95" s="556"/>
      <c r="BY95" s="556"/>
      <c r="BZ95" s="556"/>
      <c r="CA95" s="560"/>
      <c r="CB95" s="587"/>
      <c r="CC95" s="587"/>
      <c r="CD95" s="587"/>
      <c r="CE95" s="587"/>
      <c r="CF95" s="587"/>
      <c r="CG95" s="587"/>
      <c r="CH95" s="587"/>
      <c r="CI95" s="587"/>
      <c r="CJ95" s="587"/>
      <c r="CK95" s="587"/>
      <c r="CL95" s="587"/>
      <c r="CM95" s="587"/>
      <c r="CN95" s="587"/>
    </row>
    <row r="96" spans="1:92" s="522" customFormat="1" ht="15" customHeight="1">
      <c r="A96" s="1207"/>
      <c r="B96" s="1207"/>
      <c r="C96" s="1207"/>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757"/>
      <c r="BT96" s="757"/>
      <c r="BU96" s="757"/>
      <c r="BV96" s="766"/>
      <c r="BW96" s="1006"/>
      <c r="BX96" s="1005"/>
      <c r="BY96" s="999"/>
      <c r="BZ96" s="564"/>
      <c r="CA96" s="560"/>
      <c r="CB96" s="587"/>
      <c r="CC96" s="587"/>
      <c r="CD96" s="587"/>
      <c r="CE96" s="587"/>
      <c r="CF96" s="587"/>
      <c r="CG96" s="587"/>
      <c r="CH96" s="587"/>
      <c r="CI96" s="587"/>
      <c r="CJ96" s="587"/>
      <c r="CK96" s="587"/>
      <c r="CL96" s="587"/>
      <c r="CM96" s="587"/>
    </row>
    <row r="97" spans="1:91" s="522" customFormat="1" ht="15" customHeight="1">
      <c r="A97" s="1207"/>
      <c r="B97" s="1207"/>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757"/>
      <c r="BT97" s="757"/>
      <c r="BU97" s="757"/>
      <c r="BV97" s="766"/>
      <c r="BW97" s="1006"/>
      <c r="BX97" s="1005"/>
      <c r="BY97" s="999"/>
      <c r="BZ97" s="564"/>
      <c r="CA97" s="560"/>
      <c r="CB97" s="587"/>
      <c r="CC97" s="587"/>
      <c r="CD97" s="587"/>
      <c r="CE97" s="587"/>
      <c r="CF97" s="587"/>
      <c r="CG97" s="587"/>
      <c r="CH97" s="587"/>
      <c r="CI97" s="587"/>
      <c r="CJ97" s="587"/>
      <c r="CK97" s="587"/>
      <c r="CL97" s="587"/>
      <c r="CM97" s="587"/>
    </row>
    <row r="98" spans="1:91" s="522" customFormat="1" ht="15" customHeight="1">
      <c r="A98" s="1207"/>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757"/>
      <c r="BT98" s="757"/>
      <c r="BU98" s="757"/>
      <c r="BV98" s="766"/>
      <c r="BW98" s="1006"/>
      <c r="BX98" s="1005"/>
      <c r="BY98" s="999"/>
      <c r="BZ98" s="564"/>
      <c r="CA98" s="560"/>
      <c r="CB98" s="587"/>
      <c r="CC98" s="587"/>
      <c r="CD98" s="587"/>
      <c r="CE98" s="587"/>
      <c r="CF98" s="587"/>
      <c r="CG98" s="587"/>
      <c r="CH98" s="587"/>
      <c r="CI98" s="587"/>
      <c r="CJ98" s="587"/>
      <c r="CK98" s="587"/>
      <c r="CL98" s="587"/>
      <c r="CM98" s="587"/>
    </row>
    <row r="99" spans="1:91"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91"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91" s="35" customFormat="1" ht="17.100000000000001" customHeight="1">
      <c r="G101" s="35" t="s">
        <v>13</v>
      </c>
      <c r="I101" s="35" t="s">
        <v>68</v>
      </c>
      <c r="V101" s="158"/>
    </row>
    <row r="102" spans="1:91" ht="17.100000000000001" customHeight="1">
      <c r="X102" s="469"/>
      <c r="Y102" s="43"/>
      <c r="Z102" s="43"/>
    </row>
    <row r="103" spans="1:91" s="523" customFormat="1" ht="22.5">
      <c r="A103" s="1207">
        <v>1</v>
      </c>
      <c r="B103" s="1079"/>
      <c r="C103" s="1079"/>
      <c r="D103" s="1079"/>
      <c r="E103" s="1080"/>
      <c r="F103" s="1081"/>
      <c r="G103" s="1079"/>
      <c r="H103" s="1079"/>
      <c r="I103" s="1060"/>
      <c r="J103" s="1065"/>
      <c r="K103" s="1065"/>
      <c r="L103" s="593">
        <f>mergeValue(A103)</f>
        <v>1</v>
      </c>
      <c r="M103" s="641" t="s">
        <v>20</v>
      </c>
      <c r="N103" s="580"/>
      <c r="O103" s="1286"/>
      <c r="P103" s="1287"/>
      <c r="Q103" s="1287"/>
      <c r="R103" s="1287"/>
      <c r="S103" s="1287"/>
      <c r="T103" s="1287"/>
      <c r="U103" s="1287"/>
      <c r="V103" s="1287"/>
      <c r="W103" s="1287"/>
      <c r="X103" s="1287"/>
      <c r="Y103" s="1287"/>
      <c r="Z103" s="1287"/>
      <c r="AA103" s="1288"/>
      <c r="AB103" s="630" t="s">
        <v>476</v>
      </c>
      <c r="AC103" s="585"/>
      <c r="AD103" s="585"/>
      <c r="AE103" s="585"/>
      <c r="AF103" s="585"/>
      <c r="AG103" s="585"/>
      <c r="AH103" s="585"/>
      <c r="AI103" s="585"/>
      <c r="AJ103" s="585"/>
      <c r="AK103" s="585"/>
      <c r="AL103" s="585"/>
      <c r="AM103" s="585"/>
      <c r="AN103" s="585"/>
    </row>
    <row r="104" spans="1:91" s="523" customFormat="1" ht="22.5">
      <c r="A104" s="1207"/>
      <c r="B104" s="1207">
        <v>1</v>
      </c>
      <c r="C104" s="1079"/>
      <c r="D104" s="1079"/>
      <c r="E104" s="1081"/>
      <c r="F104" s="1081"/>
      <c r="G104" s="1079"/>
      <c r="H104" s="1079"/>
      <c r="I104" s="1067"/>
      <c r="J104" s="1062"/>
      <c r="K104" s="1061"/>
      <c r="L104" s="593" t="str">
        <f>mergeValue(A104) &amp;"."&amp; mergeValue(B104)</f>
        <v>1.1</v>
      </c>
      <c r="M104" s="546" t="s">
        <v>16</v>
      </c>
      <c r="N104" s="580"/>
      <c r="O104" s="1286"/>
      <c r="P104" s="1287"/>
      <c r="Q104" s="1287"/>
      <c r="R104" s="1287"/>
      <c r="S104" s="1287"/>
      <c r="T104" s="1287"/>
      <c r="U104" s="1287"/>
      <c r="V104" s="1287"/>
      <c r="W104" s="1287"/>
      <c r="X104" s="1287"/>
      <c r="Y104" s="1287"/>
      <c r="Z104" s="1287"/>
      <c r="AA104" s="1288"/>
      <c r="AB104" s="630" t="s">
        <v>477</v>
      </c>
      <c r="AC104" s="585"/>
      <c r="AD104" s="585"/>
      <c r="AE104" s="585"/>
      <c r="AF104" s="585"/>
      <c r="AG104" s="585"/>
      <c r="AH104" s="585"/>
      <c r="AI104" s="585"/>
      <c r="AJ104" s="585"/>
      <c r="AK104" s="585"/>
      <c r="AL104" s="585"/>
      <c r="AM104" s="585"/>
      <c r="AN104" s="585"/>
    </row>
    <row r="105" spans="1:91" s="523" customFormat="1" ht="22.5">
      <c r="A105" s="1207"/>
      <c r="B105" s="1207"/>
      <c r="C105" s="1207">
        <v>1</v>
      </c>
      <c r="D105" s="1079"/>
      <c r="E105" s="1081"/>
      <c r="F105" s="1081"/>
      <c r="G105" s="1079"/>
      <c r="H105" s="1079"/>
      <c r="I105" s="1067"/>
      <c r="J105" s="1062"/>
      <c r="K105" s="1061"/>
      <c r="L105" s="593" t="str">
        <f>mergeValue(A105) &amp;"."&amp; mergeValue(B105)&amp;"."&amp; mergeValue(C105)</f>
        <v>1.1.1</v>
      </c>
      <c r="M105" s="547" t="s">
        <v>7</v>
      </c>
      <c r="N105" s="580"/>
      <c r="O105" s="1286"/>
      <c r="P105" s="1287"/>
      <c r="Q105" s="1287"/>
      <c r="R105" s="1287"/>
      <c r="S105" s="1287"/>
      <c r="T105" s="1287"/>
      <c r="U105" s="1287"/>
      <c r="V105" s="1287"/>
      <c r="W105" s="1287"/>
      <c r="X105" s="1287"/>
      <c r="Y105" s="1287"/>
      <c r="Z105" s="1287"/>
      <c r="AA105" s="1288"/>
      <c r="AB105" s="630" t="s">
        <v>633</v>
      </c>
      <c r="AC105" s="585"/>
      <c r="AD105" s="585"/>
      <c r="AE105" s="585"/>
      <c r="AF105" s="585"/>
      <c r="AG105" s="585"/>
      <c r="AH105" s="585"/>
      <c r="AI105" s="585"/>
      <c r="AJ105" s="585"/>
      <c r="AK105" s="585"/>
      <c r="AL105" s="585"/>
      <c r="AM105" s="585"/>
      <c r="AN105" s="585"/>
    </row>
    <row r="106" spans="1:91" s="523" customFormat="1" ht="22.5">
      <c r="A106" s="1207"/>
      <c r="B106" s="1207"/>
      <c r="C106" s="1207"/>
      <c r="D106" s="1207">
        <v>1</v>
      </c>
      <c r="E106" s="1081"/>
      <c r="F106" s="1081"/>
      <c r="G106" s="1079"/>
      <c r="H106" s="1079"/>
      <c r="I106" s="1067"/>
      <c r="J106" s="1062"/>
      <c r="K106" s="1061"/>
      <c r="L106" s="593" t="str">
        <f>mergeValue(A106) &amp;"."&amp; mergeValue(B106)&amp;"."&amp; mergeValue(C106)&amp;"."&amp; mergeValue(D106)</f>
        <v>1.1.1.1</v>
      </c>
      <c r="M106" s="548" t="s">
        <v>22</v>
      </c>
      <c r="N106" s="580"/>
      <c r="O106" s="1286"/>
      <c r="P106" s="1287"/>
      <c r="Q106" s="1287"/>
      <c r="R106" s="1287"/>
      <c r="S106" s="1287"/>
      <c r="T106" s="1287"/>
      <c r="U106" s="1287"/>
      <c r="V106" s="1287"/>
      <c r="W106" s="1287"/>
      <c r="X106" s="1287"/>
      <c r="Y106" s="1287"/>
      <c r="Z106" s="1287"/>
      <c r="AA106" s="1288"/>
      <c r="AB106" s="630" t="s">
        <v>634</v>
      </c>
      <c r="AC106" s="585"/>
      <c r="AD106" s="585"/>
      <c r="AE106" s="585"/>
      <c r="AF106" s="585"/>
      <c r="AG106" s="585"/>
      <c r="AH106" s="585"/>
      <c r="AI106" s="585"/>
      <c r="AJ106" s="585"/>
      <c r="AK106" s="585"/>
      <c r="AL106" s="585"/>
      <c r="AM106" s="585"/>
      <c r="AN106" s="585"/>
    </row>
    <row r="107" spans="1:91" s="523" customFormat="1" ht="0.2" customHeight="1">
      <c r="A107" s="1207"/>
      <c r="B107" s="1207"/>
      <c r="C107" s="1207"/>
      <c r="D107" s="1207"/>
      <c r="E107" s="1207">
        <v>1</v>
      </c>
      <c r="F107" s="1081"/>
      <c r="G107" s="1079"/>
      <c r="H107" s="1079"/>
      <c r="I107" s="1066"/>
      <c r="J107" s="1062"/>
      <c r="K107" s="1061"/>
      <c r="L107" s="593"/>
      <c r="M107" s="554"/>
      <c r="N107" s="581"/>
      <c r="O107" s="1289"/>
      <c r="P107" s="1290"/>
      <c r="Q107" s="1290"/>
      <c r="R107" s="1290"/>
      <c r="S107" s="1290"/>
      <c r="T107" s="1290"/>
      <c r="U107" s="1290"/>
      <c r="V107" s="1290"/>
      <c r="W107" s="1290"/>
      <c r="X107" s="1290"/>
      <c r="Y107" s="1290"/>
      <c r="Z107" s="1290"/>
      <c r="AA107" s="1291"/>
      <c r="AB107" s="630"/>
      <c r="AC107" s="585"/>
      <c r="AD107" s="585"/>
      <c r="AE107" s="585"/>
      <c r="AF107" s="585"/>
      <c r="AG107" s="585"/>
      <c r="AH107" s="585"/>
      <c r="AI107" s="585"/>
      <c r="AJ107" s="585"/>
      <c r="AK107" s="585"/>
      <c r="AL107" s="585"/>
      <c r="AM107" s="585"/>
      <c r="AN107" s="585"/>
    </row>
    <row r="108" spans="1:91" s="523" customFormat="1" ht="90">
      <c r="A108" s="1207"/>
      <c r="B108" s="1207"/>
      <c r="C108" s="1207"/>
      <c r="D108" s="1207"/>
      <c r="E108" s="1207"/>
      <c r="F108" s="1207">
        <v>1</v>
      </c>
      <c r="G108" s="1079"/>
      <c r="H108" s="1079"/>
      <c r="I108" s="1259"/>
      <c r="J108" s="1062"/>
      <c r="K108" s="1061"/>
      <c r="L108" s="593" t="str">
        <f>mergeValue(A108) &amp;"."&amp; mergeValue(B108)&amp;"."&amp; mergeValue(C108)&amp;"."&amp; mergeValue(D108)&amp;"."&amp; mergeValue(F108)</f>
        <v>1.1.1.1.1</v>
      </c>
      <c r="M108" s="555" t="s">
        <v>10</v>
      </c>
      <c r="N108" s="581"/>
      <c r="O108" s="1210"/>
      <c r="P108" s="1211"/>
      <c r="Q108" s="1211"/>
      <c r="R108" s="1211"/>
      <c r="S108" s="1211"/>
      <c r="T108" s="1211"/>
      <c r="U108" s="1211"/>
      <c r="V108" s="1211"/>
      <c r="W108" s="1211"/>
      <c r="X108" s="1211"/>
      <c r="Y108" s="1211"/>
      <c r="Z108" s="1211"/>
      <c r="AA108" s="1212"/>
      <c r="AB108" s="630" t="s">
        <v>635</v>
      </c>
      <c r="AC108" s="585"/>
      <c r="AD108" s="589" t="str">
        <f>strCheckUnique(AE108:AE113)</f>
        <v/>
      </c>
      <c r="AE108" s="585"/>
      <c r="AF108" s="589"/>
      <c r="AG108" s="585"/>
      <c r="AH108" s="585"/>
      <c r="AI108" s="585"/>
      <c r="AJ108" s="585"/>
      <c r="AK108" s="585"/>
      <c r="AL108" s="585"/>
      <c r="AM108" s="585"/>
      <c r="AN108" s="585"/>
    </row>
    <row r="109" spans="1:91" s="523" customFormat="1" ht="135">
      <c r="A109" s="1207"/>
      <c r="B109" s="1207"/>
      <c r="C109" s="1207"/>
      <c r="D109" s="1207"/>
      <c r="E109" s="1207"/>
      <c r="F109" s="1207"/>
      <c r="G109" s="1207">
        <v>1</v>
      </c>
      <c r="H109" s="1079"/>
      <c r="I109" s="1259"/>
      <c r="J109" s="1260"/>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9"/>
      <c r="X109" s="1214" t="s">
        <v>84</v>
      </c>
      <c r="Y109" s="1249"/>
      <c r="Z109" s="1214"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91" s="523" customFormat="1" ht="102.75" customHeight="1">
      <c r="A110" s="1207"/>
      <c r="B110" s="1207"/>
      <c r="C110" s="1207"/>
      <c r="D110" s="1207"/>
      <c r="E110" s="1207"/>
      <c r="F110" s="1207"/>
      <c r="G110" s="1207"/>
      <c r="H110" s="1079">
        <v>1</v>
      </c>
      <c r="I110" s="1259"/>
      <c r="J110" s="1260"/>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9"/>
      <c r="X110" s="1214"/>
      <c r="Y110" s="1249"/>
      <c r="Z110" s="1214"/>
      <c r="AA110" s="670"/>
      <c r="AB110" s="1206" t="s">
        <v>669</v>
      </c>
      <c r="AC110" s="585" t="str">
        <f>strCheckDate(O110:AA110)</f>
        <v/>
      </c>
      <c r="AD110" s="585"/>
      <c r="AE110" s="585"/>
      <c r="AF110" s="589"/>
      <c r="AG110" s="585"/>
      <c r="AH110" s="585"/>
      <c r="AI110" s="585"/>
      <c r="AJ110" s="585"/>
      <c r="AK110" s="585"/>
      <c r="AL110" s="585"/>
      <c r="AM110" s="585"/>
      <c r="AN110" s="585"/>
    </row>
    <row r="111" spans="1:91" s="523" customFormat="1" ht="0.2" customHeight="1">
      <c r="A111" s="1207"/>
      <c r="B111" s="1207"/>
      <c r="C111" s="1207"/>
      <c r="D111" s="1207"/>
      <c r="E111" s="1207"/>
      <c r="F111" s="1207"/>
      <c r="G111" s="1207"/>
      <c r="H111" s="1079"/>
      <c r="I111" s="1259"/>
      <c r="J111" s="1260"/>
      <c r="K111" s="1068"/>
      <c r="L111" s="600"/>
      <c r="M111" s="646"/>
      <c r="N111" s="646"/>
      <c r="O111" s="562"/>
      <c r="P111" s="493"/>
      <c r="Q111" s="493"/>
      <c r="R111" s="493"/>
      <c r="S111" s="493"/>
      <c r="T111" s="493"/>
      <c r="U111" s="559"/>
      <c r="V111" s="584"/>
      <c r="W111" s="1213"/>
      <c r="X111" s="1214"/>
      <c r="Y111" s="1213"/>
      <c r="Z111" s="1214"/>
      <c r="AA111" s="537"/>
      <c r="AB111" s="1206"/>
      <c r="AC111" s="585"/>
      <c r="AD111" s="585"/>
      <c r="AE111" s="585"/>
      <c r="AF111" s="589">
        <f ca="1">OFFSET(AF111,-1,0)</f>
        <v>0</v>
      </c>
      <c r="AG111" s="585"/>
      <c r="AH111" s="585"/>
      <c r="AI111" s="585"/>
      <c r="AJ111" s="585"/>
      <c r="AK111" s="585"/>
      <c r="AL111" s="585"/>
      <c r="AM111" s="585"/>
      <c r="AN111" s="585"/>
    </row>
    <row r="112" spans="1:91" s="522" customFormat="1" ht="15" customHeight="1">
      <c r="A112" s="1207"/>
      <c r="B112" s="1207"/>
      <c r="C112" s="1207"/>
      <c r="D112" s="1207"/>
      <c r="E112" s="1207"/>
      <c r="F112" s="1207"/>
      <c r="G112" s="1207"/>
      <c r="H112" s="1079"/>
      <c r="I112" s="1259"/>
      <c r="J112" s="1260"/>
      <c r="K112" s="1070"/>
      <c r="L112" s="538"/>
      <c r="M112" s="557" t="s">
        <v>41</v>
      </c>
      <c r="N112" s="551"/>
      <c r="O112" s="545"/>
      <c r="P112" s="545"/>
      <c r="Q112" s="545"/>
      <c r="R112" s="545"/>
      <c r="S112" s="545"/>
      <c r="T112" s="545"/>
      <c r="U112" s="545"/>
      <c r="V112" s="545"/>
      <c r="W112" s="563"/>
      <c r="X112" s="564"/>
      <c r="Y112" s="563"/>
      <c r="Z112" s="551"/>
      <c r="AA112" s="560"/>
      <c r="AB112" s="1206"/>
      <c r="AC112" s="587"/>
      <c r="AD112" s="587"/>
      <c r="AE112" s="587"/>
      <c r="AF112" s="587"/>
      <c r="AG112" s="587"/>
      <c r="AH112" s="587"/>
      <c r="AI112" s="587"/>
      <c r="AJ112" s="587"/>
      <c r="AK112" s="587"/>
      <c r="AL112" s="587"/>
      <c r="AM112" s="587"/>
      <c r="AN112" s="587"/>
    </row>
    <row r="113" spans="1:40" s="522" customFormat="1" ht="15" customHeight="1">
      <c r="A113" s="1207"/>
      <c r="B113" s="1207"/>
      <c r="C113" s="1207"/>
      <c r="D113" s="1207"/>
      <c r="E113" s="1207"/>
      <c r="F113" s="1207"/>
      <c r="G113" s="1079"/>
      <c r="H113" s="1079"/>
      <c r="I113" s="1259"/>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7"/>
      <c r="B114" s="1207"/>
      <c r="C114" s="1207"/>
      <c r="D114" s="1207"/>
      <c r="E114" s="1207"/>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7"/>
      <c r="B115" s="1207"/>
      <c r="C115" s="1207"/>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7"/>
      <c r="B116" s="1207"/>
      <c r="C116" s="1207"/>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7"/>
      <c r="B117" s="1207"/>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7"/>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7">
        <v>1</v>
      </c>
      <c r="B125" s="940"/>
      <c r="C125" s="940"/>
      <c r="D125" s="940"/>
      <c r="E125" s="941"/>
      <c r="F125" s="942"/>
      <c r="G125" s="942"/>
      <c r="H125" s="942"/>
      <c r="I125" s="943"/>
      <c r="J125" s="938"/>
      <c r="K125" s="945"/>
      <c r="L125" s="593">
        <f>mergeValue(A125)</f>
        <v>1</v>
      </c>
      <c r="M125" s="641" t="s">
        <v>20</v>
      </c>
      <c r="N125" s="580"/>
      <c r="O125" s="1248"/>
      <c r="P125" s="1248"/>
      <c r="Q125" s="1248"/>
      <c r="R125" s="1248"/>
      <c r="S125" s="1248"/>
      <c r="T125" s="1248"/>
      <c r="U125" s="1248"/>
      <c r="V125" s="1248"/>
      <c r="W125" s="630" t="s">
        <v>658</v>
      </c>
      <c r="X125" s="585"/>
      <c r="Y125" s="585"/>
      <c r="Z125" s="585"/>
      <c r="AA125" s="585"/>
      <c r="AB125" s="585"/>
      <c r="AC125" s="585"/>
      <c r="AD125" s="585"/>
      <c r="AE125" s="585"/>
      <c r="AF125" s="585"/>
      <c r="AG125" s="585"/>
      <c r="AH125" s="585"/>
    </row>
    <row r="126" spans="1:40" s="523" customFormat="1" ht="22.5">
      <c r="A126" s="1207"/>
      <c r="B126" s="1207">
        <v>1</v>
      </c>
      <c r="C126" s="940"/>
      <c r="D126" s="940"/>
      <c r="E126" s="942"/>
      <c r="F126" s="942"/>
      <c r="G126" s="942"/>
      <c r="H126" s="942"/>
      <c r="I126" s="937"/>
      <c r="J126" s="936"/>
      <c r="K126" s="939"/>
      <c r="L126" s="593" t="str">
        <f>mergeValue(A126) &amp;"."&amp; mergeValue(B126)</f>
        <v>1.1</v>
      </c>
      <c r="M126" s="546" t="s">
        <v>16</v>
      </c>
      <c r="N126" s="580"/>
      <c r="O126" s="1248"/>
      <c r="P126" s="1248"/>
      <c r="Q126" s="1248"/>
      <c r="R126" s="1248"/>
      <c r="S126" s="1248"/>
      <c r="T126" s="1248"/>
      <c r="U126" s="1248"/>
      <c r="V126" s="1248"/>
      <c r="W126" s="630" t="s">
        <v>477</v>
      </c>
      <c r="X126" s="585"/>
      <c r="Y126" s="585"/>
      <c r="Z126" s="585"/>
      <c r="AA126" s="585"/>
      <c r="AB126" s="585"/>
      <c r="AC126" s="585"/>
      <c r="AD126" s="585"/>
      <c r="AE126" s="585"/>
      <c r="AF126" s="585"/>
      <c r="AG126" s="585"/>
      <c r="AH126" s="585"/>
    </row>
    <row r="127" spans="1:40" s="523" customFormat="1" ht="22.5">
      <c r="A127" s="1207"/>
      <c r="B127" s="1207"/>
      <c r="C127" s="1207">
        <v>1</v>
      </c>
      <c r="D127" s="940"/>
      <c r="E127" s="942"/>
      <c r="F127" s="942"/>
      <c r="G127" s="942"/>
      <c r="H127" s="942"/>
      <c r="I127" s="944"/>
      <c r="J127" s="936"/>
      <c r="K127" s="939"/>
      <c r="L127" s="593" t="str">
        <f>mergeValue(A127) &amp;"."&amp; mergeValue(B127)&amp;"."&amp; mergeValue(C127)</f>
        <v>1.1.1</v>
      </c>
      <c r="M127" s="547" t="s">
        <v>7</v>
      </c>
      <c r="N127" s="580"/>
      <c r="O127" s="1248"/>
      <c r="P127" s="1248"/>
      <c r="Q127" s="1248"/>
      <c r="R127" s="1248"/>
      <c r="S127" s="1248"/>
      <c r="T127" s="1248"/>
      <c r="U127" s="1248"/>
      <c r="V127" s="1248"/>
      <c r="W127" s="630" t="s">
        <v>633</v>
      </c>
      <c r="X127" s="585"/>
      <c r="Y127" s="585"/>
      <c r="Z127" s="585"/>
      <c r="AA127" s="585"/>
      <c r="AB127" s="585"/>
      <c r="AC127" s="585"/>
      <c r="AD127" s="585"/>
      <c r="AE127" s="585"/>
      <c r="AF127" s="585"/>
      <c r="AG127" s="585"/>
      <c r="AH127" s="585"/>
    </row>
    <row r="128" spans="1:40" s="523" customFormat="1" ht="22.5">
      <c r="A128" s="1207"/>
      <c r="B128" s="1207"/>
      <c r="C128" s="1207"/>
      <c r="D128" s="1207">
        <v>1</v>
      </c>
      <c r="E128" s="942"/>
      <c r="F128" s="942"/>
      <c r="G128" s="942"/>
      <c r="H128" s="942"/>
      <c r="I128" s="944"/>
      <c r="J128" s="936"/>
      <c r="K128" s="939"/>
      <c r="L128" s="593" t="str">
        <f>mergeValue(A128) &amp;"."&amp; mergeValue(B128)&amp;"."&amp; mergeValue(C128)&amp;"."&amp; mergeValue(D128)</f>
        <v>1.1.1.1</v>
      </c>
      <c r="M128" s="548" t="s">
        <v>22</v>
      </c>
      <c r="N128" s="580"/>
      <c r="O128" s="1248"/>
      <c r="P128" s="1248"/>
      <c r="Q128" s="1248"/>
      <c r="R128" s="1248"/>
      <c r="S128" s="1248"/>
      <c r="T128" s="1248"/>
      <c r="U128" s="1248"/>
      <c r="V128" s="1248"/>
      <c r="W128" s="630" t="s">
        <v>634</v>
      </c>
      <c r="X128" s="585"/>
      <c r="Y128" s="585"/>
      <c r="Z128" s="585"/>
      <c r="AA128" s="585"/>
      <c r="AB128" s="585"/>
      <c r="AC128" s="585"/>
      <c r="AD128" s="585"/>
      <c r="AE128" s="585"/>
      <c r="AF128" s="585"/>
      <c r="AG128" s="585"/>
      <c r="AH128" s="585"/>
    </row>
    <row r="129" spans="1:34" s="523" customFormat="1" ht="11.25" hidden="1" customHeight="1">
      <c r="A129" s="1207"/>
      <c r="B129" s="1207"/>
      <c r="C129" s="1207"/>
      <c r="D129" s="1207"/>
      <c r="E129" s="1207">
        <v>1</v>
      </c>
      <c r="F129" s="942"/>
      <c r="G129" s="942"/>
      <c r="H129" s="940">
        <v>1</v>
      </c>
      <c r="I129" s="1207">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7"/>
      <c r="B130" s="1207"/>
      <c r="C130" s="1207"/>
      <c r="D130" s="1207"/>
      <c r="E130" s="1207"/>
      <c r="F130" s="1207">
        <v>1</v>
      </c>
      <c r="G130" s="940"/>
      <c r="H130" s="940"/>
      <c r="I130" s="1207"/>
      <c r="J130" s="1207">
        <v>1</v>
      </c>
      <c r="K130" s="948"/>
      <c r="L130" s="593" t="str">
        <f>mergeValue(A130) &amp;"."&amp; mergeValue(B130)&amp;"."&amp; mergeValue(C130)&amp;"."&amp; mergeValue(D130)&amp;"."&amp;  mergeValue(F130)</f>
        <v>1.1.1.1.1</v>
      </c>
      <c r="M130" s="555" t="s">
        <v>10</v>
      </c>
      <c r="N130" s="581"/>
      <c r="O130" s="1209"/>
      <c r="P130" s="1209"/>
      <c r="Q130" s="1209"/>
      <c r="R130" s="1209"/>
      <c r="S130" s="1209"/>
      <c r="T130" s="1209"/>
      <c r="U130" s="1209"/>
      <c r="V130" s="1209"/>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7"/>
      <c r="B131" s="1207"/>
      <c r="C131" s="1207"/>
      <c r="D131" s="1207"/>
      <c r="E131" s="1207"/>
      <c r="F131" s="1207"/>
      <c r="G131" s="940">
        <v>1</v>
      </c>
      <c r="H131" s="940"/>
      <c r="I131" s="1207"/>
      <c r="J131" s="1207"/>
      <c r="K131" s="948">
        <v>1</v>
      </c>
      <c r="L131" s="593" t="str">
        <f>mergeValue(A131) &amp;"."&amp; mergeValue(B131)&amp;"."&amp; mergeValue(C131)&amp;"."&amp; mergeValue(D131)&amp;"."&amp; mergeValue(F131)&amp;"."&amp; mergeValue(G131)</f>
        <v>1.1.1.1.1.1</v>
      </c>
      <c r="M131" s="1069"/>
      <c r="N131" s="586"/>
      <c r="O131" s="562"/>
      <c r="P131" s="562"/>
      <c r="Q131" s="1094"/>
      <c r="R131" s="1249"/>
      <c r="S131" s="1214" t="s">
        <v>84</v>
      </c>
      <c r="T131" s="1249"/>
      <c r="U131" s="1214" t="s">
        <v>85</v>
      </c>
      <c r="V131" s="578"/>
      <c r="W131" s="1206"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7"/>
      <c r="B132" s="1207"/>
      <c r="C132" s="1207"/>
      <c r="D132" s="1207"/>
      <c r="E132" s="1207"/>
      <c r="F132" s="1207"/>
      <c r="G132" s="940"/>
      <c r="H132" s="940"/>
      <c r="I132" s="1207"/>
      <c r="J132" s="1207"/>
      <c r="K132" s="948"/>
      <c r="L132" s="600"/>
      <c r="M132" s="646"/>
      <c r="N132" s="586"/>
      <c r="O132" s="562"/>
      <c r="P132" s="562"/>
      <c r="Q132" s="584" t="str">
        <f>R131 &amp; "-" &amp; T131</f>
        <v>-</v>
      </c>
      <c r="R132" s="1213"/>
      <c r="S132" s="1214"/>
      <c r="T132" s="1213"/>
      <c r="U132" s="1214"/>
      <c r="V132" s="578"/>
      <c r="W132" s="1206"/>
      <c r="X132" s="585"/>
      <c r="Y132" s="585"/>
      <c r="Z132" s="585"/>
      <c r="AA132" s="585"/>
      <c r="AB132" s="585"/>
      <c r="AC132" s="585"/>
      <c r="AD132" s="585"/>
      <c r="AE132" s="585"/>
      <c r="AF132" s="585"/>
      <c r="AG132" s="585"/>
      <c r="AH132" s="585"/>
    </row>
    <row r="133" spans="1:34" s="522" customFormat="1" ht="15" customHeight="1">
      <c r="A133" s="1207"/>
      <c r="B133" s="1207"/>
      <c r="C133" s="1207"/>
      <c r="D133" s="1207"/>
      <c r="E133" s="1207"/>
      <c r="F133" s="1207"/>
      <c r="G133" s="942"/>
      <c r="H133" s="940"/>
      <c r="I133" s="1207"/>
      <c r="J133" s="1207"/>
      <c r="K133" s="947"/>
      <c r="L133" s="538"/>
      <c r="M133" s="556" t="s">
        <v>25</v>
      </c>
      <c r="N133" s="551"/>
      <c r="O133" s="545"/>
      <c r="P133" s="545"/>
      <c r="Q133" s="545"/>
      <c r="R133" s="573"/>
      <c r="S133" s="564"/>
      <c r="T133" s="563"/>
      <c r="U133" s="551"/>
      <c r="V133" s="560"/>
      <c r="W133" s="1206"/>
      <c r="X133" s="587"/>
      <c r="Y133" s="587"/>
      <c r="Z133" s="587"/>
      <c r="AA133" s="587"/>
      <c r="AB133" s="587"/>
      <c r="AC133" s="587"/>
      <c r="AD133" s="587"/>
      <c r="AE133" s="587"/>
      <c r="AF133" s="587"/>
      <c r="AG133" s="587"/>
      <c r="AH133" s="587"/>
    </row>
    <row r="134" spans="1:34" s="522" customFormat="1" ht="15" customHeight="1">
      <c r="A134" s="1207"/>
      <c r="B134" s="1207"/>
      <c r="C134" s="1207"/>
      <c r="D134" s="1207"/>
      <c r="E134" s="1207"/>
      <c r="F134" s="942"/>
      <c r="G134" s="942"/>
      <c r="H134" s="940"/>
      <c r="I134" s="1207"/>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7"/>
      <c r="B135" s="1207"/>
      <c r="C135" s="1207"/>
      <c r="D135" s="1207"/>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7"/>
      <c r="B136" s="1207"/>
      <c r="C136" s="1207"/>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7"/>
      <c r="B137" s="1207"/>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7"/>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7">
        <v>1</v>
      </c>
      <c r="B143" s="958"/>
      <c r="C143" s="958"/>
      <c r="D143" s="958"/>
      <c r="E143" s="959"/>
      <c r="F143" s="960"/>
      <c r="G143" s="960"/>
      <c r="H143" s="960"/>
      <c r="I143" s="961"/>
      <c r="J143" s="956"/>
      <c r="K143" s="963"/>
      <c r="L143" s="593">
        <f>mergeValue(A143)</f>
        <v>1</v>
      </c>
      <c r="M143" s="641" t="s">
        <v>20</v>
      </c>
      <c r="N143" s="580"/>
      <c r="O143" s="1248"/>
      <c r="P143" s="1248"/>
      <c r="Q143" s="1248"/>
      <c r="R143" s="1248"/>
      <c r="S143" s="1248"/>
      <c r="T143" s="1248"/>
      <c r="U143" s="1248"/>
      <c r="V143" s="1248"/>
      <c r="W143" s="630" t="s">
        <v>658</v>
      </c>
      <c r="X143" s="585"/>
      <c r="Y143" s="585"/>
      <c r="Z143" s="585"/>
      <c r="AA143" s="585"/>
      <c r="AB143" s="585"/>
      <c r="AC143" s="585"/>
      <c r="AD143" s="585"/>
      <c r="AE143" s="585"/>
      <c r="AF143" s="585"/>
      <c r="AG143" s="585"/>
      <c r="AH143" s="585"/>
    </row>
    <row r="144" spans="1:34" s="523" customFormat="1" ht="22.5">
      <c r="A144" s="1207"/>
      <c r="B144" s="1207">
        <v>1</v>
      </c>
      <c r="C144" s="958"/>
      <c r="D144" s="958"/>
      <c r="E144" s="960"/>
      <c r="F144" s="960"/>
      <c r="G144" s="960"/>
      <c r="H144" s="960"/>
      <c r="I144" s="955"/>
      <c r="J144" s="954"/>
      <c r="K144" s="957"/>
      <c r="L144" s="593" t="str">
        <f>mergeValue(A144) &amp;"."&amp; mergeValue(B144)</f>
        <v>1.1</v>
      </c>
      <c r="M144" s="546" t="s">
        <v>16</v>
      </c>
      <c r="N144" s="580"/>
      <c r="O144" s="1248"/>
      <c r="P144" s="1248"/>
      <c r="Q144" s="1248"/>
      <c r="R144" s="1248"/>
      <c r="S144" s="1248"/>
      <c r="T144" s="1248"/>
      <c r="U144" s="1248"/>
      <c r="V144" s="1248"/>
      <c r="W144" s="630" t="s">
        <v>477</v>
      </c>
      <c r="X144" s="585"/>
      <c r="Y144" s="585"/>
      <c r="Z144" s="585"/>
      <c r="AA144" s="585"/>
      <c r="AB144" s="585"/>
      <c r="AC144" s="585"/>
      <c r="AD144" s="585"/>
      <c r="AE144" s="585"/>
      <c r="AF144" s="585"/>
      <c r="AG144" s="585"/>
      <c r="AH144" s="585"/>
    </row>
    <row r="145" spans="1:35" s="523" customFormat="1" ht="22.5">
      <c r="A145" s="1207"/>
      <c r="B145" s="1207"/>
      <c r="C145" s="1207">
        <v>1</v>
      </c>
      <c r="D145" s="958"/>
      <c r="E145" s="960"/>
      <c r="F145" s="960"/>
      <c r="G145" s="960"/>
      <c r="H145" s="960"/>
      <c r="I145" s="962"/>
      <c r="J145" s="954"/>
      <c r="K145" s="957"/>
      <c r="L145" s="593" t="str">
        <f>mergeValue(A145) &amp;"."&amp; mergeValue(B145)&amp;"."&amp; mergeValue(C145)</f>
        <v>1.1.1</v>
      </c>
      <c r="M145" s="547" t="s">
        <v>7</v>
      </c>
      <c r="N145" s="580"/>
      <c r="O145" s="1248"/>
      <c r="P145" s="1248"/>
      <c r="Q145" s="1248"/>
      <c r="R145" s="1248"/>
      <c r="S145" s="1248"/>
      <c r="T145" s="1248"/>
      <c r="U145" s="1248"/>
      <c r="V145" s="1248"/>
      <c r="W145" s="630" t="s">
        <v>633</v>
      </c>
      <c r="X145" s="585"/>
      <c r="Y145" s="585"/>
      <c r="Z145" s="585"/>
      <c r="AA145" s="585"/>
      <c r="AB145" s="585"/>
      <c r="AC145" s="585"/>
      <c r="AD145" s="585"/>
      <c r="AE145" s="585"/>
      <c r="AF145" s="585"/>
      <c r="AG145" s="585"/>
      <c r="AH145" s="585"/>
    </row>
    <row r="146" spans="1:35" s="523" customFormat="1" ht="22.5">
      <c r="A146" s="1207"/>
      <c r="B146" s="1207"/>
      <c r="C146" s="1207"/>
      <c r="D146" s="1207">
        <v>1</v>
      </c>
      <c r="E146" s="960"/>
      <c r="F146" s="960"/>
      <c r="G146" s="960"/>
      <c r="H146" s="960"/>
      <c r="I146" s="962"/>
      <c r="J146" s="954"/>
      <c r="K146" s="957"/>
      <c r="L146" s="593" t="str">
        <f>mergeValue(A146) &amp;"."&amp; mergeValue(B146)&amp;"."&amp; mergeValue(C146)&amp;"."&amp; mergeValue(D146)</f>
        <v>1.1.1.1</v>
      </c>
      <c r="M146" s="548" t="s">
        <v>22</v>
      </c>
      <c r="N146" s="580"/>
      <c r="O146" s="1248"/>
      <c r="P146" s="1248"/>
      <c r="Q146" s="1248"/>
      <c r="R146" s="1248"/>
      <c r="S146" s="1248"/>
      <c r="T146" s="1248"/>
      <c r="U146" s="1248"/>
      <c r="V146" s="1248"/>
      <c r="W146" s="630" t="s">
        <v>634</v>
      </c>
      <c r="X146" s="585"/>
      <c r="Y146" s="585"/>
      <c r="Z146" s="585"/>
      <c r="AA146" s="585"/>
      <c r="AB146" s="585"/>
      <c r="AC146" s="585"/>
      <c r="AD146" s="585"/>
      <c r="AE146" s="585"/>
      <c r="AF146" s="585"/>
      <c r="AG146" s="585"/>
      <c r="AH146" s="585"/>
    </row>
    <row r="147" spans="1:35" s="523" customFormat="1" ht="11.25" hidden="1" customHeight="1">
      <c r="A147" s="1207"/>
      <c r="B147" s="1207"/>
      <c r="C147" s="1207"/>
      <c r="D147" s="1207"/>
      <c r="E147" s="1207">
        <v>1</v>
      </c>
      <c r="F147" s="960"/>
      <c r="G147" s="960"/>
      <c r="H147" s="958">
        <v>1</v>
      </c>
      <c r="I147" s="1207">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7"/>
      <c r="B148" s="1207"/>
      <c r="C148" s="1207"/>
      <c r="D148" s="1207"/>
      <c r="E148" s="1207"/>
      <c r="F148" s="1207">
        <v>1</v>
      </c>
      <c r="G148" s="958"/>
      <c r="H148" s="958"/>
      <c r="I148" s="1207"/>
      <c r="J148" s="1207">
        <v>1</v>
      </c>
      <c r="K148" s="966"/>
      <c r="L148" s="593" t="str">
        <f>mergeValue(A148) &amp;"."&amp; mergeValue(B148)&amp;"."&amp; mergeValue(C148)&amp;"."&amp; mergeValue(D148)&amp;"."&amp;  mergeValue(F148)</f>
        <v>1.1.1.1.1</v>
      </c>
      <c r="M148" s="555" t="s">
        <v>10</v>
      </c>
      <c r="N148" s="581"/>
      <c r="O148" s="1209"/>
      <c r="P148" s="1209"/>
      <c r="Q148" s="1209"/>
      <c r="R148" s="1209"/>
      <c r="S148" s="1209"/>
      <c r="T148" s="1209"/>
      <c r="U148" s="1209"/>
      <c r="V148" s="1209"/>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7"/>
      <c r="B149" s="1207"/>
      <c r="C149" s="1207"/>
      <c r="D149" s="1207"/>
      <c r="E149" s="1207"/>
      <c r="F149" s="1207"/>
      <c r="G149" s="958">
        <v>1</v>
      </c>
      <c r="H149" s="958"/>
      <c r="I149" s="1207"/>
      <c r="J149" s="1207"/>
      <c r="K149" s="966">
        <v>1</v>
      </c>
      <c r="L149" s="593" t="str">
        <f>mergeValue(A149) &amp;"."&amp; mergeValue(B149)&amp;"."&amp; mergeValue(C149)&amp;"."&amp; mergeValue(D149)&amp;"."&amp; mergeValue(F149)&amp;"."&amp; mergeValue(G149)</f>
        <v>1.1.1.1.1.1</v>
      </c>
      <c r="M149" s="1069"/>
      <c r="N149" s="586"/>
      <c r="O149" s="562"/>
      <c r="P149" s="562"/>
      <c r="Q149" s="1094"/>
      <c r="R149" s="1249"/>
      <c r="S149" s="1214" t="s">
        <v>84</v>
      </c>
      <c r="T149" s="1249"/>
      <c r="U149" s="1214" t="s">
        <v>85</v>
      </c>
      <c r="V149" s="578"/>
      <c r="W149" s="1206"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7"/>
      <c r="B150" s="1207"/>
      <c r="C150" s="1207"/>
      <c r="D150" s="1207"/>
      <c r="E150" s="1207"/>
      <c r="F150" s="1207"/>
      <c r="G150" s="958"/>
      <c r="H150" s="958"/>
      <c r="I150" s="1207"/>
      <c r="J150" s="1207"/>
      <c r="K150" s="966"/>
      <c r="L150" s="600"/>
      <c r="M150" s="646"/>
      <c r="N150" s="586"/>
      <c r="O150" s="562"/>
      <c r="P150" s="562"/>
      <c r="Q150" s="584" t="str">
        <f>R149 &amp; "-" &amp; T149</f>
        <v>-</v>
      </c>
      <c r="R150" s="1213"/>
      <c r="S150" s="1214"/>
      <c r="T150" s="1213"/>
      <c r="U150" s="1214"/>
      <c r="V150" s="578"/>
      <c r="W150" s="1206"/>
      <c r="X150" s="585"/>
      <c r="Y150" s="585"/>
      <c r="Z150" s="585"/>
      <c r="AA150" s="585"/>
      <c r="AB150" s="585"/>
      <c r="AC150" s="585"/>
      <c r="AD150" s="585"/>
      <c r="AE150" s="585"/>
      <c r="AF150" s="585"/>
      <c r="AG150" s="585"/>
      <c r="AH150" s="585"/>
    </row>
    <row r="151" spans="1:35" s="522" customFormat="1" ht="15" customHeight="1">
      <c r="A151" s="1207"/>
      <c r="B151" s="1207"/>
      <c r="C151" s="1207"/>
      <c r="D151" s="1207"/>
      <c r="E151" s="1207"/>
      <c r="F151" s="1207"/>
      <c r="G151" s="960"/>
      <c r="H151" s="958"/>
      <c r="I151" s="1207"/>
      <c r="J151" s="1207"/>
      <c r="K151" s="965"/>
      <c r="L151" s="538"/>
      <c r="M151" s="556" t="s">
        <v>25</v>
      </c>
      <c r="N151" s="551"/>
      <c r="O151" s="545"/>
      <c r="P151" s="545"/>
      <c r="Q151" s="545"/>
      <c r="R151" s="573"/>
      <c r="S151" s="564"/>
      <c r="T151" s="563"/>
      <c r="U151" s="551"/>
      <c r="V151" s="560"/>
      <c r="W151" s="1206"/>
      <c r="X151" s="587"/>
      <c r="Y151" s="587"/>
      <c r="Z151" s="587"/>
      <c r="AA151" s="587"/>
      <c r="AB151" s="587"/>
      <c r="AC151" s="587"/>
      <c r="AD151" s="587"/>
      <c r="AE151" s="587"/>
      <c r="AF151" s="587"/>
      <c r="AG151" s="587"/>
      <c r="AH151" s="587"/>
    </row>
    <row r="152" spans="1:35" s="522" customFormat="1" ht="15" customHeight="1">
      <c r="A152" s="1207"/>
      <c r="B152" s="1207"/>
      <c r="C152" s="1207"/>
      <c r="D152" s="1207"/>
      <c r="E152" s="1207"/>
      <c r="F152" s="960"/>
      <c r="G152" s="960"/>
      <c r="H152" s="958"/>
      <c r="I152" s="1207"/>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7"/>
      <c r="B153" s="1207"/>
      <c r="C153" s="1207"/>
      <c r="D153" s="1207"/>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7"/>
      <c r="B154" s="1207"/>
      <c r="C154" s="1207"/>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7"/>
      <c r="B155" s="1207"/>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7"/>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7">
        <v>1</v>
      </c>
      <c r="B161" s="901"/>
      <c r="C161" s="901"/>
      <c r="D161" s="901"/>
      <c r="E161" s="902"/>
      <c r="F161" s="903"/>
      <c r="G161" s="903"/>
      <c r="H161" s="903"/>
      <c r="I161" s="904"/>
      <c r="J161" s="899"/>
      <c r="K161" s="906"/>
      <c r="L161" s="593">
        <f>mergeValue(A161)</f>
        <v>1</v>
      </c>
      <c r="M161" s="641" t="s">
        <v>20</v>
      </c>
      <c r="N161" s="580"/>
      <c r="O161" s="1286"/>
      <c r="P161" s="1287"/>
      <c r="Q161" s="1287"/>
      <c r="R161" s="1287"/>
      <c r="S161" s="1287"/>
      <c r="T161" s="1287"/>
      <c r="U161" s="1287"/>
      <c r="V161" s="1288"/>
      <c r="W161" s="630" t="s">
        <v>476</v>
      </c>
      <c r="X161" s="585"/>
      <c r="Y161" s="585"/>
      <c r="Z161" s="585"/>
      <c r="AA161" s="585"/>
      <c r="AB161" s="585"/>
      <c r="AC161" s="585"/>
      <c r="AD161" s="585"/>
      <c r="AE161" s="585"/>
      <c r="AF161" s="585"/>
      <c r="AG161" s="585"/>
    </row>
    <row r="162" spans="1:33" s="523" customFormat="1" ht="22.5">
      <c r="A162" s="1207"/>
      <c r="B162" s="1207">
        <v>1</v>
      </c>
      <c r="C162" s="901"/>
      <c r="D162" s="901"/>
      <c r="E162" s="903"/>
      <c r="F162" s="903"/>
      <c r="G162" s="903"/>
      <c r="H162" s="903"/>
      <c r="I162" s="898"/>
      <c r="J162" s="897"/>
      <c r="K162" s="900"/>
      <c r="L162" s="593" t="str">
        <f>mergeValue(A162) &amp;"."&amp; mergeValue(B162)</f>
        <v>1.1</v>
      </c>
      <c r="M162" s="546" t="s">
        <v>16</v>
      </c>
      <c r="N162" s="580"/>
      <c r="O162" s="1286"/>
      <c r="P162" s="1287"/>
      <c r="Q162" s="1287"/>
      <c r="R162" s="1287"/>
      <c r="S162" s="1287"/>
      <c r="T162" s="1287"/>
      <c r="U162" s="1287"/>
      <c r="V162" s="1288"/>
      <c r="W162" s="630" t="s">
        <v>477</v>
      </c>
      <c r="X162" s="585"/>
      <c r="Y162" s="585"/>
      <c r="Z162" s="585"/>
      <c r="AA162" s="585"/>
      <c r="AB162" s="585"/>
      <c r="AC162" s="585"/>
      <c r="AD162" s="585"/>
      <c r="AE162" s="585"/>
      <c r="AF162" s="585"/>
      <c r="AG162" s="585"/>
    </row>
    <row r="163" spans="1:33" s="523" customFormat="1" ht="22.5">
      <c r="A163" s="1207"/>
      <c r="B163" s="1207"/>
      <c r="C163" s="1207">
        <v>1</v>
      </c>
      <c r="D163" s="901"/>
      <c r="E163" s="903"/>
      <c r="F163" s="903"/>
      <c r="G163" s="903"/>
      <c r="H163" s="903"/>
      <c r="I163" s="905"/>
      <c r="J163" s="897"/>
      <c r="K163" s="900"/>
      <c r="L163" s="593" t="str">
        <f>mergeValue(A163) &amp;"."&amp; mergeValue(B163)&amp;"."&amp; mergeValue(C163)</f>
        <v>1.1.1</v>
      </c>
      <c r="M163" s="547" t="s">
        <v>7</v>
      </c>
      <c r="N163" s="580"/>
      <c r="O163" s="1286"/>
      <c r="P163" s="1287"/>
      <c r="Q163" s="1287"/>
      <c r="R163" s="1287"/>
      <c r="S163" s="1287"/>
      <c r="T163" s="1287"/>
      <c r="U163" s="1287"/>
      <c r="V163" s="1288"/>
      <c r="W163" s="630" t="s">
        <v>633</v>
      </c>
      <c r="X163" s="585"/>
      <c r="Y163" s="585"/>
      <c r="Z163" s="585"/>
      <c r="AA163" s="585"/>
      <c r="AB163" s="585"/>
      <c r="AC163" s="585"/>
      <c r="AD163" s="585"/>
      <c r="AE163" s="585"/>
      <c r="AF163" s="585"/>
      <c r="AG163" s="585"/>
    </row>
    <row r="164" spans="1:33" s="523" customFormat="1" ht="22.5">
      <c r="A164" s="1207"/>
      <c r="B164" s="1207"/>
      <c r="C164" s="1207"/>
      <c r="D164" s="1207">
        <v>1</v>
      </c>
      <c r="E164" s="903"/>
      <c r="F164" s="903"/>
      <c r="G164" s="903"/>
      <c r="H164" s="903"/>
      <c r="I164" s="905"/>
      <c r="J164" s="897"/>
      <c r="K164" s="900"/>
      <c r="L164" s="593" t="str">
        <f>mergeValue(A164) &amp;"."&amp; mergeValue(B164)&amp;"."&amp; mergeValue(C164)&amp;"."&amp; mergeValue(D164)</f>
        <v>1.1.1.1</v>
      </c>
      <c r="M164" s="548" t="s">
        <v>22</v>
      </c>
      <c r="N164" s="580"/>
      <c r="O164" s="1286"/>
      <c r="P164" s="1287"/>
      <c r="Q164" s="1287"/>
      <c r="R164" s="1287"/>
      <c r="S164" s="1287"/>
      <c r="T164" s="1287"/>
      <c r="U164" s="1287"/>
      <c r="V164" s="1288"/>
      <c r="W164" s="630" t="s">
        <v>634</v>
      </c>
      <c r="X164" s="585"/>
      <c r="Y164" s="585"/>
      <c r="Z164" s="585"/>
      <c r="AA164" s="585"/>
      <c r="AB164" s="585"/>
      <c r="AC164" s="585"/>
      <c r="AD164" s="585"/>
      <c r="AE164" s="585"/>
      <c r="AF164" s="585"/>
      <c r="AG164" s="585"/>
    </row>
    <row r="165" spans="1:33" s="523" customFormat="1" ht="101.25">
      <c r="A165" s="1207"/>
      <c r="B165" s="1207"/>
      <c r="C165" s="1207"/>
      <c r="D165" s="1207"/>
      <c r="E165" s="1207">
        <v>1</v>
      </c>
      <c r="F165" s="903"/>
      <c r="G165" s="903"/>
      <c r="H165" s="901">
        <v>1</v>
      </c>
      <c r="I165" s="1207">
        <v>1</v>
      </c>
      <c r="J165" s="903"/>
      <c r="K165" s="908"/>
      <c r="L165" s="593" t="str">
        <f>mergeValue(A165) &amp;"."&amp; mergeValue(B165)&amp;"."&amp; mergeValue(C165)&amp;"."&amp; mergeValue(D165)&amp;"."&amp; mergeValue(E165)</f>
        <v>1.1.1.1.1</v>
      </c>
      <c r="M165" s="554" t="s">
        <v>9</v>
      </c>
      <c r="N165" s="581"/>
      <c r="O165" s="1210"/>
      <c r="P165" s="1211"/>
      <c r="Q165" s="1211"/>
      <c r="R165" s="1211"/>
      <c r="S165" s="1211"/>
      <c r="T165" s="1211"/>
      <c r="U165" s="1211"/>
      <c r="V165" s="1212"/>
      <c r="W165" s="630" t="s">
        <v>638</v>
      </c>
      <c r="X165" s="585"/>
      <c r="Y165" s="585"/>
      <c r="Z165" s="585"/>
      <c r="AA165" s="585"/>
      <c r="AB165" s="585"/>
      <c r="AC165" s="585"/>
      <c r="AD165" s="585"/>
      <c r="AE165" s="585"/>
      <c r="AF165" s="585"/>
      <c r="AG165" s="585"/>
    </row>
    <row r="166" spans="1:33" s="523" customFormat="1" ht="90">
      <c r="A166" s="1207"/>
      <c r="B166" s="1207"/>
      <c r="C166" s="1207"/>
      <c r="D166" s="1207"/>
      <c r="E166" s="1207"/>
      <c r="F166" s="1207">
        <v>1</v>
      </c>
      <c r="G166" s="901"/>
      <c r="H166" s="901"/>
      <c r="I166" s="1207"/>
      <c r="J166" s="1207">
        <v>1</v>
      </c>
      <c r="K166" s="909"/>
      <c r="L166" s="593" t="str">
        <f>mergeValue(A166) &amp;"."&amp; mergeValue(B166)&amp;"."&amp; mergeValue(C166)&amp;"."&amp; mergeValue(D166)&amp;"."&amp; mergeValue(E166)&amp;"."&amp; mergeValue(F166)</f>
        <v>1.1.1.1.1.1</v>
      </c>
      <c r="M166" s="555" t="s">
        <v>10</v>
      </c>
      <c r="N166" s="581"/>
      <c r="O166" s="1210"/>
      <c r="P166" s="1211"/>
      <c r="Q166" s="1211"/>
      <c r="R166" s="1211"/>
      <c r="S166" s="1211"/>
      <c r="T166" s="1211"/>
      <c r="U166" s="1211"/>
      <c r="V166" s="1212"/>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7"/>
      <c r="B167" s="1207"/>
      <c r="C167" s="1207"/>
      <c r="D167" s="1207"/>
      <c r="E167" s="1207"/>
      <c r="F167" s="1207"/>
      <c r="G167" s="901">
        <v>1</v>
      </c>
      <c r="H167" s="901"/>
      <c r="I167" s="1207"/>
      <c r="J167" s="1207"/>
      <c r="K167" s="909">
        <v>1</v>
      </c>
      <c r="L167" s="593" t="str">
        <f>mergeValue(A167) &amp;"."&amp; mergeValue(B167)&amp;"."&amp; mergeValue(C167)&amp;"."&amp; mergeValue(D167)&amp;"."&amp; mergeValue(E167)&amp;"."&amp; mergeValue(F167)&amp;"."&amp; mergeValue(G167)</f>
        <v>1.1.1.1.1.1.1</v>
      </c>
      <c r="M167" s="1069"/>
      <c r="N167" s="586"/>
      <c r="O167" s="1078"/>
      <c r="P167" s="562"/>
      <c r="Q167" s="562"/>
      <c r="R167" s="1249"/>
      <c r="S167" s="1214" t="s">
        <v>84</v>
      </c>
      <c r="T167" s="1249"/>
      <c r="U167" s="1214" t="s">
        <v>84</v>
      </c>
      <c r="V167" s="578"/>
      <c r="W167" s="1206"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7"/>
      <c r="B168" s="1207"/>
      <c r="C168" s="1207"/>
      <c r="D168" s="1207"/>
      <c r="E168" s="1207"/>
      <c r="F168" s="1207"/>
      <c r="G168" s="901"/>
      <c r="H168" s="901"/>
      <c r="I168" s="1207"/>
      <c r="J168" s="1207"/>
      <c r="K168" s="909"/>
      <c r="L168" s="600"/>
      <c r="M168" s="646"/>
      <c r="N168" s="586"/>
      <c r="O168" s="584"/>
      <c r="P168" s="562"/>
      <c r="Q168" s="584" t="str">
        <f>R167 &amp; "-" &amp; T167</f>
        <v>-</v>
      </c>
      <c r="R168" s="1213"/>
      <c r="S168" s="1214"/>
      <c r="T168" s="1213"/>
      <c r="U168" s="1214"/>
      <c r="V168" s="578"/>
      <c r="W168" s="1206"/>
      <c r="X168" s="585"/>
      <c r="Y168" s="585"/>
      <c r="Z168" s="585"/>
      <c r="AA168" s="585"/>
      <c r="AB168" s="585"/>
      <c r="AC168" s="585"/>
      <c r="AD168" s="585"/>
      <c r="AE168" s="585"/>
      <c r="AF168" s="585"/>
      <c r="AG168" s="585"/>
    </row>
    <row r="169" spans="1:33" s="522" customFormat="1" ht="15" customHeight="1">
      <c r="A169" s="1207"/>
      <c r="B169" s="1207"/>
      <c r="C169" s="1207"/>
      <c r="D169" s="1207"/>
      <c r="E169" s="1207"/>
      <c r="F169" s="1207"/>
      <c r="G169" s="903"/>
      <c r="H169" s="901"/>
      <c r="I169" s="1207"/>
      <c r="J169" s="1207"/>
      <c r="K169" s="908"/>
      <c r="L169" s="538"/>
      <c r="M169" s="557" t="s">
        <v>25</v>
      </c>
      <c r="N169" s="551"/>
      <c r="O169" s="545"/>
      <c r="P169" s="545"/>
      <c r="Q169" s="545"/>
      <c r="R169" s="573"/>
      <c r="S169" s="564"/>
      <c r="T169" s="563"/>
      <c r="U169" s="551"/>
      <c r="V169" s="560"/>
      <c r="W169" s="1206"/>
      <c r="X169" s="587"/>
      <c r="Y169" s="587"/>
      <c r="Z169" s="587"/>
      <c r="AA169" s="587"/>
      <c r="AB169" s="587"/>
      <c r="AC169" s="587"/>
      <c r="AD169" s="587"/>
      <c r="AE169" s="587"/>
      <c r="AF169" s="587"/>
      <c r="AG169" s="587"/>
    </row>
    <row r="170" spans="1:33" s="522" customFormat="1" ht="15" customHeight="1">
      <c r="A170" s="1207"/>
      <c r="B170" s="1207"/>
      <c r="C170" s="1207"/>
      <c r="D170" s="1207"/>
      <c r="E170" s="1207"/>
      <c r="F170" s="903"/>
      <c r="G170" s="903"/>
      <c r="H170" s="901"/>
      <c r="I170" s="1207"/>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7"/>
      <c r="B171" s="1207"/>
      <c r="C171" s="1207"/>
      <c r="D171" s="1207"/>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7"/>
      <c r="B172" s="1207"/>
      <c r="C172" s="1207"/>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7"/>
      <c r="B173" s="1207"/>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7"/>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7">
        <v>1</v>
      </c>
      <c r="B179" s="980"/>
      <c r="C179" s="980"/>
      <c r="D179" s="980"/>
      <c r="E179" s="980"/>
      <c r="F179" s="980"/>
      <c r="G179" s="981"/>
      <c r="H179" s="981"/>
      <c r="I179" s="983"/>
      <c r="J179" s="975"/>
      <c r="K179" s="975"/>
      <c r="L179" s="724">
        <f>mergeValue(A179)</f>
        <v>1</v>
      </c>
      <c r="M179" s="641" t="s">
        <v>20</v>
      </c>
      <c r="N179" s="716"/>
      <c r="O179" s="1286"/>
      <c r="P179" s="1287"/>
      <c r="Q179" s="1287"/>
      <c r="R179" s="1287"/>
      <c r="S179" s="1287"/>
      <c r="T179" s="1287"/>
      <c r="U179" s="1287"/>
      <c r="V179" s="1287"/>
      <c r="W179" s="1288"/>
      <c r="X179" s="717" t="s">
        <v>476</v>
      </c>
      <c r="Y179" s="719"/>
      <c r="Z179" s="719"/>
      <c r="AA179" s="719"/>
      <c r="AB179" s="719"/>
      <c r="AC179" s="719"/>
      <c r="AD179" s="719"/>
      <c r="AE179" s="719"/>
      <c r="AF179" s="719"/>
      <c r="AG179" s="719"/>
    </row>
    <row r="180" spans="1:47" s="685" customFormat="1" ht="22.5">
      <c r="A180" s="1207"/>
      <c r="B180" s="1207">
        <v>1</v>
      </c>
      <c r="C180" s="980"/>
      <c r="D180" s="980"/>
      <c r="E180" s="980"/>
      <c r="F180" s="980"/>
      <c r="G180" s="985"/>
      <c r="H180" s="982"/>
      <c r="I180" s="987"/>
      <c r="J180" s="972"/>
      <c r="K180" s="971"/>
      <c r="L180" s="724" t="str">
        <f>mergeValue(A180) &amp;"."&amp; mergeValue(B180)</f>
        <v>1.1</v>
      </c>
      <c r="M180" s="692" t="s">
        <v>16</v>
      </c>
      <c r="N180" s="716"/>
      <c r="O180" s="1286"/>
      <c r="P180" s="1287"/>
      <c r="Q180" s="1287"/>
      <c r="R180" s="1287"/>
      <c r="S180" s="1287"/>
      <c r="T180" s="1287"/>
      <c r="U180" s="1287"/>
      <c r="V180" s="1287"/>
      <c r="W180" s="1288"/>
      <c r="X180" s="717" t="s">
        <v>477</v>
      </c>
      <c r="Y180" s="719"/>
      <c r="Z180" s="719"/>
      <c r="AA180" s="719"/>
      <c r="AB180" s="719"/>
      <c r="AC180" s="719"/>
      <c r="AD180" s="719"/>
      <c r="AE180" s="719"/>
      <c r="AF180" s="719"/>
      <c r="AG180" s="719"/>
    </row>
    <row r="181" spans="1:47" s="685" customFormat="1" ht="22.5">
      <c r="A181" s="1207"/>
      <c r="B181" s="1207"/>
      <c r="C181" s="1207">
        <v>1</v>
      </c>
      <c r="D181" s="980"/>
      <c r="E181" s="980"/>
      <c r="F181" s="980"/>
      <c r="G181" s="985"/>
      <c r="H181" s="982"/>
      <c r="I181" s="988"/>
      <c r="J181" s="972"/>
      <c r="K181" s="971"/>
      <c r="L181" s="724" t="str">
        <f>mergeValue(A181) &amp;"."&amp; mergeValue(B181)&amp;"."&amp; mergeValue(C181)</f>
        <v>1.1.1</v>
      </c>
      <c r="M181" s="693" t="s">
        <v>7</v>
      </c>
      <c r="N181" s="716"/>
      <c r="O181" s="1286"/>
      <c r="P181" s="1287"/>
      <c r="Q181" s="1287"/>
      <c r="R181" s="1287"/>
      <c r="S181" s="1287"/>
      <c r="T181" s="1287"/>
      <c r="U181" s="1287"/>
      <c r="V181" s="1287"/>
      <c r="W181" s="1288"/>
      <c r="X181" s="717" t="s">
        <v>633</v>
      </c>
      <c r="Y181" s="719"/>
      <c r="Z181" s="719"/>
      <c r="AA181" s="719"/>
      <c r="AB181" s="719"/>
      <c r="AC181" s="719"/>
      <c r="AD181" s="719"/>
      <c r="AE181" s="719"/>
      <c r="AF181" s="719"/>
      <c r="AG181" s="719"/>
    </row>
    <row r="182" spans="1:47" s="685" customFormat="1" ht="22.5">
      <c r="A182" s="1207"/>
      <c r="B182" s="1207"/>
      <c r="C182" s="1207"/>
      <c r="D182" s="1207">
        <v>1</v>
      </c>
      <c r="E182" s="980"/>
      <c r="F182" s="980"/>
      <c r="G182" s="985"/>
      <c r="H182" s="982"/>
      <c r="I182" s="988"/>
      <c r="J182" s="986"/>
      <c r="K182" s="971"/>
      <c r="L182" s="724" t="str">
        <f>mergeValue(A182) &amp;"."&amp; mergeValue(B182)&amp;"."&amp; mergeValue(C182)&amp;"."&amp; mergeValue(D182)</f>
        <v>1.1.1.1</v>
      </c>
      <c r="M182" s="694" t="s">
        <v>22</v>
      </c>
      <c r="N182" s="716"/>
      <c r="O182" s="1286"/>
      <c r="P182" s="1287"/>
      <c r="Q182" s="1287"/>
      <c r="R182" s="1287"/>
      <c r="S182" s="1287"/>
      <c r="T182" s="1287"/>
      <c r="U182" s="1287"/>
      <c r="V182" s="1287"/>
      <c r="W182" s="1288"/>
      <c r="X182" s="717" t="s">
        <v>687</v>
      </c>
      <c r="Y182" s="719"/>
      <c r="Z182" s="719"/>
      <c r="AA182" s="719"/>
      <c r="AB182" s="719"/>
      <c r="AC182" s="719"/>
      <c r="AD182" s="719"/>
      <c r="AE182" s="719"/>
      <c r="AF182" s="719"/>
      <c r="AG182" s="719"/>
    </row>
    <row r="183" spans="1:47" s="685" customFormat="1" ht="56.25" customHeight="1">
      <c r="A183" s="1207"/>
      <c r="B183" s="1207"/>
      <c r="C183" s="1207"/>
      <c r="D183" s="1207"/>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7"/>
      <c r="B184" s="1207"/>
      <c r="C184" s="1207"/>
      <c r="D184" s="1207"/>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7"/>
      <c r="B185" s="1207"/>
      <c r="C185" s="1207"/>
      <c r="D185" s="1207"/>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7"/>
      <c r="B186" s="1207"/>
      <c r="C186" s="1207"/>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7"/>
      <c r="B187" s="1207"/>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7"/>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7">
        <v>1</v>
      </c>
      <c r="B193" s="1015"/>
      <c r="C193" s="1015"/>
      <c r="D193" s="1015"/>
      <c r="E193" s="1015"/>
      <c r="F193" s="1008"/>
      <c r="G193" s="1014"/>
      <c r="H193" s="1014"/>
      <c r="I193" s="996"/>
      <c r="J193" s="995"/>
      <c r="K193" s="995"/>
      <c r="L193" s="724">
        <f>mergeValue(A193)</f>
        <v>1</v>
      </c>
      <c r="M193" s="641" t="s">
        <v>20</v>
      </c>
      <c r="N193" s="1303"/>
      <c r="O193" s="1304"/>
      <c r="P193" s="1304"/>
      <c r="Q193" s="1304"/>
      <c r="R193" s="1304"/>
      <c r="S193" s="1304"/>
      <c r="T193" s="1304"/>
      <c r="U193" s="1304"/>
      <c r="V193" s="1304"/>
      <c r="W193" s="1304"/>
      <c r="X193" s="1304"/>
      <c r="Y193" s="1304"/>
      <c r="Z193" s="1304"/>
      <c r="AA193" s="1304"/>
      <c r="AB193" s="1304"/>
      <c r="AC193" s="1304"/>
      <c r="AD193" s="1304"/>
      <c r="AE193" s="1304"/>
      <c r="AF193" s="1305"/>
      <c r="AG193" s="717" t="s">
        <v>476</v>
      </c>
      <c r="AH193" s="719"/>
      <c r="AI193" s="719"/>
      <c r="AJ193" s="719"/>
      <c r="AK193" s="719"/>
      <c r="AL193" s="719"/>
      <c r="AM193" s="719"/>
      <c r="AN193" s="719"/>
      <c r="AO193" s="719"/>
      <c r="AP193" s="719"/>
      <c r="AQ193" s="719"/>
      <c r="AR193" s="719"/>
    </row>
    <row r="194" spans="1:46" s="685" customFormat="1" ht="22.5">
      <c r="A194" s="1207"/>
      <c r="B194" s="1207">
        <v>1</v>
      </c>
      <c r="C194" s="1015"/>
      <c r="D194" s="1015"/>
      <c r="E194" s="1015"/>
      <c r="F194" s="1008"/>
      <c r="G194" s="1017"/>
      <c r="H194" s="1018"/>
      <c r="I194" s="997"/>
      <c r="J194" s="992"/>
      <c r="K194" s="990"/>
      <c r="L194" s="724" t="str">
        <f>mergeValue(A194) &amp;"."&amp; mergeValue(B194)</f>
        <v>1.1</v>
      </c>
      <c r="M194" s="692" t="s">
        <v>16</v>
      </c>
      <c r="N194" s="1300"/>
      <c r="O194" s="1301"/>
      <c r="P194" s="1301"/>
      <c r="Q194" s="1301"/>
      <c r="R194" s="1301"/>
      <c r="S194" s="1301"/>
      <c r="T194" s="1301"/>
      <c r="U194" s="1301"/>
      <c r="V194" s="1301"/>
      <c r="W194" s="1301"/>
      <c r="X194" s="1301"/>
      <c r="Y194" s="1301"/>
      <c r="Z194" s="1301"/>
      <c r="AA194" s="1301"/>
      <c r="AB194" s="1301"/>
      <c r="AC194" s="1301"/>
      <c r="AD194" s="1301"/>
      <c r="AE194" s="1301"/>
      <c r="AF194" s="1302"/>
      <c r="AG194" s="717" t="s">
        <v>477</v>
      </c>
      <c r="AH194" s="719"/>
      <c r="AI194" s="719"/>
      <c r="AJ194" s="719"/>
      <c r="AK194" s="719"/>
      <c r="AL194" s="719"/>
      <c r="AM194" s="719"/>
      <c r="AN194" s="719"/>
      <c r="AO194" s="719"/>
      <c r="AP194" s="719"/>
      <c r="AQ194" s="719"/>
      <c r="AR194" s="719"/>
    </row>
    <row r="195" spans="1:46" s="685" customFormat="1" ht="22.5">
      <c r="A195" s="1207"/>
      <c r="B195" s="1207"/>
      <c r="C195" s="1207">
        <v>1</v>
      </c>
      <c r="D195" s="1015"/>
      <c r="E195" s="1015"/>
      <c r="F195" s="1008"/>
      <c r="G195" s="1017"/>
      <c r="H195" s="1018"/>
      <c r="I195" s="997"/>
      <c r="J195" s="992"/>
      <c r="K195" s="990"/>
      <c r="L195" s="724" t="str">
        <f>mergeValue(A195) &amp;"."&amp; mergeValue(B195)&amp;"."&amp; mergeValue(C195)</f>
        <v>1.1.1</v>
      </c>
      <c r="M195" s="693" t="s">
        <v>7</v>
      </c>
      <c r="N195" s="1300"/>
      <c r="O195" s="1301"/>
      <c r="P195" s="1301"/>
      <c r="Q195" s="1301"/>
      <c r="R195" s="1301"/>
      <c r="S195" s="1301"/>
      <c r="T195" s="1301"/>
      <c r="U195" s="1301"/>
      <c r="V195" s="1301"/>
      <c r="W195" s="1301"/>
      <c r="X195" s="1301"/>
      <c r="Y195" s="1301"/>
      <c r="Z195" s="1301"/>
      <c r="AA195" s="1301"/>
      <c r="AB195" s="1301"/>
      <c r="AC195" s="1301"/>
      <c r="AD195" s="1301"/>
      <c r="AE195" s="1301"/>
      <c r="AF195" s="1302"/>
      <c r="AG195" s="717" t="s">
        <v>633</v>
      </c>
      <c r="AH195" s="719"/>
      <c r="AI195" s="719"/>
      <c r="AJ195" s="719"/>
      <c r="AK195" s="719"/>
      <c r="AL195" s="719"/>
      <c r="AM195" s="719"/>
      <c r="AN195" s="719"/>
      <c r="AO195" s="719"/>
      <c r="AP195" s="719"/>
      <c r="AQ195" s="719"/>
      <c r="AR195" s="719"/>
    </row>
    <row r="196" spans="1:46" s="685" customFormat="1" ht="15" customHeight="1">
      <c r="A196" s="1207"/>
      <c r="B196" s="1207"/>
      <c r="C196" s="1207"/>
      <c r="D196" s="1207">
        <v>1</v>
      </c>
      <c r="E196" s="1015"/>
      <c r="F196" s="1008"/>
      <c r="G196" s="1017"/>
      <c r="H196" s="1018"/>
      <c r="I196" s="997"/>
      <c r="J196" s="992"/>
      <c r="K196" s="990"/>
      <c r="L196" s="724" t="str">
        <f>mergeValue(A196) &amp;"."&amp; mergeValue(B196)&amp;"."&amp; mergeValue(C196)&amp;"."&amp; mergeValue(D196)</f>
        <v>1.1.1.1</v>
      </c>
      <c r="M196" s="694" t="s">
        <v>22</v>
      </c>
      <c r="N196" s="1300"/>
      <c r="O196" s="1301"/>
      <c r="P196" s="1301"/>
      <c r="Q196" s="1301"/>
      <c r="R196" s="1301"/>
      <c r="S196" s="1301"/>
      <c r="T196" s="1301"/>
      <c r="U196" s="1301"/>
      <c r="V196" s="1301"/>
      <c r="W196" s="1301"/>
      <c r="X196" s="1301"/>
      <c r="Y196" s="1301"/>
      <c r="Z196" s="1301"/>
      <c r="AA196" s="1301"/>
      <c r="AB196" s="1301"/>
      <c r="AC196" s="1301"/>
      <c r="AD196" s="1301"/>
      <c r="AE196" s="1301"/>
      <c r="AF196" s="1302"/>
      <c r="AG196" s="717" t="s">
        <v>680</v>
      </c>
      <c r="AH196" s="719"/>
      <c r="AI196" s="719"/>
      <c r="AJ196" s="719"/>
      <c r="AK196" s="719"/>
      <c r="AL196" s="719"/>
      <c r="AM196" s="719"/>
      <c r="AN196" s="719"/>
      <c r="AO196" s="719"/>
      <c r="AP196" s="719"/>
      <c r="AQ196" s="719"/>
      <c r="AR196" s="719"/>
    </row>
    <row r="197" spans="1:46" s="685" customFormat="1" ht="17.100000000000001" customHeight="1">
      <c r="A197" s="1207"/>
      <c r="B197" s="1207"/>
      <c r="C197" s="1207"/>
      <c r="D197" s="1207"/>
      <c r="E197" s="1207">
        <v>1</v>
      </c>
      <c r="F197" s="1008"/>
      <c r="G197" s="1017"/>
      <c r="H197" s="1018"/>
      <c r="I197" s="1019"/>
      <c r="J197" s="1009"/>
      <c r="K197" s="1152"/>
      <c r="L197" s="1268" t="str">
        <f>mergeValue(A197) &amp;"."&amp; mergeValue(B197)&amp;"."&amp; mergeValue(C197)&amp;"."&amp; mergeValue(D197)&amp;"."&amp; mergeValue(E197)</f>
        <v>1.1.1.1.1</v>
      </c>
      <c r="M197" s="1269"/>
      <c r="N197" s="1214" t="s">
        <v>85</v>
      </c>
      <c r="O197" s="1276"/>
      <c r="P197" s="1274">
        <v>1</v>
      </c>
      <c r="Q197" s="1325"/>
      <c r="R197" s="1214" t="s">
        <v>85</v>
      </c>
      <c r="S197" s="1276"/>
      <c r="T197" s="1274">
        <v>1</v>
      </c>
      <c r="U197" s="1325"/>
      <c r="V197" s="1214" t="s">
        <v>85</v>
      </c>
      <c r="W197" s="701"/>
      <c r="X197" s="689">
        <v>1</v>
      </c>
      <c r="Y197" s="1096"/>
      <c r="Z197" s="671"/>
      <c r="AA197" s="671"/>
      <c r="AB197" s="1249"/>
      <c r="AC197" s="1214" t="s">
        <v>84</v>
      </c>
      <c r="AD197" s="1249"/>
      <c r="AE197" s="1214" t="s">
        <v>84</v>
      </c>
      <c r="AF197" s="715"/>
      <c r="AG197" s="1271"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7"/>
      <c r="B198" s="1207"/>
      <c r="C198" s="1207"/>
      <c r="D198" s="1207"/>
      <c r="E198" s="1207"/>
      <c r="F198" s="1008"/>
      <c r="G198" s="1017"/>
      <c r="H198" s="1018"/>
      <c r="I198" s="1019"/>
      <c r="J198" s="1009"/>
      <c r="K198" s="1152"/>
      <c r="L198" s="1268"/>
      <c r="M198" s="1269"/>
      <c r="N198" s="1214"/>
      <c r="O198" s="1276"/>
      <c r="P198" s="1274"/>
      <c r="Q198" s="1325"/>
      <c r="R198" s="1214"/>
      <c r="S198" s="1276"/>
      <c r="T198" s="1274"/>
      <c r="U198" s="1325"/>
      <c r="V198" s="1214"/>
      <c r="W198" s="726"/>
      <c r="X198" s="705"/>
      <c r="Y198" s="705"/>
      <c r="Z198" s="707"/>
      <c r="AA198" s="603" t="str">
        <f>AB197 &amp; "-" &amp; AD197</f>
        <v>-</v>
      </c>
      <c r="AB198" s="1213"/>
      <c r="AC198" s="1214"/>
      <c r="AD198" s="1213"/>
      <c r="AE198" s="1214"/>
      <c r="AF198" s="673"/>
      <c r="AG198" s="1272"/>
      <c r="AH198" s="719"/>
      <c r="AI198" s="722"/>
      <c r="AJ198" s="722"/>
      <c r="AK198" s="722"/>
      <c r="AL198" s="722"/>
      <c r="AM198" s="722"/>
      <c r="AN198" s="722"/>
      <c r="AO198" s="719"/>
      <c r="AP198" s="719"/>
      <c r="AQ198" s="719"/>
      <c r="AR198" s="719"/>
    </row>
    <row r="199" spans="1:46" s="685" customFormat="1" ht="17.100000000000001" customHeight="1">
      <c r="A199" s="1207"/>
      <c r="B199" s="1207"/>
      <c r="C199" s="1207"/>
      <c r="D199" s="1207"/>
      <c r="E199" s="1207"/>
      <c r="F199" s="1008"/>
      <c r="G199" s="1017"/>
      <c r="H199" s="1018"/>
      <c r="I199" s="1019"/>
      <c r="J199" s="1009"/>
      <c r="K199" s="1152"/>
      <c r="L199" s="1268"/>
      <c r="M199" s="1269"/>
      <c r="N199" s="1214"/>
      <c r="O199" s="1276"/>
      <c r="P199" s="1274"/>
      <c r="Q199" s="1325"/>
      <c r="R199" s="1214"/>
      <c r="S199" s="602"/>
      <c r="T199" s="698"/>
      <c r="U199" s="705"/>
      <c r="V199" s="706"/>
      <c r="W199" s="706"/>
      <c r="X199" s="706"/>
      <c r="Y199" s="706"/>
      <c r="Z199" s="707"/>
      <c r="AA199" s="707"/>
      <c r="AB199" s="708"/>
      <c r="AC199" s="704"/>
      <c r="AD199" s="704"/>
      <c r="AE199" s="708"/>
      <c r="AF199" s="704"/>
      <c r="AG199" s="1272"/>
      <c r="AH199" s="719"/>
      <c r="AI199" s="722"/>
      <c r="AJ199" s="722"/>
      <c r="AK199" s="722"/>
      <c r="AL199" s="722"/>
      <c r="AM199" s="722"/>
      <c r="AN199" s="722"/>
      <c r="AO199" s="719"/>
      <c r="AP199" s="719"/>
      <c r="AQ199" s="719"/>
      <c r="AR199" s="719"/>
    </row>
    <row r="200" spans="1:46" s="685" customFormat="1" ht="17.100000000000001" customHeight="1">
      <c r="A200" s="1207"/>
      <c r="B200" s="1207"/>
      <c r="C200" s="1207"/>
      <c r="D200" s="1207"/>
      <c r="E200" s="1207"/>
      <c r="F200" s="1008"/>
      <c r="G200" s="1017"/>
      <c r="H200" s="1018"/>
      <c r="I200" s="1019"/>
      <c r="J200" s="1009"/>
      <c r="K200" s="1152"/>
      <c r="L200" s="1268"/>
      <c r="M200" s="1269"/>
      <c r="N200" s="1214"/>
      <c r="O200" s="709"/>
      <c r="P200" s="711"/>
      <c r="Q200" s="710"/>
      <c r="R200" s="706"/>
      <c r="S200" s="706"/>
      <c r="T200" s="706"/>
      <c r="U200" s="706"/>
      <c r="V200" s="706"/>
      <c r="W200" s="706"/>
      <c r="X200" s="706"/>
      <c r="Y200" s="706"/>
      <c r="Z200" s="707"/>
      <c r="AA200" s="707"/>
      <c r="AB200" s="708"/>
      <c r="AC200" s="704"/>
      <c r="AD200" s="704"/>
      <c r="AE200" s="708"/>
      <c r="AF200" s="704"/>
      <c r="AG200" s="1272"/>
      <c r="AH200" s="719"/>
      <c r="AI200" s="722"/>
      <c r="AJ200" s="722"/>
      <c r="AK200" s="722"/>
      <c r="AL200" s="722"/>
      <c r="AM200" s="722"/>
      <c r="AN200" s="722"/>
      <c r="AO200" s="719"/>
      <c r="AP200" s="719"/>
      <c r="AQ200" s="719"/>
      <c r="AR200" s="719"/>
    </row>
    <row r="201" spans="1:46" s="684" customFormat="1" ht="15" customHeight="1">
      <c r="A201" s="1207"/>
      <c r="B201" s="1207"/>
      <c r="C201" s="1207"/>
      <c r="D201" s="1207"/>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3"/>
      <c r="AH201" s="721"/>
      <c r="AI201" s="721"/>
      <c r="AJ201" s="723"/>
      <c r="AK201" s="723"/>
      <c r="AL201" s="723"/>
      <c r="AM201" s="723"/>
      <c r="AN201" s="723"/>
      <c r="AO201" s="721"/>
      <c r="AP201" s="721"/>
      <c r="AQ201" s="721"/>
      <c r="AR201" s="721"/>
    </row>
    <row r="202" spans="1:46" s="684" customFormat="1" ht="15" customHeight="1">
      <c r="A202" s="1207"/>
      <c r="B202" s="1207"/>
      <c r="C202" s="1207"/>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7"/>
      <c r="B203" s="1207"/>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7"/>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6" t="s">
        <v>85</v>
      </c>
      <c r="O211" s="1276"/>
      <c r="P211" s="1274">
        <v>1</v>
      </c>
      <c r="Q211" s="1289"/>
      <c r="R211" s="1214" t="s">
        <v>84</v>
      </c>
      <c r="S211" s="1307"/>
      <c r="T211" s="1298">
        <v>1</v>
      </c>
      <c r="U211" s="1210"/>
      <c r="V211" s="1214"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6"/>
      <c r="O212" s="1276"/>
      <c r="P212" s="1274"/>
      <c r="Q212" s="1289"/>
      <c r="R212" s="1214"/>
      <c r="S212" s="1308"/>
      <c r="T212" s="1299"/>
      <c r="U212" s="1210"/>
      <c r="V212" s="1214"/>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6"/>
      <c r="O213" s="1276"/>
      <c r="P213" s="1274"/>
      <c r="Q213" s="1289"/>
      <c r="R213" s="1214"/>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4"/>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7">
        <v>1</v>
      </c>
      <c r="B220" s="883"/>
      <c r="C220" s="883"/>
      <c r="D220" s="883"/>
      <c r="E220" s="884"/>
      <c r="F220" s="885"/>
      <c r="G220" s="885"/>
      <c r="H220" s="885"/>
      <c r="I220" s="886"/>
      <c r="J220" s="881"/>
      <c r="K220" s="888"/>
      <c r="L220" s="781">
        <f>mergeValue(A220)</f>
        <v>1</v>
      </c>
      <c r="M220" s="641" t="s">
        <v>20</v>
      </c>
      <c r="N220" s="646"/>
      <c r="O220" s="1292"/>
      <c r="P220" s="1293"/>
      <c r="Q220" s="1293"/>
      <c r="R220" s="1293"/>
      <c r="S220" s="1293"/>
      <c r="T220" s="1293"/>
      <c r="U220" s="1293"/>
      <c r="V220" s="1294"/>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7"/>
      <c r="B221" s="1207">
        <v>1</v>
      </c>
      <c r="C221" s="883"/>
      <c r="D221" s="883"/>
      <c r="E221" s="885"/>
      <c r="F221" s="885"/>
      <c r="G221" s="885"/>
      <c r="H221" s="885"/>
      <c r="I221" s="880"/>
      <c r="J221" s="879"/>
      <c r="K221" s="882"/>
      <c r="L221" s="781" t="str">
        <f>mergeValue(A221) &amp;"."&amp; mergeValue(B221)</f>
        <v>1.1</v>
      </c>
      <c r="M221" s="692" t="s">
        <v>16</v>
      </c>
      <c r="N221" s="646"/>
      <c r="O221" s="1292"/>
      <c r="P221" s="1293"/>
      <c r="Q221" s="1293"/>
      <c r="R221" s="1293"/>
      <c r="S221" s="1293"/>
      <c r="T221" s="1293"/>
      <c r="U221" s="1293"/>
      <c r="V221" s="1294"/>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7"/>
      <c r="B222" s="1207"/>
      <c r="C222" s="1207">
        <v>1</v>
      </c>
      <c r="D222" s="883"/>
      <c r="E222" s="885"/>
      <c r="F222" s="885"/>
      <c r="G222" s="885"/>
      <c r="H222" s="885"/>
      <c r="I222" s="887"/>
      <c r="J222" s="879"/>
      <c r="K222" s="882"/>
      <c r="L222" s="781" t="str">
        <f>mergeValue(A222) &amp;"."&amp; mergeValue(B222)&amp;"."&amp; mergeValue(C222)</f>
        <v>1.1.1</v>
      </c>
      <c r="M222" s="693" t="s">
        <v>7</v>
      </c>
      <c r="N222" s="646"/>
      <c r="O222" s="1292"/>
      <c r="P222" s="1293"/>
      <c r="Q222" s="1293"/>
      <c r="R222" s="1293"/>
      <c r="S222" s="1293"/>
      <c r="T222" s="1293"/>
      <c r="U222" s="1293"/>
      <c r="V222" s="1294"/>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7"/>
      <c r="B223" s="1207"/>
      <c r="C223" s="1207"/>
      <c r="D223" s="1207">
        <v>1</v>
      </c>
      <c r="E223" s="885"/>
      <c r="F223" s="885"/>
      <c r="G223" s="885"/>
      <c r="H223" s="885"/>
      <c r="I223" s="887"/>
      <c r="J223" s="879"/>
      <c r="K223" s="882"/>
      <c r="L223" s="781" t="str">
        <f>mergeValue(A223) &amp;"."&amp; mergeValue(B223)&amp;"."&amp; mergeValue(C223)&amp;"."&amp; mergeValue(D223)</f>
        <v>1.1.1.1</v>
      </c>
      <c r="M223" s="694" t="s">
        <v>22</v>
      </c>
      <c r="N223" s="646"/>
      <c r="O223" s="1292"/>
      <c r="P223" s="1293"/>
      <c r="Q223" s="1293"/>
      <c r="R223" s="1293"/>
      <c r="S223" s="1293"/>
      <c r="T223" s="1293"/>
      <c r="U223" s="1293"/>
      <c r="V223" s="1294"/>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7"/>
      <c r="B224" s="1207"/>
      <c r="C224" s="1207"/>
      <c r="D224" s="1207"/>
      <c r="E224" s="1207">
        <v>1</v>
      </c>
      <c r="F224" s="885"/>
      <c r="G224" s="885"/>
      <c r="H224" s="883">
        <v>1</v>
      </c>
      <c r="I224" s="1207">
        <v>1</v>
      </c>
      <c r="J224" s="885"/>
      <c r="K224" s="890"/>
      <c r="L224" s="781" t="str">
        <f>mergeValue(A224) &amp;"."&amp; mergeValue(B224)&amp;"."&amp; mergeValue(C224)&amp;"."&amp; mergeValue(D224)&amp;"."&amp; mergeValue(E224)</f>
        <v>1.1.1.1.1</v>
      </c>
      <c r="M224" s="554" t="s">
        <v>9</v>
      </c>
      <c r="N224" s="646"/>
      <c r="O224" s="1210"/>
      <c r="P224" s="1211"/>
      <c r="Q224" s="1211"/>
      <c r="R224" s="1211"/>
      <c r="S224" s="1211"/>
      <c r="T224" s="1211"/>
      <c r="U224" s="1211"/>
      <c r="V224" s="1212"/>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7"/>
      <c r="B225" s="1207"/>
      <c r="C225" s="1207"/>
      <c r="D225" s="1207"/>
      <c r="E225" s="1207"/>
      <c r="F225" s="1207">
        <v>1</v>
      </c>
      <c r="G225" s="883"/>
      <c r="H225" s="883"/>
      <c r="I225" s="1207"/>
      <c r="J225" s="1207">
        <v>1</v>
      </c>
      <c r="K225" s="891"/>
      <c r="L225" s="781" t="str">
        <f>mergeValue(A225) &amp;"."&amp; mergeValue(B225)&amp;"."&amp; mergeValue(C225)&amp;"."&amp; mergeValue(D225)&amp;"."&amp; mergeValue(E225)&amp;"."&amp; mergeValue(F225)</f>
        <v>1.1.1.1.1.1</v>
      </c>
      <c r="M225" s="555" t="s">
        <v>10</v>
      </c>
      <c r="N225" s="646"/>
      <c r="O225" s="1210"/>
      <c r="P225" s="1211"/>
      <c r="Q225" s="1211"/>
      <c r="R225" s="1211"/>
      <c r="S225" s="1211"/>
      <c r="T225" s="1211"/>
      <c r="U225" s="1211"/>
      <c r="V225" s="1212"/>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7"/>
      <c r="B226" s="1207"/>
      <c r="C226" s="1207"/>
      <c r="D226" s="1207"/>
      <c r="E226" s="1207"/>
      <c r="F226" s="1207"/>
      <c r="G226" s="883">
        <v>1</v>
      </c>
      <c r="H226" s="883"/>
      <c r="I226" s="1207"/>
      <c r="J226" s="1207"/>
      <c r="K226" s="891">
        <v>1</v>
      </c>
      <c r="L226" s="781" t="str">
        <f>mergeValue(A226) &amp;"."&amp; mergeValue(B226)&amp;"."&amp; mergeValue(C226)&amp;"."&amp; mergeValue(D226)&amp;"."&amp; mergeValue(E226)&amp;"."&amp; mergeValue(F226)&amp;"."&amp; mergeValue(G226)</f>
        <v>1.1.1.1.1.1.1</v>
      </c>
      <c r="M226" s="1069"/>
      <c r="N226" s="646"/>
      <c r="O226" s="763"/>
      <c r="P226" s="763"/>
      <c r="Q226" s="763"/>
      <c r="R226" s="1213"/>
      <c r="S226" s="1214" t="s">
        <v>84</v>
      </c>
      <c r="T226" s="1213"/>
      <c r="U226" s="1214" t="s">
        <v>84</v>
      </c>
      <c r="V226" s="763"/>
      <c r="W226" s="1206"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7"/>
      <c r="B227" s="1207"/>
      <c r="C227" s="1207"/>
      <c r="D227" s="1207"/>
      <c r="E227" s="1207"/>
      <c r="F227" s="1207"/>
      <c r="G227" s="883"/>
      <c r="H227" s="883"/>
      <c r="I227" s="1207"/>
      <c r="J227" s="1207"/>
      <c r="K227" s="891"/>
      <c r="L227" s="800"/>
      <c r="M227" s="646"/>
      <c r="N227" s="646"/>
      <c r="O227" s="763"/>
      <c r="P227" s="763"/>
      <c r="Q227" s="769" t="str">
        <f>R226 &amp; "-" &amp; T226</f>
        <v>-</v>
      </c>
      <c r="R227" s="1213"/>
      <c r="S227" s="1214"/>
      <c r="T227" s="1213"/>
      <c r="U227" s="1214"/>
      <c r="V227" s="763"/>
      <c r="W227" s="1206"/>
      <c r="X227" s="808"/>
      <c r="Y227" s="829"/>
      <c r="Z227" s="829" t="str">
        <f t="shared" si="3"/>
        <v/>
      </c>
      <c r="AA227" s="829"/>
      <c r="AB227" s="829"/>
      <c r="AC227" s="829"/>
      <c r="AD227" s="808"/>
      <c r="AE227" s="808"/>
      <c r="AF227" s="808"/>
      <c r="AG227" s="808"/>
      <c r="AH227" s="808"/>
      <c r="AI227" s="808"/>
      <c r="AJ227" s="808"/>
    </row>
    <row r="228" spans="1:36" s="799" customFormat="1" ht="15" customHeight="1">
      <c r="A228" s="1207"/>
      <c r="B228" s="1207"/>
      <c r="C228" s="1207"/>
      <c r="D228" s="1207"/>
      <c r="E228" s="1207"/>
      <c r="F228" s="1207"/>
      <c r="G228" s="885"/>
      <c r="H228" s="883"/>
      <c r="I228" s="1207"/>
      <c r="J228" s="1207"/>
      <c r="K228" s="890"/>
      <c r="L228" s="688"/>
      <c r="M228" s="557" t="s">
        <v>25</v>
      </c>
      <c r="N228" s="765"/>
      <c r="O228" s="765"/>
      <c r="P228" s="765"/>
      <c r="Q228" s="765"/>
      <c r="R228" s="765"/>
      <c r="S228" s="765"/>
      <c r="T228" s="765"/>
      <c r="U228" s="765"/>
      <c r="V228" s="762"/>
      <c r="W228" s="1206"/>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7"/>
      <c r="B229" s="1207"/>
      <c r="C229" s="1207"/>
      <c r="D229" s="1207"/>
      <c r="E229" s="1207"/>
      <c r="F229" s="885"/>
      <c r="G229" s="885"/>
      <c r="H229" s="883"/>
      <c r="I229" s="1207"/>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7"/>
      <c r="B230" s="1207"/>
      <c r="C230" s="1207"/>
      <c r="D230" s="1207"/>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7"/>
      <c r="B231" s="1207"/>
      <c r="C231" s="1207"/>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7"/>
      <c r="B232" s="1207"/>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7"/>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07">
        <v>1</v>
      </c>
      <c r="B238" s="1015"/>
      <c r="C238" s="1015"/>
      <c r="D238" s="1015"/>
      <c r="E238" s="981"/>
      <c r="F238" s="1026"/>
      <c r="G238" s="1026"/>
      <c r="H238" s="1026"/>
      <c r="I238" s="983"/>
      <c r="J238" s="979"/>
      <c r="K238" s="963"/>
      <c r="L238" s="1030">
        <f>mergeValue(A238)</f>
        <v>1</v>
      </c>
      <c r="M238" s="641" t="s">
        <v>20</v>
      </c>
      <c r="N238" s="646"/>
      <c r="O238" s="1292"/>
      <c r="P238" s="1293"/>
      <c r="Q238" s="1293"/>
      <c r="R238" s="1293"/>
      <c r="S238" s="1293"/>
      <c r="T238" s="1293"/>
      <c r="U238" s="1293"/>
      <c r="V238" s="1294"/>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07"/>
      <c r="B239" s="1207">
        <v>1</v>
      </c>
      <c r="C239" s="1015"/>
      <c r="D239" s="1015"/>
      <c r="E239" s="1026"/>
      <c r="F239" s="1026"/>
      <c r="G239" s="1026"/>
      <c r="H239" s="1026"/>
      <c r="I239" s="1021"/>
      <c r="J239" s="954"/>
      <c r="K239" s="957"/>
      <c r="L239" s="1030" t="str">
        <f>mergeValue(A239) &amp;"."&amp; mergeValue(B239)</f>
        <v>1.1</v>
      </c>
      <c r="M239" s="692" t="s">
        <v>16</v>
      </c>
      <c r="N239" s="646"/>
      <c r="O239" s="1292"/>
      <c r="P239" s="1293"/>
      <c r="Q239" s="1293"/>
      <c r="R239" s="1293"/>
      <c r="S239" s="1293"/>
      <c r="T239" s="1293"/>
      <c r="U239" s="1293"/>
      <c r="V239" s="1294"/>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07"/>
      <c r="B240" s="1207"/>
      <c r="C240" s="1207">
        <v>1</v>
      </c>
      <c r="D240" s="1015"/>
      <c r="E240" s="1026"/>
      <c r="F240" s="1026"/>
      <c r="G240" s="1026"/>
      <c r="H240" s="1026"/>
      <c r="I240" s="962"/>
      <c r="J240" s="954"/>
      <c r="K240" s="957"/>
      <c r="L240" s="1030" t="str">
        <f>mergeValue(A240) &amp;"."&amp; mergeValue(B240)&amp;"."&amp; mergeValue(C240)</f>
        <v>1.1.1</v>
      </c>
      <c r="M240" s="693" t="s">
        <v>7</v>
      </c>
      <c r="N240" s="646"/>
      <c r="O240" s="1292"/>
      <c r="P240" s="1293"/>
      <c r="Q240" s="1293"/>
      <c r="R240" s="1293"/>
      <c r="S240" s="1293"/>
      <c r="T240" s="1293"/>
      <c r="U240" s="1293"/>
      <c r="V240" s="1294"/>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07"/>
      <c r="B241" s="1207"/>
      <c r="C241" s="1207"/>
      <c r="D241" s="1207">
        <v>1</v>
      </c>
      <c r="E241" s="1026"/>
      <c r="F241" s="1026"/>
      <c r="G241" s="1026"/>
      <c r="H241" s="1026"/>
      <c r="I241" s="962"/>
      <c r="J241" s="954"/>
      <c r="K241" s="957"/>
      <c r="L241" s="1030" t="str">
        <f>mergeValue(A241) &amp;"."&amp; mergeValue(B241)&amp;"."&amp; mergeValue(C241)&amp;"."&amp; mergeValue(D241)</f>
        <v>1.1.1.1</v>
      </c>
      <c r="M241" s="694" t="s">
        <v>22</v>
      </c>
      <c r="N241" s="646"/>
      <c r="O241" s="1292"/>
      <c r="P241" s="1293"/>
      <c r="Q241" s="1293"/>
      <c r="R241" s="1293"/>
      <c r="S241" s="1293"/>
      <c r="T241" s="1293"/>
      <c r="U241" s="1293"/>
      <c r="V241" s="1294"/>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07"/>
      <c r="B242" s="1207"/>
      <c r="C242" s="1207"/>
      <c r="D242" s="1207"/>
      <c r="E242" s="1207">
        <v>1</v>
      </c>
      <c r="F242" s="1026"/>
      <c r="G242" s="1026"/>
      <c r="H242" s="1015">
        <v>1</v>
      </c>
      <c r="I242" s="1207">
        <v>1</v>
      </c>
      <c r="J242" s="1026"/>
      <c r="K242" s="965"/>
      <c r="L242" s="1030" t="str">
        <f>mergeValue(A242) &amp;"."&amp; mergeValue(B242)&amp;"."&amp; mergeValue(C242)&amp;"."&amp; mergeValue(D242)&amp;"."&amp; mergeValue(E242)</f>
        <v>1.1.1.1.1</v>
      </c>
      <c r="M242" s="554" t="s">
        <v>9</v>
      </c>
      <c r="N242" s="646"/>
      <c r="O242" s="1210"/>
      <c r="P242" s="1211"/>
      <c r="Q242" s="1211"/>
      <c r="R242" s="1211"/>
      <c r="S242" s="1211"/>
      <c r="T242" s="1211"/>
      <c r="U242" s="1211"/>
      <c r="V242" s="1212"/>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07"/>
      <c r="B243" s="1207"/>
      <c r="C243" s="1207"/>
      <c r="D243" s="1207"/>
      <c r="E243" s="1207"/>
      <c r="F243" s="1207">
        <v>1</v>
      </c>
      <c r="G243" s="1015"/>
      <c r="H243" s="1015"/>
      <c r="I243" s="1207"/>
      <c r="J243" s="1207">
        <v>1</v>
      </c>
      <c r="K243" s="966"/>
      <c r="L243" s="1030" t="str">
        <f>mergeValue(A243) &amp;"."&amp; mergeValue(B243)&amp;"."&amp; mergeValue(C243)&amp;"."&amp; mergeValue(D243)&amp;"."&amp; mergeValue(E243)&amp;"."&amp; mergeValue(F243)</f>
        <v>1.1.1.1.1.1</v>
      </c>
      <c r="M243" s="555" t="s">
        <v>10</v>
      </c>
      <c r="N243" s="646"/>
      <c r="O243" s="1210"/>
      <c r="P243" s="1211"/>
      <c r="Q243" s="1211"/>
      <c r="R243" s="1211"/>
      <c r="S243" s="1211"/>
      <c r="T243" s="1211"/>
      <c r="U243" s="1211"/>
      <c r="V243" s="1212"/>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07"/>
      <c r="B244" s="1207"/>
      <c r="C244" s="1207"/>
      <c r="D244" s="1207"/>
      <c r="E244" s="1207"/>
      <c r="F244" s="1207"/>
      <c r="G244" s="1015">
        <v>1</v>
      </c>
      <c r="H244" s="1015"/>
      <c r="I244" s="1207"/>
      <c r="J244" s="1207"/>
      <c r="K244" s="966">
        <v>1</v>
      </c>
      <c r="L244" s="1030" t="str">
        <f>mergeValue(A244) &amp;"."&amp; mergeValue(B244)&amp;"."&amp; mergeValue(C244)&amp;"."&amp; mergeValue(D244)&amp;"."&amp; mergeValue(E244)&amp;"."&amp; mergeValue(F244)&amp;"."&amp; mergeValue(G244)</f>
        <v>1.1.1.1.1.1.1</v>
      </c>
      <c r="M244" s="1069"/>
      <c r="N244" s="646"/>
      <c r="O244" s="763"/>
      <c r="P244" s="763"/>
      <c r="Q244" s="1094"/>
      <c r="R244" s="1213"/>
      <c r="S244" s="1214" t="s">
        <v>84</v>
      </c>
      <c r="T244" s="1213"/>
      <c r="U244" s="1214" t="s">
        <v>84</v>
      </c>
      <c r="V244" s="763"/>
      <c r="W244" s="1224"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07"/>
      <c r="B245" s="1207"/>
      <c r="C245" s="1207"/>
      <c r="D245" s="1207"/>
      <c r="E245" s="1207"/>
      <c r="F245" s="1207"/>
      <c r="G245" s="1015"/>
      <c r="H245" s="1015"/>
      <c r="I245" s="1207"/>
      <c r="J245" s="1207"/>
      <c r="K245" s="966"/>
      <c r="L245" s="800"/>
      <c r="M245" s="646"/>
      <c r="N245" s="646"/>
      <c r="O245" s="763"/>
      <c r="P245" s="763"/>
      <c r="Q245" s="769" t="str">
        <f>R244 &amp; "-" &amp; T244</f>
        <v>-</v>
      </c>
      <c r="R245" s="1213"/>
      <c r="S245" s="1214"/>
      <c r="T245" s="1213"/>
      <c r="U245" s="1214"/>
      <c r="V245" s="763"/>
      <c r="W245" s="1225"/>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07"/>
      <c r="B246" s="1207"/>
      <c r="C246" s="1207"/>
      <c r="D246" s="1207"/>
      <c r="E246" s="1207"/>
      <c r="F246" s="1207"/>
      <c r="G246" s="1026"/>
      <c r="H246" s="1015"/>
      <c r="I246" s="1207"/>
      <c r="J246" s="1207"/>
      <c r="K246" s="965"/>
      <c r="L246" s="688"/>
      <c r="M246" s="557" t="s">
        <v>25</v>
      </c>
      <c r="N246" s="1006"/>
      <c r="O246" s="1006"/>
      <c r="P246" s="1006"/>
      <c r="Q246" s="1006"/>
      <c r="R246" s="1006"/>
      <c r="S246" s="1006"/>
      <c r="T246" s="1006"/>
      <c r="U246" s="1006"/>
      <c r="V246" s="762"/>
      <c r="W246" s="1226"/>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07"/>
      <c r="B247" s="1207"/>
      <c r="C247" s="1207"/>
      <c r="D247" s="1207"/>
      <c r="E247" s="1207"/>
      <c r="F247" s="1026"/>
      <c r="G247" s="1026"/>
      <c r="H247" s="1015"/>
      <c r="I247" s="1207"/>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07"/>
      <c r="B248" s="1207"/>
      <c r="C248" s="1207"/>
      <c r="D248" s="1207"/>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07"/>
      <c r="B249" s="1207"/>
      <c r="C249" s="1207"/>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07"/>
      <c r="B250" s="1207"/>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07"/>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295"/>
      <c r="D297" s="1153">
        <v>1</v>
      </c>
      <c r="E297" s="1209"/>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5"/>
      <c r="D298" s="1153"/>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296"/>
      <c r="D302" s="249"/>
      <c r="E302" s="454"/>
      <c r="F302" s="1297"/>
      <c r="G302" s="1153">
        <v>0</v>
      </c>
      <c r="H302" s="1151"/>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6"/>
      <c r="D303" s="249"/>
      <c r="E303" s="454"/>
      <c r="F303" s="1297"/>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5"/>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5"/>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5"/>
      <c r="B340" s="1205">
        <v>1</v>
      </c>
      <c r="C340" s="340"/>
      <c r="D340" s="340"/>
      <c r="F340" s="333" t="str">
        <f>"4."&amp;mergeValue(A340) &amp;"."&amp;mergeValue(B340)</f>
        <v>4.1.1</v>
      </c>
      <c r="G340" s="323" t="s">
        <v>592</v>
      </c>
      <c r="H340" s="316" t="str">
        <f>IF(region_name="","",region_name)</f>
        <v>Челябинская область</v>
      </c>
      <c r="I340" s="196" t="s">
        <v>499</v>
      </c>
      <c r="J340" s="332"/>
      <c r="K340" s="214"/>
      <c r="L340" s="214"/>
      <c r="M340" s="214"/>
      <c r="N340" s="214"/>
      <c r="O340" s="214"/>
      <c r="P340" s="214"/>
      <c r="Q340" s="214"/>
      <c r="R340" s="214"/>
      <c r="S340" s="214"/>
      <c r="T340" s="214"/>
    </row>
    <row r="341" spans="1:20" s="190" customFormat="1" ht="191.25">
      <c r="A341" s="1205"/>
      <c r="B341" s="1205"/>
      <c r="C341" s="1205">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5"/>
      <c r="B342" s="1205"/>
      <c r="C342" s="1205"/>
      <c r="D342" s="340">
        <v>1</v>
      </c>
      <c r="F342" s="333" t="str">
        <f>"4."&amp;mergeValue(A342) &amp;"."&amp;mergeValue(B342)&amp;"."&amp;mergeValue(C342)&amp;"."&amp;mergeValue(D342)</f>
        <v>4.1.1.1.1</v>
      </c>
      <c r="G342" s="418" t="s">
        <v>498</v>
      </c>
      <c r="H342" s="316"/>
      <c r="I342" s="1206" t="s">
        <v>591</v>
      </c>
      <c r="J342" s="332"/>
      <c r="K342" s="214"/>
      <c r="L342" s="214"/>
      <c r="M342" s="214"/>
      <c r="N342" s="214"/>
      <c r="O342" s="214"/>
      <c r="P342" s="214"/>
      <c r="Q342" s="214"/>
      <c r="R342" s="214"/>
      <c r="S342" s="214"/>
      <c r="T342" s="214"/>
    </row>
    <row r="343" spans="1:20" s="190" customFormat="1" ht="18.75">
      <c r="A343" s="1205"/>
      <c r="B343" s="1205"/>
      <c r="C343" s="1205"/>
      <c r="D343" s="340"/>
      <c r="F343" s="422"/>
      <c r="G343" s="423" t="s">
        <v>4</v>
      </c>
      <c r="H343" s="424"/>
      <c r="I343" s="1206"/>
      <c r="J343" s="332"/>
      <c r="K343" s="214"/>
      <c r="L343" s="214"/>
      <c r="M343" s="214"/>
      <c r="N343" s="214"/>
      <c r="O343" s="214"/>
      <c r="P343" s="214"/>
      <c r="Q343" s="214"/>
      <c r="R343" s="214"/>
      <c r="S343" s="214"/>
      <c r="T343" s="214"/>
    </row>
    <row r="344" spans="1:20" s="190" customFormat="1" ht="18.75">
      <c r="A344" s="1205"/>
      <c r="B344" s="1205"/>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5"/>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17">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Q197:Q199"/>
    <mergeCell ref="R197:R199"/>
    <mergeCell ref="S197:S198"/>
    <mergeCell ref="T197:T198"/>
    <mergeCell ref="CA91:CA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82:W182"/>
    <mergeCell ref="T131:T132"/>
    <mergeCell ref="O148:V148"/>
    <mergeCell ref="T149:T150"/>
    <mergeCell ref="R149:R150"/>
    <mergeCell ref="U149:U150"/>
    <mergeCell ref="O146:V146"/>
    <mergeCell ref="O128:V128"/>
    <mergeCell ref="O130:V13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R131:R132"/>
    <mergeCell ref="R73:R74"/>
    <mergeCell ref="S73:S74"/>
    <mergeCell ref="T73:T74"/>
    <mergeCell ref="D70:D77"/>
    <mergeCell ref="E71:E76"/>
    <mergeCell ref="A85:A98"/>
    <mergeCell ref="B86:B97"/>
    <mergeCell ref="C87:C96"/>
    <mergeCell ref="D88:D95"/>
    <mergeCell ref="E89:E94"/>
    <mergeCell ref="J109:J112"/>
    <mergeCell ref="J90:J93"/>
    <mergeCell ref="O103:AA103"/>
    <mergeCell ref="O104:AA104"/>
    <mergeCell ref="O105:AA105"/>
    <mergeCell ref="U131:U132"/>
    <mergeCell ref="S131:S132"/>
    <mergeCell ref="W131:W133"/>
    <mergeCell ref="Y109:Y111"/>
    <mergeCell ref="O125:V125"/>
    <mergeCell ref="Y91:Y92"/>
    <mergeCell ref="Z91:Z92"/>
    <mergeCell ref="AA91:AA92"/>
    <mergeCell ref="AB91:AB9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AV91:AV92"/>
    <mergeCell ref="AW91:AW92"/>
    <mergeCell ref="AM91:AM92"/>
    <mergeCell ref="AN91:AN92"/>
    <mergeCell ref="AO91:AO92"/>
    <mergeCell ref="AP91:AP92"/>
    <mergeCell ref="AF91:AF92"/>
    <mergeCell ref="AG91:AG92"/>
    <mergeCell ref="AH91:AH92"/>
    <mergeCell ref="AI91:AI92"/>
    <mergeCell ref="BV91:BV92"/>
    <mergeCell ref="BW91:BW92"/>
    <mergeCell ref="BX91:BX92"/>
    <mergeCell ref="BY91:BY92"/>
    <mergeCell ref="O85:BZ85"/>
    <mergeCell ref="O86:BZ86"/>
    <mergeCell ref="O87:BZ87"/>
    <mergeCell ref="O88:BZ88"/>
    <mergeCell ref="O89:BZ89"/>
    <mergeCell ref="O90:BZ90"/>
    <mergeCell ref="BO91:BO92"/>
    <mergeCell ref="BP91:BP92"/>
    <mergeCell ref="BQ91:BQ92"/>
    <mergeCell ref="BR91:BR92"/>
    <mergeCell ref="BH91:BH92"/>
    <mergeCell ref="BI91:BI92"/>
    <mergeCell ref="BJ91:BJ92"/>
    <mergeCell ref="BK91:BK92"/>
    <mergeCell ref="BA91:BA92"/>
    <mergeCell ref="BB91:BB92"/>
    <mergeCell ref="BC91:BC92"/>
    <mergeCell ref="BD91:BD92"/>
    <mergeCell ref="AT91:AT92"/>
    <mergeCell ref="AU91:AU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I85:WYI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W85:LW91 VS85:VS91 AFO85:AFO91 APK85:APK91 AZG85:AZG91 BJC85:BJC91 BSY85:BSY91 CCU85:CCU91 CMQ85:CMQ91 CWM85:CWM91 DGI85:DGI91 DQE85:DQE91 EAA85:EAA91 EJW85:EJW91 ETS85:ETS91 FDO85:FDO91 FNK85:FNK91 FXG85:FXG91 GHC85:GHC91 GQY85:GQY91 HAU85:HAU91 HKQ85:HKQ91 HUM85:HUM91 IEI85:IEI91 IOE85:IOE91 IYA85:IYA91 JHW85:JHW91 JRS85:JRS91 KBO85:KBO91 KLK85:KLK91 KVG85:KVG91 LFC85:LFC91 LOY85:LOY91 LYU85:LYU91 MIQ85:MIQ91 MSM85:MSM91 NCI85:NCI91 NME85:NME91 NWA85:NWA91 OFW85:OFW91 OPS85:OPS91 OZO85:OZO91 PJK85:PJK91 PTG85:PTG91 QDC85:QDC91 QMY85:QMY91 QWU85:QWU91 RGQ85:RGQ91 RQM85:RQM91 SAI85:SAI91 SKE85:SKE91 SUA85:SUA91 TDW85:TDW91 TNS85:TNS91 TXO85:TXO91 UHK85:UHK91 URG85:URG91 VBC85:VBC91 VKY85:VKY91 VUU85:VUU91 WEQ85:WEQ91 WOM85:WOM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BE91 BL91 BS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K91:WOK92 WMG149 WWC37 WMG73 WWC73 WMG131 WYG91:WYG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S91:LS92 VO91:VO92 AFK91:AFK92 APG91:APG92 AZC91:AZC92 BIY91:BIY92 BSU91:BSU92 CCQ91:CCQ92 CMM91:CMM92 CWI91:CWI92 DGE91:DGE92 DQA91:DQA92 DZW91:DZW92 EJS91:EJS92 ETO91:ETO92 FDK91:FDK92 FNG91:FNG92 FXC91:FXC92 GGY91:GGY92 GQU91:GQU92 HAQ91:HAQ92 HKM91:HKM92 HUI91:HUI92 IEE91:IEE92 IOA91:IOA92 IXW91:IXW92 JHS91:JHS92 JRO91:JRO92 KBK91:KBK92 KLG91:KLG92 KVC91:KVC92 LEY91:LEY92 LOU91:LOU92 LYQ91:LYQ92 MIM91:MIM92 MSI91:MSI92 NCE91:NCE92 NMA91:NMA92 NVW91:NVW92 OFS91:OFS92 OPO91:OPO92 OZK91:OZK92 PJG91:PJG92 PTC91:PTC92 QCY91:QCY92 QMU91:QMU92 QWQ91:QWQ92 RGM91:RGM92 RQI91:RQI92 SAE91:SAE92 SKA91:SKA92 STW91:STW92 TDS91:TDS92 TNO91:TNO92 TXK91:TXK92 UHG91:UHG92 URC91:URC92 VAY91:VAY92 VKU91:VKU92 VUQ91:VUQ92 WEM91:WEM92 WOI91:WOI92 WYE91:WYE92 LU91:LU92 VQ91:VQ92 AFM91:AFM92 API91:API92 AZE91:AZE92 BJA91:BJA92 BSW91:BSW92 CCS91:CCS92 CMO91:CMO92 CWK91:CWK92 DGG91:DGG92 DQC91:DQC92 DZY91:DZY92 EJU91:EJU92 ETQ91:ETQ92 FDM91:FDM92 FNI91:FNI92 FXE91:FXE92 GHA91:GHA92 GQW91:GQW92 HAS91:HAS92 HKO91:HKO92 HUK91:HUK92 IEG91:IEG92 IOC91:IOC92 IXY91:IXY92 JHU91:JHU92 JRQ91:JRQ92 KBM91:KBM92 KLI91:KLI92 KVE91:KVE92 LFA91:LFA92 LOW91:LOW92 LYS91:LYS92 MIO91:MIO92 MSK91:MSK92 NCG91:NCG92 NMC91:NMC92 NVY91:NVY92 OFU91:OFU92 OPQ91:OPQ92 OZM91:OZM92 PJI91:PJI92 PTE91:PTE92 QDA91:QDA92 QMW91:QMW92 QWS91:QWS92 RGO91:RGO92 RQK91:RQK92 SAG91:SAG92 SKC91:SKC92 STY91:STY92 TDU91:TDU92 TNQ91:TNQ92 TXM91:TXM92 UHI91:UHI92 URE91:URE92 VBA91:VBA92 VKW91:VKW92 VUS91:VUS92 WEO91:WEO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BI91:BI92 BK91:BK92 BP91:BP92 BR91:BR92 BW91:BW92 BY91:BY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H91:WOH92 WYD91:WYD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LT91:LT92 VP91:VP92 AFL91:AFL92 APH91:APH92 AZD91:AZD92 BIZ91:BIZ92 BSV91:BSV92 CCR91:CCR92 CMN91:CMN92 CWJ91:CWJ92 DGF91:DGF92 DQB91:DQB92 DZX91:DZX92 EJT91:EJT92 ETP91:ETP92 FDL91:FDL92 FNH91:FNH92 FXD91:FXD92 GGZ91:GGZ92 GQV91:GQV92 HAR91:HAR92 HKN91:HKN92 HUJ91:HUJ92 IEF91:IEF92 IOB91:IOB92 IXX91:IXX92 JHT91:JHT92 JRP91:JRP92 KBL91:KBL92 KLH91:KLH92 KVD91:KVD92 LEZ91:LEZ92 LOV91:LOV92 LYR91:LYR92 MIN91:MIN92 MSJ91:MSJ92 NCF91:NCF92 NMB91:NMB92 NVX91:NVX92 OFT91:OFT92 OPP91:OPP92 OZL91:OZL92 PJH91:PJH92 PTD91:PTD92 QCZ91:QCZ92 QMV91:QMV92 QWR91:QWR92 RGN91:RGN92 RQJ91:RQJ92 SAF91:SAF92 SKB91:SKB92 STX91:STX92 TDT91:TDT92 TNP91:TNP92 TXL91:TXL92 UHH91:UHH92 URD91:URD92 VAZ91:VAZ92 VKV91:VKV92 VUR91:VUR92 WEN91:WEN92 WOJ91:WOJ92 WYF91:WYF92 R91:R92 LR91:LR92 VN91:VN92 AFJ91:AFJ92 APF91:APF92 AZB91:AZB92 BIX91:BIX92 BST91:BST92 CCP91:CCP92 CML91:CML92 CWH91:CWH92 DGD91:DGD92 DPZ91:DPZ92 DZV91:DZV92 EJR91:EJR92 ETN91:ETN92 FDJ91:FDJ92 FNF91:FNF92 FXB91:FXB92 GGX91:GGX92 GQT91:GQT92 HAP91:HAP92 HKL91:HKL92 HUH91:HUH92 IED91:IED92 INZ91:INZ92 IXV91:IXV92 JHR91:JHR92 JRN91:JRN92 KBJ91:KBJ92 KLF91:KLF92 KVB91:KVB92 LEX91:LEX92 LOT91:LOT92 LYP91:LYP92 MIL91:MIL92 MSH91:MSH92 NCD91:NCD92 NLZ91:NLZ92 NVV91:NVV92 OFR91:OFR92 OPN91:OPN92 OZJ91:OZJ92 PJF91:PJF92 PTB91:PTB92 QCX91:QCX92 QMT91:QMT92 QWP91:QWP92 RGL91:RGL92 RQH91:RQH92 SAD91:SAD92 SJZ91:SJZ92 STV91:STV92 TDR91:TDR92 TNN91:TNN92 TXJ91:TXJ92 UHF91:UHF92 URB91:URB92 VAX91:VAX92 VKT91:VKT92 VUP91:VUP92 WEL91:WEL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BJ91:BJ92 BH91:BH92 BQ91:BQ92 BO91:BO92 BX91:BX92 BV91:BV92"/>
    <dataValidation allowBlank="1" promptTitle="checkPeriodRange" sqref="WWD109:WWD110 WVY38 WVY74 WVY132 WYC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Q92 VM92 AFI92 APE92 AZA92 BIW92 BSS92 CCO92 CMK92 CWG92 DGC92 DPY92 DZU92 EJQ92 ETM92 FDI92 FNE92 FXA92 GGW92 GQS92 HAO92 HKK92 HUG92 IEC92 INY92 IXU92 JHQ92 JRM92 KBI92 KLE92 KVA92 LEW92 LOS92 LYO92 MIK92 MSG92 NCC92 NLY92 NVU92 OFQ92 OPM92 OZI92 PJE92 PTA92 QCW92 QMS92 QWO92 RGK92 RQG92 SAC92 SJY92 STU92 TDQ92 TNM92 TXI92 UHE92 URA92 VAW92 VKS92 VUO92 WEK92 WOG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BG92 BN92 BU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YA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LO90 VK90 AFG90 APC90 AYY90 BIU90 BSQ90 CCM90 CMI90 CWE90 DGA90 DPW90 DZS90 EJO90 ETK90 FDG90 FNC90 FWY90 GGU90 GQQ90 HAM90 HKI90 HUE90 IEA90 INW90 IXS90 JHO90 JRK90 KBG90 KLC90 KUY90 LEU90 LOQ90 LYM90 MII90 MSE90 NCA90 NLW90 NVS90 OFO90 OPK90 OZG90 PJC90 PSY90 QCU90 QMQ90 QWM90 RGI90 RQE90 SAA90 SJW90 STS90 TDO90 TNK90 TXG90 UHC90 UQY90 VAU90 VKQ90 VUM90 WEI90 WOE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Y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LM91 VI91 AFE91 APA91 AYW91 BIS91 BSO91 CCK91 CMG91 CWC91 DFY91 DPU91 DZQ91 EJM91 ETI91 FDE91 FNA91 FWW91 GGS91 GQO91 HAK91 HKG91 HUC91 IDY91 INU91 IXQ91 JHM91 JRI91 KBE91 KLA91 KUW91 LES91 LOO91 LYK91 MIG91 MSC91 NBY91 NLU91 NVQ91 OFM91 OPI91 OZE91 PJA91 PSW91 QCS91 QMO91 QWK91 RGG91 RQC91 RZY91 SJU91 STQ91 TDM91 TNI91 TXE91 UHA91 UQW91 VAS91 VKO91 VUK91 WEG91 WOC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X94:WYI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L94:LW95 VH94:VS95 AFD94:AFO95 AOZ94:APK95 AYV94:AZG95 BIR94:BJC95 BSN94:BSY95 CCJ94:CCU95 CMF94:CMQ95 CWB94:CWM95 DFX94:DGI95 DPT94:DQE95 DZP94:EAA95 EJL94:EJW95 ETH94:ETS95 FDD94:FDO95 FMZ94:FNK95 FWV94:FXG95 GGR94:GHC95 GQN94:GQY95 HAJ94:HAU95 HKF94:HKQ95 HUB94:HUM95 IDX94:IEI95 INT94:IOE95 IXP94:IYA95 JHL94:JHW95 JRH94:JRS95 KBD94:KBO95 KKZ94:KLK95 KUV94:KVG95 LER94:LFC95 LON94:LOY95 LYJ94:LYU95 MIF94:MIQ95 MSB94:MSM95 NBX94:NCI95 NLT94:NME95 NVP94:NWA95 OFL94:OFW95 OPH94:OPS95 OZD94:OZO95 PIZ94:PJK95 PSV94:PTG95 QCR94:QDC95 QMN94:QMY95 QWJ94:QWU95 RGF94:RGQ95 RQB94:RQM95 RZX94:SAI95 SJT94:SKE95 STP94:SUA95 TDL94:TDW95 TNH94:TNS95 TXD94:TXO95 UGZ94:UHK95 UQV94:URG95 VAR94:VBC95 VKN94:VKY95 VUJ94:VUU95 WEF94:WEQ95 WOB94:WOM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L93:LW93 VH93:VS93 AFD93:AFO93 AOZ93:APK93 AYV93:AZG93 BIR93:BJC93 BSN93:BSY93 CCJ93:CCU93 CMF93:CMQ93 CWB93:CWM93 DFX93:DGI93 DPT93:DQE93 DZP93:EAA93 EJL93:EJW93 ETH93:ETS93 FDD93:FDO93 FMZ93:FNK93 FWV93:FXG93 GGR93:GHC93 GQN93:GQY93 HAJ93:HAU93 HKF93:HKQ93 HUB93:HUM93 IDX93:IEI93 INT93:IOE93 IXP93:IYA93 JHL93:JHW93 JRH93:JRS93 KBD93:KBO93 KKZ93:KLK93 KUV93:KVG93 LER93:LFC93 LON93:LOY93 LYJ93:LYU93 MIF93:MIQ93 MSB93:MSM93 NBX93:NCI93 NLT93:NME93 NVP93:NWA93 OFL93:OFW93 OPH93:OPS93 OZD93:OZO93 PIZ93:PJK93 PSV93:PTG93 QCR93:QDC93 QMN93:QMY93 QWJ93:QWU93 RGF93:RGQ93 RQB93:RQM93 RZX93:SAI93 SJT93:SKE93 STP93:SUA93 TDL93:TDW93 TNH93:TNS93 TXD93:TXO93 UGZ93:UHK93 UQV93:URG93 VAR93:VBC93 VKN93:VKY93 VUJ93:VUU93 WEF93:WEQ93 WOB93:WOM93 WXX93:WYI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X96:WYI98 WVT99:WWE100 WOB96:WOM98 WLX99:WMI100 WEF96:WEQ98 WCB99:WCM100 VUJ96:VUU98 VSF99:VSQ100 VKN96:VKY98 VIJ99:VIU100 VAR96:VBC98 UYN99:UYY100 UQV96:URG98 UOR99:UPC100 UGZ96:UHK98 UEV99:UFG100 TXD96:TXO98 TUZ99:TVK100 TNH96:TNS98 TLD99:TLO100 TDL96:TDW98 TBH99:TBS100 STP96:SUA98 SRL99:SRW100 SJT96:SKE98 SHP99:SIA100 RZX96:SAI98 RXT99:RYE100 RQB96:RQM98 RNX99:ROI100 RGF96:RGQ98 REB99:REM100 QWJ96:QWU98 QUF99:QUQ100 QMN96:QMY98 QKJ99:QKU100 QCR96:QDC98 QAN99:QAY100 PSV96:PTG98 PQR99:PRC100 PIZ96:PJK98 PGV99:PHG100 OZD96:OZO98 OWZ99:OXK100 OPH96:OPS98 OND99:ONO100 OFL96:OFW98 ODH99:ODS100 NVP96:NWA98 NTL99:NTW100 NLT96:NME98 NJP99:NKA100 NBX96:NCI98 MZT99:NAE100 MSB96:MSM98 MPX99:MQI100 MIF96:MIQ98 MGB99:MGM100 LYJ96:LYU98 LWF99:LWQ100 LON96:LOY98 LMJ99:LMU100 LER96:LFC98 LCN99:LCY100 KUV96:KVG98 KSR99:KTC100 KKZ96:KLK98 KIV99:KJG100 KBD96:KBO98 JYZ99:JZK100 JRH96:JRS98 JPD99:JPO100 JHL96:JHW98 JFH99:JFS100 IXP96:IYA98 IVL99:IVW100 INT96:IOE98 ILP99:IMA100 IDX96:IEI98 IBT99:ICE100 HUB96:HUM98 HRX99:HSI100 HKF96:HKQ98 HIB99:HIM100 HAJ96:HAU98 GYF99:GYQ100 GQN96:GQY98 GOJ99:GOU100 GGR96:GHC98 GEN99:GEY100 FWV96:FXG98 FUR99:FVC100 FMZ96:FNK98 FKV99:FLG100 FDD96:FDO98 FAZ99:FBK100 ETH96:ETS98 ERD99:ERO100 EJL96:EJW98 EHH99:EHS100 DZP96:EAA98 DXL99:DXW100 DPT96:DQE98 DNP99:DOA100 DFX96:DGI98 DDT99:DEE100 CWB96:CWM98 CTX99:CUI100 CMF96:CMQ98 CKB99:CKM100 CCJ96:CCU98 CAF99:CAQ100 BSN96:BSY98 BQJ99:BQU100 BIR96:BJC98 BGN99:BGY100 AYV96:AZG98 AWR99:AXC100 AOZ96:APK98 AMV99:ANG100 AFD96:AFO98 ACZ99:ADK100 VH96:VS98 TD99:TO100 LL96:LW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6" t="s">
        <v>581</v>
      </c>
      <c r="BA1" s="1326"/>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718</v>
      </c>
      <c r="AC2" s="44" t="s">
        <v>310</v>
      </c>
      <c r="AD2" s="209" t="s">
        <v>310</v>
      </c>
      <c r="AF2" s="45" t="s">
        <v>36</v>
      </c>
      <c r="AH2" s="143" t="s">
        <v>342</v>
      </c>
      <c r="AI2" s="143" t="s">
        <v>342</v>
      </c>
      <c r="AK2" s="143" t="s">
        <v>346</v>
      </c>
      <c r="AM2" s="143" t="s">
        <v>356</v>
      </c>
      <c r="AP2" s="1117" t="s">
        <v>612</v>
      </c>
      <c r="AQ2" s="1033" t="s">
        <v>614</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209" t="s">
        <v>311</v>
      </c>
      <c r="AF3" s="45" t="s">
        <v>37</v>
      </c>
      <c r="AH3" s="143" t="s">
        <v>365</v>
      </c>
      <c r="AI3" s="143" t="s">
        <v>344</v>
      </c>
      <c r="AK3" s="143" t="s">
        <v>347</v>
      </c>
      <c r="AM3" s="143" t="s">
        <v>357</v>
      </c>
      <c r="AP3" s="1117" t="s">
        <v>771</v>
      </c>
      <c r="AQ3" s="1033" t="s">
        <v>761</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17" t="s">
        <v>770</v>
      </c>
      <c r="AQ4" s="1033" t="s">
        <v>615</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17" t="s">
        <v>613</v>
      </c>
      <c r="AQ5" s="1033" t="s">
        <v>616</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17" t="s">
        <v>614</v>
      </c>
      <c r="AQ6" s="1033" t="s">
        <v>619</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17" t="s">
        <v>761</v>
      </c>
      <c r="AQ7" s="1033" t="s">
        <v>618</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17" t="s">
        <v>615</v>
      </c>
      <c r="AQ8" s="1033" t="s">
        <v>617</v>
      </c>
      <c r="AU8" s="220" t="s">
        <v>383</v>
      </c>
      <c r="AW8" s="408" t="s">
        <v>556</v>
      </c>
      <c r="AX8" s="409"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17" t="s">
        <v>616</v>
      </c>
      <c r="AQ9" s="1033" t="s">
        <v>612</v>
      </c>
      <c r="AW9" s="408" t="s">
        <v>557</v>
      </c>
      <c r="AX9" s="409"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17" t="s">
        <v>619</v>
      </c>
      <c r="AQ10" s="1033" t="s">
        <v>771</v>
      </c>
      <c r="AW10" s="408" t="s">
        <v>558</v>
      </c>
      <c r="AX10" s="409" t="s">
        <v>558</v>
      </c>
    </row>
    <row r="11" spans="1:55" ht="33.75">
      <c r="A11" s="6" t="s">
        <v>110</v>
      </c>
      <c r="B11" s="44">
        <v>2009</v>
      </c>
      <c r="E11" s="143" t="s">
        <v>195</v>
      </c>
      <c r="F11" s="147"/>
      <c r="I11" s="143" t="s">
        <v>209</v>
      </c>
      <c r="O11" s="526" t="s">
        <v>651</v>
      </c>
      <c r="V11" s="1038" t="s">
        <v>209</v>
      </c>
      <c r="W11" s="460"/>
      <c r="X11" s="459" t="s">
        <v>619</v>
      </c>
      <c r="Y11" s="751" t="s">
        <v>673</v>
      </c>
      <c r="Z11" s="208"/>
      <c r="AP11" s="1117" t="s">
        <v>618</v>
      </c>
      <c r="AQ11" s="740" t="s">
        <v>770</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17"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01.01.2022</v>
      </c>
      <c r="F29" s="274" t="str">
        <f>IF(periodEnd = "","", periodEnd)</f>
        <v>31.12.2026</v>
      </c>
      <c r="H29" s="275" t="s">
        <v>3054</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4.2.2 | Т-ТН'!$O$24="",1,0)</f>
        <v>0</v>
      </c>
    </row>
    <row r="119" spans="1:1">
      <c r="A119" s="1100">
        <f>IF('Форма 4.2.2 | Т-ТН'!$Y$24="",1,0)</f>
        <v>0</v>
      </c>
    </row>
    <row r="120" spans="1:1">
      <c r="A120" s="1100">
        <f>IF('Форма 4.2.2 | Т-ТН'!$AA$24="",1,0)</f>
        <v>0</v>
      </c>
    </row>
    <row r="121" spans="1:1">
      <c r="A121" s="1100">
        <f>IF('Форма 4.2.2 | Т-ТН'!$V$24="",1,0)</f>
        <v>0</v>
      </c>
    </row>
    <row r="122" spans="1:1">
      <c r="A122" s="1100">
        <f>IF('Форма 4.2.2 | Т-ТН'!$Z$24="",1,0)</f>
        <v>0</v>
      </c>
    </row>
    <row r="123" spans="1:1">
      <c r="A123" s="1100">
        <f>IF('Форма 4.2.2 | Т-ТН'!$AB$24="",1,0)</f>
        <v>0</v>
      </c>
    </row>
    <row r="124" spans="1:1">
      <c r="A124" s="1100">
        <f>IF('Форма 4.2.2 | Т-ТН'!$AF$24="",1,0)</f>
        <v>0</v>
      </c>
    </row>
    <row r="125" spans="1:1">
      <c r="A125" s="1100">
        <f>IF('Форма 4.2.2 | Т-ТН'!$AH$24="",1,0)</f>
        <v>0</v>
      </c>
    </row>
    <row r="126" spans="1:1">
      <c r="A126" s="1100">
        <f>IF('Форма 4.2.2 | Т-ТН'!$AC$24="",1,0)</f>
        <v>0</v>
      </c>
    </row>
    <row r="127" spans="1:1">
      <c r="A127" s="1100">
        <f>IF('Форма 4.2.2 | Т-ТН'!$AG$24="",1,0)</f>
        <v>0</v>
      </c>
    </row>
    <row r="128" spans="1:1">
      <c r="A128" s="1100">
        <f>IF('Форма 4.2.2 | Т-ТН'!$AI$24="",1,0)</f>
        <v>0</v>
      </c>
    </row>
    <row r="129" spans="1:1">
      <c r="A129" s="1100">
        <f>IF('Форма 4.2.2 | Т-ТН'!$AM$24="",1,0)</f>
        <v>0</v>
      </c>
    </row>
    <row r="130" spans="1:1">
      <c r="A130" s="1100">
        <f>IF('Форма 4.2.2 | Т-ТН'!$AO$24="",1,0)</f>
        <v>0</v>
      </c>
    </row>
    <row r="131" spans="1:1">
      <c r="A131" s="1100">
        <f>IF('Форма 4.2.2 | Т-ТН'!$AJ$24="",1,0)</f>
        <v>0</v>
      </c>
    </row>
    <row r="132" spans="1:1">
      <c r="A132" s="1100">
        <f>IF('Форма 4.2.2 | Т-ТН'!$AN$24="",1,0)</f>
        <v>0</v>
      </c>
    </row>
    <row r="133" spans="1:1">
      <c r="A133" s="1100">
        <f>IF('Форма 4.2.2 | Т-ТН'!$AP$24="",1,0)</f>
        <v>0</v>
      </c>
    </row>
    <row r="134" spans="1:1">
      <c r="A134" s="1100">
        <f>IF('Форма 4.2.2 | Т-ТН'!$AT$24="",1,0)</f>
        <v>0</v>
      </c>
    </row>
    <row r="135" spans="1:1">
      <c r="A135" s="1100">
        <f>IF('Форма 4.2.2 | Т-ТН'!$AV$24="",1,0)</f>
        <v>0</v>
      </c>
    </row>
    <row r="136" spans="1:1">
      <c r="A136" s="1100">
        <f>IF('Форма 4.2.2 | Т-ТН'!$AQ$24="",1,0)</f>
        <v>0</v>
      </c>
    </row>
    <row r="137" spans="1:1">
      <c r="A137" s="1100">
        <f>IF('Форма 4.2.2 | Т-ТН'!$AU$24="",1,0)</f>
        <v>0</v>
      </c>
    </row>
    <row r="138" spans="1:1">
      <c r="A138" s="1100">
        <f>IF('Форма 4.2.2 | Т-ТН'!$AW$24="",1,0)</f>
        <v>0</v>
      </c>
    </row>
    <row r="139" spans="1:1">
      <c r="A139" s="1100">
        <f>IF('Форма 4.2.2 | Т-ТН'!$BA$24="",1,0)</f>
        <v>0</v>
      </c>
    </row>
    <row r="140" spans="1:1">
      <c r="A140" s="1100">
        <f>IF('Форма 4.2.2 | Т-ТН'!$BC$24="",1,0)</f>
        <v>0</v>
      </c>
    </row>
    <row r="141" spans="1:1">
      <c r="A141" s="1100">
        <f>IF('Форма 4.2.2 | Т-ТН'!$AX$24="",1,0)</f>
        <v>0</v>
      </c>
    </row>
    <row r="142" spans="1:1">
      <c r="A142" s="1100">
        <f>IF('Форма 4.2.2 | Т-ТН'!$BB$24="",1,0)</f>
        <v>0</v>
      </c>
    </row>
    <row r="143" spans="1:1">
      <c r="A143" s="1100">
        <f>IF('Форма 4.2.2 | Т-ТН'!$BD$24="",1,0)</f>
        <v>0</v>
      </c>
    </row>
    <row r="144" spans="1:1">
      <c r="A144" s="1100">
        <f>IF('Форма 4.2.2 | Т-ТН'!$BH$24="",1,0)</f>
        <v>0</v>
      </c>
    </row>
    <row r="145" spans="1:1">
      <c r="A145" s="1100">
        <f>IF('Форма 4.2.2 | Т-ТН'!$BJ$24="",1,0)</f>
        <v>0</v>
      </c>
    </row>
    <row r="146" spans="1:1">
      <c r="A146" s="1100">
        <f>IF('Форма 4.2.2 | Т-ТН'!$BE$24="",1,0)</f>
        <v>0</v>
      </c>
    </row>
    <row r="147" spans="1:1">
      <c r="A147" s="1100">
        <f>IF('Форма 4.2.2 | Т-ТН'!$BI$24="",1,0)</f>
        <v>0</v>
      </c>
    </row>
    <row r="148" spans="1:1">
      <c r="A148" s="1100">
        <f>IF('Форма 4.2.2 | Т-ТН'!$BK$24="",1,0)</f>
        <v>0</v>
      </c>
    </row>
    <row r="149" spans="1:1">
      <c r="A149" s="1100">
        <f>IF('Форма 4.2.2 | Т-ТН'!$BO$24="",1,0)</f>
        <v>0</v>
      </c>
    </row>
    <row r="150" spans="1:1">
      <c r="A150" s="1100">
        <f>IF('Форма 4.2.2 | Т-ТН'!$BQ$24="",1,0)</f>
        <v>0</v>
      </c>
    </row>
    <row r="151" spans="1:1">
      <c r="A151" s="1100">
        <f>IF('Форма 4.2.2 | Т-ТН'!$BL$24="",1,0)</f>
        <v>0</v>
      </c>
    </row>
    <row r="152" spans="1:1">
      <c r="A152" s="1100">
        <f>IF('Форма 4.2.2 | Т-ТН'!$BP$24="",1,0)</f>
        <v>0</v>
      </c>
    </row>
    <row r="153" spans="1:1">
      <c r="A153" s="1100">
        <f>IF('Форма 4.2.2 | Т-ТН'!$BR$24="",1,0)</f>
        <v>0</v>
      </c>
    </row>
    <row r="154" spans="1:1">
      <c r="A154" s="1100">
        <f>IF('Форма 4.2.2 | Т-ТН'!$BV$24="",1,0)</f>
        <v>0</v>
      </c>
    </row>
    <row r="155" spans="1:1">
      <c r="A155" s="1100">
        <f>IF('Форма 4.2.2 | Т-ТН'!$BX$24="",1,0)</f>
        <v>0</v>
      </c>
    </row>
    <row r="156" spans="1:1">
      <c r="A156" s="1100">
        <f>IF('Форма 4.2.2 | Т-ТН'!$BS$24="",1,0)</f>
        <v>0</v>
      </c>
    </row>
    <row r="157" spans="1:1">
      <c r="A157" s="1100">
        <f>IF('Форма 4.2.2 | Т-ТН'!$BW$24="",1,0)</f>
        <v>0</v>
      </c>
    </row>
    <row r="158" spans="1:1">
      <c r="A158" s="1100">
        <f>IF('Форма 4.2.2 | Т-ТН'!$BY$24="",1,0)</f>
        <v>0</v>
      </c>
    </row>
    <row r="159" spans="1:1">
      <c r="A159" s="1100">
        <f>IF('Форма 4.8'!$G$19="",1,0)</f>
        <v>0</v>
      </c>
    </row>
    <row r="160" spans="1:1">
      <c r="A160" s="1100">
        <f>IF('Форма 4.8'!$G$24="",1,0)</f>
        <v>0</v>
      </c>
    </row>
    <row r="161" spans="1:1">
      <c r="A161"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7"/>
  </cols>
  <sheetData>
    <row r="1" spans="1:3">
      <c r="A1" s="1117" t="s">
        <v>512</v>
      </c>
      <c r="B1" s="1117" t="s">
        <v>513</v>
      </c>
      <c r="C1" s="1117" t="s">
        <v>67</v>
      </c>
    </row>
    <row r="2" spans="1:3">
      <c r="A2" s="1117">
        <v>4189678</v>
      </c>
      <c r="B2" s="1117" t="s">
        <v>1426</v>
      </c>
      <c r="C2" s="1117" t="s">
        <v>1427</v>
      </c>
    </row>
    <row r="3" spans="1:3">
      <c r="A3" s="1117">
        <v>4190415</v>
      </c>
      <c r="B3" s="1117" t="s">
        <v>1428</v>
      </c>
      <c r="C3" s="1117"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2937</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330</v>
      </c>
      <c r="B1" s="1117" t="s">
        <v>331</v>
      </c>
    </row>
    <row r="2" spans="1:2">
      <c r="A2" s="1117">
        <v>4213775</v>
      </c>
      <c r="B2" s="1117" t="s">
        <v>612</v>
      </c>
    </row>
    <row r="3" spans="1:2">
      <c r="A3" s="1117">
        <v>4213784</v>
      </c>
      <c r="B3" s="1117" t="s">
        <v>771</v>
      </c>
    </row>
    <row r="4" spans="1:2">
      <c r="A4" s="1117">
        <v>4213781</v>
      </c>
      <c r="B4" s="1117" t="s">
        <v>770</v>
      </c>
    </row>
    <row r="5" spans="1:2">
      <c r="A5" s="1117">
        <v>4213776</v>
      </c>
      <c r="B5" s="1117" t="s">
        <v>613</v>
      </c>
    </row>
    <row r="6" spans="1:2">
      <c r="A6" s="1117">
        <v>4213777</v>
      </c>
      <c r="B6" s="1117" t="s">
        <v>614</v>
      </c>
    </row>
    <row r="7" spans="1:2">
      <c r="A7" s="1117">
        <v>4238670</v>
      </c>
      <c r="B7" s="1117" t="s">
        <v>761</v>
      </c>
    </row>
    <row r="8" spans="1:2">
      <c r="A8" s="1117">
        <v>4213778</v>
      </c>
      <c r="B8" s="1117" t="s">
        <v>615</v>
      </c>
    </row>
    <row r="9" spans="1:2">
      <c r="A9" s="1117">
        <v>4213780</v>
      </c>
      <c r="B9" s="1117" t="s">
        <v>616</v>
      </c>
    </row>
    <row r="10" spans="1:2">
      <c r="A10" s="1117">
        <v>4213779</v>
      </c>
      <c r="B10" s="1117" t="s">
        <v>619</v>
      </c>
    </row>
    <row r="11" spans="1:2">
      <c r="A11" s="1117">
        <v>4213783</v>
      </c>
      <c r="B11" s="1117" t="s">
        <v>618</v>
      </c>
    </row>
    <row r="12" spans="1:2">
      <c r="A12" s="1117">
        <v>4213782</v>
      </c>
      <c r="B12" s="111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8"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8" t="s">
        <v>769</v>
      </c>
      <c r="F5" s="1149"/>
      <c r="G5" s="433"/>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9" t="s">
        <v>1429</v>
      </c>
      <c r="G11" s="379"/>
    </row>
    <row r="12" spans="1:12" ht="27">
      <c r="D12" s="24"/>
      <c r="E12" s="81" t="s">
        <v>473</v>
      </c>
      <c r="F12" s="1119" t="s">
        <v>1430</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2923</v>
      </c>
      <c r="G15" s="381"/>
    </row>
    <row r="16" spans="1:12" ht="27">
      <c r="D16" s="24"/>
      <c r="E16" s="81" t="s">
        <v>599</v>
      </c>
      <c r="F16" s="329" t="s">
        <v>2924</v>
      </c>
      <c r="G16" s="381"/>
    </row>
    <row r="17" spans="1:9" ht="19.5">
      <c r="D17" s="24"/>
      <c r="E17" s="25"/>
      <c r="F17" s="443" t="s">
        <v>607</v>
      </c>
      <c r="G17" s="21"/>
    </row>
    <row r="18" spans="1:9" ht="27">
      <c r="D18" s="24"/>
      <c r="E18" s="81" t="s">
        <v>502</v>
      </c>
      <c r="F18" s="328" t="s">
        <v>2925</v>
      </c>
      <c r="G18" s="381"/>
    </row>
    <row r="19" spans="1:9" ht="27">
      <c r="D19" s="24"/>
      <c r="E19" s="81" t="s">
        <v>596</v>
      </c>
      <c r="F19" s="329" t="s">
        <v>2927</v>
      </c>
      <c r="G19" s="381"/>
    </row>
    <row r="20" spans="1:9" ht="27">
      <c r="D20" s="24"/>
      <c r="E20" s="81" t="s">
        <v>595</v>
      </c>
      <c r="F20" s="328" t="s">
        <v>2928</v>
      </c>
      <c r="G20" s="381"/>
    </row>
    <row r="21" spans="1:9" ht="27">
      <c r="D21" s="24"/>
      <c r="E21" s="81" t="s">
        <v>501</v>
      </c>
      <c r="F21" s="328" t="s">
        <v>2926</v>
      </c>
      <c r="G21" s="381"/>
    </row>
    <row r="22" spans="1:9" ht="19.5">
      <c r="D22" s="24"/>
      <c r="E22" s="25"/>
      <c r="F22" s="443" t="s">
        <v>608</v>
      </c>
      <c r="G22" s="21"/>
    </row>
    <row r="23" spans="1:9" ht="27">
      <c r="D23" s="24"/>
      <c r="E23" s="81" t="s">
        <v>611</v>
      </c>
      <c r="F23" s="328" t="s">
        <v>2925</v>
      </c>
      <c r="G23" s="381"/>
    </row>
    <row r="24" spans="1:9" ht="27">
      <c r="D24" s="24"/>
      <c r="E24" s="81" t="s">
        <v>610</v>
      </c>
      <c r="F24" s="329" t="s">
        <v>2923</v>
      </c>
      <c r="G24" s="381"/>
    </row>
    <row r="25" spans="1:9" ht="27">
      <c r="D25" s="24"/>
      <c r="E25" s="81" t="s">
        <v>609</v>
      </c>
      <c r="F25" s="328" t="s">
        <v>2929</v>
      </c>
      <c r="G25" s="381"/>
    </row>
    <row r="26" spans="1:9" ht="27">
      <c r="D26" s="24"/>
      <c r="E26" s="81" t="s">
        <v>501</v>
      </c>
      <c r="F26" s="328" t="s">
        <v>2926</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1515</v>
      </c>
      <c r="G29" s="380"/>
    </row>
    <row r="30" spans="1:9" ht="27" hidden="1">
      <c r="C30" s="28"/>
      <c r="D30" s="29"/>
      <c r="E30" s="52" t="s">
        <v>203</v>
      </c>
      <c r="F30" s="331"/>
      <c r="G30" s="380"/>
    </row>
    <row r="31" spans="1:9" ht="27">
      <c r="C31" s="28"/>
      <c r="D31" s="29"/>
      <c r="E31" s="30" t="s">
        <v>53</v>
      </c>
      <c r="F31" s="330" t="s">
        <v>1516</v>
      </c>
      <c r="G31" s="380"/>
    </row>
    <row r="32" spans="1:9" ht="27">
      <c r="C32" s="28"/>
      <c r="D32" s="29"/>
      <c r="E32" s="30" t="s">
        <v>54</v>
      </c>
      <c r="F32" s="330" t="s">
        <v>1452</v>
      </c>
      <c r="G32" s="380"/>
      <c r="H32" s="31"/>
    </row>
    <row r="33" spans="1:9" s="370" customFormat="1" ht="6">
      <c r="A33" s="375"/>
      <c r="B33" s="365"/>
      <c r="C33" s="366"/>
      <c r="D33" s="376"/>
      <c r="E33" s="372"/>
      <c r="F33" s="377"/>
      <c r="G33" s="378"/>
      <c r="I33" s="371"/>
    </row>
    <row r="34" spans="1:9" ht="27">
      <c r="A34" s="199"/>
      <c r="D34" s="26"/>
      <c r="E34" s="797" t="s">
        <v>723</v>
      </c>
      <c r="F34" s="1120"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1121" t="s">
        <v>2930</v>
      </c>
      <c r="G40" s="379"/>
    </row>
    <row r="41" spans="1:9" ht="27">
      <c r="A41" s="201"/>
      <c r="B41" s="92"/>
      <c r="D41" s="33"/>
      <c r="E41" s="41" t="s">
        <v>547</v>
      </c>
      <c r="F41" s="1121" t="s">
        <v>2931</v>
      </c>
      <c r="G41" s="379"/>
    </row>
    <row r="42" spans="1:9" ht="19.5">
      <c r="D42" s="24"/>
      <c r="E42" s="25"/>
      <c r="F42" s="443" t="s">
        <v>578</v>
      </c>
      <c r="G42" s="21"/>
    </row>
    <row r="43" spans="1:9" ht="27">
      <c r="A43" s="201"/>
      <c r="D43" s="21"/>
      <c r="E43" s="441" t="s">
        <v>87</v>
      </c>
      <c r="F43" s="447" t="s">
        <v>2932</v>
      </c>
      <c r="G43" s="379"/>
    </row>
    <row r="44" spans="1:9" ht="27">
      <c r="A44" s="201"/>
      <c r="B44" s="92"/>
      <c r="D44" s="33"/>
      <c r="E44" s="441" t="s">
        <v>88</v>
      </c>
      <c r="F44" s="447" t="s">
        <v>2933</v>
      </c>
      <c r="G44" s="379"/>
    </row>
    <row r="45" spans="1:9" ht="27">
      <c r="A45" s="201"/>
      <c r="B45" s="92"/>
      <c r="D45" s="33"/>
      <c r="E45" s="441" t="s">
        <v>579</v>
      </c>
      <c r="F45" s="447" t="s">
        <v>2934</v>
      </c>
      <c r="G45" s="379"/>
    </row>
    <row r="46" spans="1:9" ht="27">
      <c r="D46" s="24"/>
      <c r="E46" s="442" t="s">
        <v>580</v>
      </c>
      <c r="F46" s="447" t="s">
        <v>2935</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330</v>
      </c>
      <c r="B1" s="1117" t="s">
        <v>332</v>
      </c>
    </row>
    <row r="2" spans="1:2">
      <c r="A2" s="1117">
        <v>4190064</v>
      </c>
      <c r="B2" s="1117" t="s">
        <v>1416</v>
      </c>
    </row>
    <row r="3" spans="1:2">
      <c r="A3" s="1117">
        <v>4190065</v>
      </c>
      <c r="B3" s="1117" t="s">
        <v>1417</v>
      </c>
    </row>
    <row r="4" spans="1:2">
      <c r="A4" s="1117">
        <v>4190066</v>
      </c>
      <c r="B4" s="1117" t="s">
        <v>1418</v>
      </c>
    </row>
    <row r="5" spans="1:2">
      <c r="A5" s="1117">
        <v>4190067</v>
      </c>
      <c r="B5" s="1117" t="s">
        <v>1419</v>
      </c>
    </row>
    <row r="6" spans="1:2">
      <c r="A6" s="1117">
        <v>4190068</v>
      </c>
      <c r="B6" s="1117" t="s">
        <v>1420</v>
      </c>
    </row>
    <row r="7" spans="1:2">
      <c r="A7" s="1117">
        <v>4190069</v>
      </c>
      <c r="B7" s="1117" t="s">
        <v>1421</v>
      </c>
    </row>
    <row r="8" spans="1:2">
      <c r="A8" s="1117">
        <v>4190070</v>
      </c>
      <c r="B8" s="1117" t="s">
        <v>1422</v>
      </c>
    </row>
    <row r="9" spans="1:2">
      <c r="A9" s="1117">
        <v>4190071</v>
      </c>
      <c r="B9" s="1117" t="s">
        <v>1423</v>
      </c>
    </row>
    <row r="10" spans="1:2">
      <c r="A10" s="1117">
        <v>4190072</v>
      </c>
      <c r="B10" s="1117" t="s">
        <v>1424</v>
      </c>
    </row>
    <row r="11" spans="1:2">
      <c r="A11" s="1117">
        <v>4190073</v>
      </c>
      <c r="B11" s="1117"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2922</v>
      </c>
    </row>
    <row r="3" spans="1:10">
      <c r="A3" s="5">
        <v>2</v>
      </c>
      <c r="B3" s="5" t="s">
        <v>1439</v>
      </c>
      <c r="C3" s="5" t="s">
        <v>169</v>
      </c>
      <c r="D3" s="5" t="s">
        <v>1445</v>
      </c>
      <c r="E3" s="5" t="s">
        <v>1446</v>
      </c>
      <c r="F3" s="5" t="s">
        <v>1442</v>
      </c>
      <c r="G3" s="5" t="s">
        <v>1447</v>
      </c>
      <c r="H3" s="5" t="s">
        <v>1448</v>
      </c>
      <c r="J3" s="5" t="s">
        <v>2922</v>
      </c>
    </row>
    <row r="4" spans="1:10">
      <c r="A4" s="5">
        <v>3</v>
      </c>
      <c r="B4" s="5" t="s">
        <v>1439</v>
      </c>
      <c r="C4" s="5" t="s">
        <v>169</v>
      </c>
      <c r="D4" s="5" t="s">
        <v>1449</v>
      </c>
      <c r="E4" s="5" t="s">
        <v>1450</v>
      </c>
      <c r="F4" s="5" t="s">
        <v>1451</v>
      </c>
      <c r="G4" s="5" t="s">
        <v>1452</v>
      </c>
      <c r="J4" s="5" t="s">
        <v>2922</v>
      </c>
    </row>
    <row r="5" spans="1:10">
      <c r="A5" s="5">
        <v>4</v>
      </c>
      <c r="B5" s="5" t="s">
        <v>1439</v>
      </c>
      <c r="C5" s="5" t="s">
        <v>169</v>
      </c>
      <c r="D5" s="5" t="s">
        <v>1453</v>
      </c>
      <c r="E5" s="5" t="s">
        <v>1454</v>
      </c>
      <c r="F5" s="5" t="s">
        <v>1455</v>
      </c>
      <c r="G5" s="5" t="s">
        <v>1456</v>
      </c>
      <c r="H5" s="5" t="s">
        <v>1457</v>
      </c>
      <c r="J5" s="5" t="s">
        <v>2922</v>
      </c>
    </row>
    <row r="6" spans="1:10">
      <c r="A6" s="5">
        <v>5</v>
      </c>
      <c r="B6" s="5" t="s">
        <v>1439</v>
      </c>
      <c r="C6" s="5" t="s">
        <v>169</v>
      </c>
      <c r="D6" s="5" t="s">
        <v>1458</v>
      </c>
      <c r="E6" s="5" t="s">
        <v>1459</v>
      </c>
      <c r="F6" s="5" t="s">
        <v>1460</v>
      </c>
      <c r="G6" s="5" t="s">
        <v>1461</v>
      </c>
      <c r="J6" s="5" t="s">
        <v>2922</v>
      </c>
    </row>
    <row r="7" spans="1:10">
      <c r="A7" s="5">
        <v>6</v>
      </c>
      <c r="B7" s="5" t="s">
        <v>1439</v>
      </c>
      <c r="C7" s="5" t="s">
        <v>169</v>
      </c>
      <c r="D7" s="5" t="s">
        <v>1462</v>
      </c>
      <c r="E7" s="5" t="s">
        <v>1463</v>
      </c>
      <c r="F7" s="5" t="s">
        <v>1464</v>
      </c>
      <c r="G7" s="5" t="s">
        <v>1465</v>
      </c>
      <c r="H7" s="5" t="s">
        <v>1466</v>
      </c>
      <c r="J7" s="5" t="s">
        <v>2922</v>
      </c>
    </row>
    <row r="8" spans="1:10">
      <c r="A8" s="5">
        <v>7</v>
      </c>
      <c r="B8" s="5" t="s">
        <v>1439</v>
      </c>
      <c r="C8" s="5" t="s">
        <v>169</v>
      </c>
      <c r="D8" s="5" t="s">
        <v>1467</v>
      </c>
      <c r="E8" s="5" t="s">
        <v>1468</v>
      </c>
      <c r="F8" s="5" t="s">
        <v>1469</v>
      </c>
      <c r="G8" s="5" t="s">
        <v>1470</v>
      </c>
      <c r="J8" s="5" t="s">
        <v>2922</v>
      </c>
    </row>
    <row r="9" spans="1:10">
      <c r="A9" s="5">
        <v>8</v>
      </c>
      <c r="B9" s="5" t="s">
        <v>1439</v>
      </c>
      <c r="C9" s="5" t="s">
        <v>169</v>
      </c>
      <c r="D9" s="5" t="s">
        <v>1471</v>
      </c>
      <c r="E9" s="5" t="s">
        <v>1472</v>
      </c>
      <c r="F9" s="5" t="s">
        <v>1473</v>
      </c>
      <c r="G9" s="5" t="s">
        <v>1474</v>
      </c>
      <c r="J9" s="5" t="s">
        <v>2922</v>
      </c>
    </row>
    <row r="10" spans="1:10">
      <c r="A10" s="5">
        <v>9</v>
      </c>
      <c r="B10" s="5" t="s">
        <v>1439</v>
      </c>
      <c r="C10" s="5" t="s">
        <v>169</v>
      </c>
      <c r="D10" s="5" t="s">
        <v>1475</v>
      </c>
      <c r="E10" s="5" t="s">
        <v>1476</v>
      </c>
      <c r="F10" s="5" t="s">
        <v>1477</v>
      </c>
      <c r="G10" s="5" t="s">
        <v>1478</v>
      </c>
      <c r="H10" s="5" t="s">
        <v>1479</v>
      </c>
      <c r="J10" s="5" t="s">
        <v>2922</v>
      </c>
    </row>
    <row r="11" spans="1:10">
      <c r="A11" s="5">
        <v>10</v>
      </c>
      <c r="B11" s="5" t="s">
        <v>1439</v>
      </c>
      <c r="C11" s="5" t="s">
        <v>169</v>
      </c>
      <c r="D11" s="5" t="s">
        <v>1480</v>
      </c>
      <c r="E11" s="5" t="s">
        <v>1481</v>
      </c>
      <c r="F11" s="5" t="s">
        <v>1482</v>
      </c>
      <c r="G11" s="5" t="s">
        <v>1447</v>
      </c>
      <c r="H11" s="5" t="s">
        <v>1483</v>
      </c>
      <c r="J11" s="5" t="s">
        <v>2922</v>
      </c>
    </row>
    <row r="12" spans="1:10">
      <c r="A12" s="5">
        <v>11</v>
      </c>
      <c r="B12" s="5" t="s">
        <v>1439</v>
      </c>
      <c r="C12" s="5" t="s">
        <v>169</v>
      </c>
      <c r="D12" s="5" t="s">
        <v>1484</v>
      </c>
      <c r="E12" s="5" t="s">
        <v>1485</v>
      </c>
      <c r="F12" s="5" t="s">
        <v>1486</v>
      </c>
      <c r="G12" s="5" t="s">
        <v>1487</v>
      </c>
      <c r="J12" s="5" t="s">
        <v>2922</v>
      </c>
    </row>
    <row r="13" spans="1:10">
      <c r="A13" s="5">
        <v>12</v>
      </c>
      <c r="B13" s="5" t="s">
        <v>1439</v>
      </c>
      <c r="C13" s="5" t="s">
        <v>169</v>
      </c>
      <c r="D13" s="5" t="s">
        <v>1488</v>
      </c>
      <c r="E13" s="5" t="s">
        <v>1489</v>
      </c>
      <c r="F13" s="5" t="s">
        <v>1490</v>
      </c>
      <c r="G13" s="5" t="s">
        <v>1461</v>
      </c>
      <c r="J13" s="5" t="s">
        <v>2922</v>
      </c>
    </row>
    <row r="14" spans="1:10">
      <c r="A14" s="5">
        <v>13</v>
      </c>
      <c r="B14" s="5" t="s">
        <v>1439</v>
      </c>
      <c r="C14" s="5" t="s">
        <v>169</v>
      </c>
      <c r="D14" s="5" t="s">
        <v>1491</v>
      </c>
      <c r="E14" s="5" t="s">
        <v>1492</v>
      </c>
      <c r="F14" s="5" t="s">
        <v>1493</v>
      </c>
      <c r="G14" s="5" t="s">
        <v>1494</v>
      </c>
      <c r="J14" s="5" t="s">
        <v>2922</v>
      </c>
    </row>
    <row r="15" spans="1:10">
      <c r="A15" s="5">
        <v>14</v>
      </c>
      <c r="B15" s="5" t="s">
        <v>1439</v>
      </c>
      <c r="C15" s="5" t="s">
        <v>169</v>
      </c>
      <c r="D15" s="5" t="s">
        <v>1495</v>
      </c>
      <c r="E15" s="5" t="s">
        <v>1496</v>
      </c>
      <c r="F15" s="5" t="s">
        <v>1497</v>
      </c>
      <c r="G15" s="5" t="s">
        <v>1498</v>
      </c>
      <c r="H15" s="5" t="s">
        <v>1499</v>
      </c>
      <c r="J15" s="5" t="s">
        <v>2922</v>
      </c>
    </row>
    <row r="16" spans="1:10">
      <c r="A16" s="5">
        <v>15</v>
      </c>
      <c r="B16" s="5" t="s">
        <v>1439</v>
      </c>
      <c r="C16" s="5" t="s">
        <v>169</v>
      </c>
      <c r="D16" s="5" t="s">
        <v>1500</v>
      </c>
      <c r="E16" s="5" t="s">
        <v>1501</v>
      </c>
      <c r="F16" s="5" t="s">
        <v>1502</v>
      </c>
      <c r="G16" s="5" t="s">
        <v>1503</v>
      </c>
      <c r="H16" s="5" t="s">
        <v>1504</v>
      </c>
      <c r="J16" s="5" t="s">
        <v>2922</v>
      </c>
    </row>
    <row r="17" spans="1:10">
      <c r="A17" s="5">
        <v>16</v>
      </c>
      <c r="B17" s="5" t="s">
        <v>1439</v>
      </c>
      <c r="C17" s="5" t="s">
        <v>169</v>
      </c>
      <c r="D17" s="5" t="s">
        <v>1505</v>
      </c>
      <c r="E17" s="5" t="s">
        <v>1506</v>
      </c>
      <c r="F17" s="5" t="s">
        <v>1507</v>
      </c>
      <c r="G17" s="5" t="s">
        <v>1508</v>
      </c>
      <c r="H17" s="5" t="s">
        <v>1509</v>
      </c>
      <c r="J17" s="5" t="s">
        <v>2922</v>
      </c>
    </row>
    <row r="18" spans="1:10">
      <c r="A18" s="5">
        <v>17</v>
      </c>
      <c r="B18" s="5" t="s">
        <v>1439</v>
      </c>
      <c r="C18" s="5" t="s">
        <v>169</v>
      </c>
      <c r="D18" s="5" t="s">
        <v>1547</v>
      </c>
      <c r="E18" s="5" t="s">
        <v>2972</v>
      </c>
      <c r="F18" s="5" t="s">
        <v>1548</v>
      </c>
      <c r="G18" s="5" t="s">
        <v>1508</v>
      </c>
      <c r="H18" s="5" t="s">
        <v>1549</v>
      </c>
      <c r="J18" s="5" t="s">
        <v>2922</v>
      </c>
    </row>
    <row r="19" spans="1:10">
      <c r="A19" s="5">
        <v>18</v>
      </c>
      <c r="B19" s="5" t="s">
        <v>1439</v>
      </c>
      <c r="C19" s="5" t="s">
        <v>169</v>
      </c>
      <c r="D19" s="5" t="s">
        <v>1510</v>
      </c>
      <c r="E19" s="5" t="s">
        <v>1511</v>
      </c>
      <c r="F19" s="5" t="s">
        <v>1512</v>
      </c>
      <c r="G19" s="5" t="s">
        <v>1465</v>
      </c>
      <c r="H19" s="5" t="s">
        <v>1513</v>
      </c>
      <c r="J19" s="5" t="s">
        <v>2922</v>
      </c>
    </row>
    <row r="20" spans="1:10">
      <c r="A20" s="5">
        <v>19</v>
      </c>
      <c r="B20" s="5" t="s">
        <v>1439</v>
      </c>
      <c r="C20" s="5" t="s">
        <v>169</v>
      </c>
      <c r="D20" s="5" t="s">
        <v>1514</v>
      </c>
      <c r="E20" s="5" t="s">
        <v>1515</v>
      </c>
      <c r="F20" s="5" t="s">
        <v>1516</v>
      </c>
      <c r="G20" s="5" t="s">
        <v>1452</v>
      </c>
      <c r="H20" s="5" t="s">
        <v>1517</v>
      </c>
      <c r="J20" s="5" t="s">
        <v>2922</v>
      </c>
    </row>
    <row r="21" spans="1:10">
      <c r="A21" s="5">
        <v>20</v>
      </c>
      <c r="B21" s="5" t="s">
        <v>1439</v>
      </c>
      <c r="C21" s="5" t="s">
        <v>169</v>
      </c>
      <c r="D21" s="5" t="s">
        <v>1518</v>
      </c>
      <c r="E21" s="5" t="s">
        <v>1519</v>
      </c>
      <c r="F21" s="5" t="s">
        <v>1520</v>
      </c>
      <c r="G21" s="5" t="s">
        <v>1521</v>
      </c>
      <c r="J21" s="5" t="s">
        <v>2922</v>
      </c>
    </row>
    <row r="22" spans="1:10">
      <c r="A22" s="5">
        <v>21</v>
      </c>
      <c r="B22" s="5" t="s">
        <v>1439</v>
      </c>
      <c r="C22" s="5" t="s">
        <v>169</v>
      </c>
      <c r="D22" s="5" t="s">
        <v>1522</v>
      </c>
      <c r="E22" s="5" t="s">
        <v>1523</v>
      </c>
      <c r="F22" s="5" t="s">
        <v>1520</v>
      </c>
      <c r="G22" s="5" t="s">
        <v>1524</v>
      </c>
      <c r="J22" s="5" t="s">
        <v>2922</v>
      </c>
    </row>
    <row r="23" spans="1:10">
      <c r="A23" s="5">
        <v>22</v>
      </c>
      <c r="B23" s="5" t="s">
        <v>1439</v>
      </c>
      <c r="C23" s="5" t="s">
        <v>169</v>
      </c>
      <c r="D23" s="5" t="s">
        <v>1525</v>
      </c>
      <c r="E23" s="5" t="s">
        <v>1526</v>
      </c>
      <c r="F23" s="5" t="s">
        <v>1527</v>
      </c>
      <c r="G23" s="5" t="s">
        <v>1528</v>
      </c>
      <c r="H23" s="5" t="s">
        <v>1529</v>
      </c>
      <c r="J23" s="5" t="s">
        <v>2922</v>
      </c>
    </row>
    <row r="24" spans="1:10">
      <c r="A24" s="5">
        <v>23</v>
      </c>
      <c r="B24" s="5" t="s">
        <v>1439</v>
      </c>
      <c r="C24" s="5" t="s">
        <v>169</v>
      </c>
      <c r="D24" s="5" t="s">
        <v>1530</v>
      </c>
      <c r="E24" s="5" t="s">
        <v>1531</v>
      </c>
      <c r="F24" s="5" t="s">
        <v>1532</v>
      </c>
      <c r="G24" s="5" t="s">
        <v>1470</v>
      </c>
      <c r="H24" s="5" t="s">
        <v>1533</v>
      </c>
      <c r="J24" s="5" t="s">
        <v>2922</v>
      </c>
    </row>
    <row r="25" spans="1:10">
      <c r="A25" s="5">
        <v>24</v>
      </c>
      <c r="B25" s="5" t="s">
        <v>1439</v>
      </c>
      <c r="C25" s="5" t="s">
        <v>169</v>
      </c>
      <c r="D25" s="5" t="s">
        <v>1534</v>
      </c>
      <c r="E25" s="5" t="s">
        <v>1535</v>
      </c>
      <c r="F25" s="5" t="s">
        <v>1536</v>
      </c>
      <c r="G25" s="5" t="s">
        <v>1537</v>
      </c>
      <c r="J25" s="5" t="s">
        <v>2922</v>
      </c>
    </row>
    <row r="26" spans="1:10">
      <c r="A26" s="5">
        <v>25</v>
      </c>
      <c r="B26" s="5" t="s">
        <v>1439</v>
      </c>
      <c r="C26" s="5" t="s">
        <v>169</v>
      </c>
      <c r="D26" s="5" t="s">
        <v>1538</v>
      </c>
      <c r="E26" s="5" t="s">
        <v>1539</v>
      </c>
      <c r="F26" s="5" t="s">
        <v>1540</v>
      </c>
      <c r="G26" s="5" t="s">
        <v>1541</v>
      </c>
      <c r="H26" s="5" t="s">
        <v>1542</v>
      </c>
      <c r="J26" s="5" t="s">
        <v>2922</v>
      </c>
    </row>
    <row r="27" spans="1:10">
      <c r="A27" s="5">
        <v>26</v>
      </c>
      <c r="B27" s="5" t="s">
        <v>1439</v>
      </c>
      <c r="C27" s="5" t="s">
        <v>169</v>
      </c>
      <c r="D27" s="5" t="s">
        <v>1543</v>
      </c>
      <c r="E27" s="5" t="s">
        <v>1544</v>
      </c>
      <c r="F27" s="5" t="s">
        <v>1545</v>
      </c>
      <c r="G27" s="5" t="s">
        <v>1546</v>
      </c>
      <c r="J27" s="5" t="s">
        <v>2922</v>
      </c>
    </row>
    <row r="28" spans="1:10">
      <c r="A28" s="5">
        <v>27</v>
      </c>
      <c r="B28" s="5" t="s">
        <v>1439</v>
      </c>
      <c r="C28" s="5" t="s">
        <v>169</v>
      </c>
      <c r="D28" s="5" t="s">
        <v>1550</v>
      </c>
      <c r="E28" s="5" t="s">
        <v>1551</v>
      </c>
      <c r="F28" s="5" t="s">
        <v>1552</v>
      </c>
      <c r="G28" s="5" t="s">
        <v>1461</v>
      </c>
      <c r="H28" s="5" t="s">
        <v>1553</v>
      </c>
      <c r="J28" s="5" t="s">
        <v>2922</v>
      </c>
    </row>
    <row r="29" spans="1:10">
      <c r="A29" s="5">
        <v>28</v>
      </c>
      <c r="B29" s="5" t="s">
        <v>1439</v>
      </c>
      <c r="C29" s="5" t="s">
        <v>169</v>
      </c>
      <c r="D29" s="5" t="s">
        <v>1554</v>
      </c>
      <c r="E29" s="5" t="s">
        <v>1555</v>
      </c>
      <c r="F29" s="5" t="s">
        <v>1556</v>
      </c>
      <c r="G29" s="5" t="s">
        <v>1557</v>
      </c>
      <c r="H29" s="5" t="s">
        <v>1558</v>
      </c>
      <c r="I29" s="5" t="s">
        <v>1559</v>
      </c>
      <c r="J29" s="5" t="s">
        <v>2922</v>
      </c>
    </row>
    <row r="30" spans="1:10">
      <c r="A30" s="5">
        <v>29</v>
      </c>
      <c r="B30" s="5" t="s">
        <v>1439</v>
      </c>
      <c r="C30" s="5" t="s">
        <v>169</v>
      </c>
      <c r="D30" s="5" t="s">
        <v>1560</v>
      </c>
      <c r="E30" s="5" t="s">
        <v>1561</v>
      </c>
      <c r="F30" s="5" t="s">
        <v>1562</v>
      </c>
      <c r="G30" s="5" t="s">
        <v>1563</v>
      </c>
      <c r="H30" s="5" t="s">
        <v>1564</v>
      </c>
      <c r="J30" s="5" t="s">
        <v>2922</v>
      </c>
    </row>
    <row r="31" spans="1:10">
      <c r="A31" s="5">
        <v>30</v>
      </c>
      <c r="B31" s="5" t="s">
        <v>1439</v>
      </c>
      <c r="C31" s="5" t="s">
        <v>169</v>
      </c>
      <c r="D31" s="5" t="s">
        <v>1565</v>
      </c>
      <c r="E31" s="5" t="s">
        <v>1566</v>
      </c>
      <c r="F31" s="5" t="s">
        <v>1493</v>
      </c>
      <c r="G31" s="5" t="s">
        <v>1508</v>
      </c>
      <c r="J31" s="5" t="s">
        <v>2922</v>
      </c>
    </row>
    <row r="32" spans="1:10">
      <c r="A32" s="5">
        <v>31</v>
      </c>
      <c r="B32" s="5" t="s">
        <v>1439</v>
      </c>
      <c r="C32" s="5" t="s">
        <v>169</v>
      </c>
      <c r="D32" s="5" t="s">
        <v>1567</v>
      </c>
      <c r="E32" s="5" t="s">
        <v>1568</v>
      </c>
      <c r="F32" s="5" t="s">
        <v>1569</v>
      </c>
      <c r="G32" s="5" t="s">
        <v>1456</v>
      </c>
      <c r="H32" s="5" t="s">
        <v>1570</v>
      </c>
      <c r="J32" s="5" t="s">
        <v>2922</v>
      </c>
    </row>
    <row r="33" spans="1:10">
      <c r="A33" s="5">
        <v>32</v>
      </c>
      <c r="B33" s="5" t="s">
        <v>1439</v>
      </c>
      <c r="C33" s="5" t="s">
        <v>169</v>
      </c>
      <c r="D33" s="5" t="s">
        <v>1571</v>
      </c>
      <c r="E33" s="5" t="s">
        <v>1572</v>
      </c>
      <c r="F33" s="5" t="s">
        <v>1573</v>
      </c>
      <c r="G33" s="5" t="s">
        <v>1574</v>
      </c>
      <c r="H33" s="5" t="s">
        <v>1575</v>
      </c>
      <c r="J33" s="5" t="s">
        <v>2922</v>
      </c>
    </row>
    <row r="34" spans="1:10">
      <c r="A34" s="5">
        <v>33</v>
      </c>
      <c r="B34" s="5" t="s">
        <v>1439</v>
      </c>
      <c r="C34" s="5" t="s">
        <v>169</v>
      </c>
      <c r="D34" s="5" t="s">
        <v>1576</v>
      </c>
      <c r="E34" s="5" t="s">
        <v>1577</v>
      </c>
      <c r="F34" s="5" t="s">
        <v>1578</v>
      </c>
      <c r="G34" s="5" t="s">
        <v>1579</v>
      </c>
      <c r="H34" s="5" t="s">
        <v>1580</v>
      </c>
      <c r="J34" s="5" t="s">
        <v>2922</v>
      </c>
    </row>
    <row r="35" spans="1:10">
      <c r="A35" s="5">
        <v>34</v>
      </c>
      <c r="B35" s="5" t="s">
        <v>1439</v>
      </c>
      <c r="C35" s="5" t="s">
        <v>169</v>
      </c>
      <c r="D35" s="5" t="s">
        <v>1581</v>
      </c>
      <c r="E35" s="5" t="s">
        <v>1582</v>
      </c>
      <c r="F35" s="5" t="s">
        <v>1583</v>
      </c>
      <c r="G35" s="5" t="s">
        <v>1584</v>
      </c>
      <c r="H35" s="5" t="s">
        <v>1585</v>
      </c>
      <c r="J35" s="5" t="s">
        <v>2922</v>
      </c>
    </row>
    <row r="36" spans="1:10">
      <c r="A36" s="5">
        <v>35</v>
      </c>
      <c r="B36" s="5" t="s">
        <v>1439</v>
      </c>
      <c r="C36" s="5" t="s">
        <v>169</v>
      </c>
      <c r="D36" s="5" t="s">
        <v>1586</v>
      </c>
      <c r="E36" s="5" t="s">
        <v>1587</v>
      </c>
      <c r="F36" s="5" t="s">
        <v>1588</v>
      </c>
      <c r="G36" s="5" t="s">
        <v>1574</v>
      </c>
      <c r="J36" s="5" t="s">
        <v>2922</v>
      </c>
    </row>
    <row r="37" spans="1:10">
      <c r="A37" s="5">
        <v>36</v>
      </c>
      <c r="B37" s="5" t="s">
        <v>1439</v>
      </c>
      <c r="C37" s="5" t="s">
        <v>169</v>
      </c>
      <c r="D37" s="5" t="s">
        <v>1589</v>
      </c>
      <c r="E37" s="5" t="s">
        <v>1590</v>
      </c>
      <c r="F37" s="5" t="s">
        <v>1591</v>
      </c>
      <c r="G37" s="5" t="s">
        <v>1557</v>
      </c>
      <c r="H37" s="5" t="s">
        <v>1592</v>
      </c>
      <c r="J37" s="5" t="s">
        <v>2922</v>
      </c>
    </row>
    <row r="38" spans="1:10">
      <c r="A38" s="5">
        <v>37</v>
      </c>
      <c r="B38" s="5" t="s">
        <v>1439</v>
      </c>
      <c r="C38" s="5" t="s">
        <v>169</v>
      </c>
      <c r="D38" s="5" t="s">
        <v>1593</v>
      </c>
      <c r="E38" s="5" t="s">
        <v>1594</v>
      </c>
      <c r="F38" s="5" t="s">
        <v>1595</v>
      </c>
      <c r="G38" s="5" t="s">
        <v>1596</v>
      </c>
      <c r="H38" s="5" t="s">
        <v>1597</v>
      </c>
      <c r="J38" s="5" t="s">
        <v>2922</v>
      </c>
    </row>
    <row r="39" spans="1:10">
      <c r="A39" s="5">
        <v>38</v>
      </c>
      <c r="B39" s="5" t="s">
        <v>1439</v>
      </c>
      <c r="C39" s="5" t="s">
        <v>169</v>
      </c>
      <c r="D39" s="5" t="s">
        <v>1598</v>
      </c>
      <c r="E39" s="5" t="s">
        <v>1599</v>
      </c>
      <c r="F39" s="5" t="s">
        <v>1600</v>
      </c>
      <c r="G39" s="5" t="s">
        <v>1601</v>
      </c>
      <c r="J39" s="5" t="s">
        <v>2922</v>
      </c>
    </row>
    <row r="40" spans="1:10">
      <c r="A40" s="5">
        <v>39</v>
      </c>
      <c r="B40" s="5" t="s">
        <v>1439</v>
      </c>
      <c r="C40" s="5" t="s">
        <v>169</v>
      </c>
      <c r="D40" s="5" t="s">
        <v>1602</v>
      </c>
      <c r="E40" s="5" t="s">
        <v>1603</v>
      </c>
      <c r="F40" s="5" t="s">
        <v>1604</v>
      </c>
      <c r="G40" s="5" t="s">
        <v>1605</v>
      </c>
      <c r="H40" s="5" t="s">
        <v>1606</v>
      </c>
      <c r="J40" s="5" t="s">
        <v>2922</v>
      </c>
    </row>
    <row r="41" spans="1:10">
      <c r="A41" s="5">
        <v>40</v>
      </c>
      <c r="B41" s="5" t="s">
        <v>1439</v>
      </c>
      <c r="C41" s="5" t="s">
        <v>169</v>
      </c>
      <c r="D41" s="5" t="s">
        <v>1607</v>
      </c>
      <c r="E41" s="5" t="s">
        <v>1608</v>
      </c>
      <c r="F41" s="5" t="s">
        <v>1609</v>
      </c>
      <c r="G41" s="5" t="s">
        <v>1610</v>
      </c>
      <c r="H41" s="5" t="s">
        <v>1606</v>
      </c>
      <c r="J41" s="5" t="s">
        <v>2922</v>
      </c>
    </row>
    <row r="42" spans="1:10">
      <c r="A42" s="5">
        <v>41</v>
      </c>
      <c r="B42" s="5" t="s">
        <v>1439</v>
      </c>
      <c r="C42" s="5" t="s">
        <v>169</v>
      </c>
      <c r="D42" s="5" t="s">
        <v>1611</v>
      </c>
      <c r="E42" s="5" t="s">
        <v>1612</v>
      </c>
      <c r="F42" s="5" t="s">
        <v>1613</v>
      </c>
      <c r="G42" s="5" t="s">
        <v>1614</v>
      </c>
      <c r="H42" s="5" t="s">
        <v>1615</v>
      </c>
      <c r="J42" s="5" t="s">
        <v>2922</v>
      </c>
    </row>
    <row r="43" spans="1:10">
      <c r="A43" s="5">
        <v>42</v>
      </c>
      <c r="B43" s="5" t="s">
        <v>1439</v>
      </c>
      <c r="C43" s="5" t="s">
        <v>169</v>
      </c>
      <c r="D43" s="5" t="s">
        <v>1616</v>
      </c>
      <c r="E43" s="5" t="s">
        <v>1617</v>
      </c>
      <c r="F43" s="5" t="s">
        <v>1618</v>
      </c>
      <c r="G43" s="5" t="s">
        <v>1619</v>
      </c>
      <c r="H43" s="5" t="s">
        <v>1620</v>
      </c>
      <c r="J43" s="5" t="s">
        <v>2922</v>
      </c>
    </row>
    <row r="44" spans="1:10">
      <c r="A44" s="5">
        <v>43</v>
      </c>
      <c r="B44" s="5" t="s">
        <v>1439</v>
      </c>
      <c r="C44" s="5" t="s">
        <v>169</v>
      </c>
      <c r="D44" s="5" t="s">
        <v>1621</v>
      </c>
      <c r="E44" s="5" t="s">
        <v>1622</v>
      </c>
      <c r="F44" s="5" t="s">
        <v>1623</v>
      </c>
      <c r="G44" s="5" t="s">
        <v>1624</v>
      </c>
      <c r="H44" s="5" t="s">
        <v>1625</v>
      </c>
      <c r="J44" s="5" t="s">
        <v>2922</v>
      </c>
    </row>
    <row r="45" spans="1:10">
      <c r="A45" s="5">
        <v>44</v>
      </c>
      <c r="B45" s="5" t="s">
        <v>1439</v>
      </c>
      <c r="C45" s="5" t="s">
        <v>169</v>
      </c>
      <c r="D45" s="5" t="s">
        <v>1626</v>
      </c>
      <c r="E45" s="5" t="s">
        <v>1627</v>
      </c>
      <c r="F45" s="5" t="s">
        <v>1628</v>
      </c>
      <c r="G45" s="5" t="s">
        <v>1629</v>
      </c>
      <c r="H45" s="5" t="s">
        <v>1630</v>
      </c>
      <c r="J45" s="5" t="s">
        <v>2922</v>
      </c>
    </row>
    <row r="46" spans="1:10">
      <c r="A46" s="5">
        <v>45</v>
      </c>
      <c r="B46" s="5" t="s">
        <v>1439</v>
      </c>
      <c r="C46" s="5" t="s">
        <v>169</v>
      </c>
      <c r="D46" s="5" t="s">
        <v>1631</v>
      </c>
      <c r="E46" s="5" t="s">
        <v>1632</v>
      </c>
      <c r="F46" s="5" t="s">
        <v>1633</v>
      </c>
      <c r="G46" s="5" t="s">
        <v>1508</v>
      </c>
      <c r="H46" s="5" t="s">
        <v>1634</v>
      </c>
      <c r="J46" s="5" t="s">
        <v>2922</v>
      </c>
    </row>
    <row r="47" spans="1:10">
      <c r="A47" s="5">
        <v>46</v>
      </c>
      <c r="B47" s="5" t="s">
        <v>1439</v>
      </c>
      <c r="C47" s="5" t="s">
        <v>169</v>
      </c>
      <c r="D47" s="5" t="s">
        <v>1635</v>
      </c>
      <c r="E47" s="5" t="s">
        <v>1636</v>
      </c>
      <c r="F47" s="5" t="s">
        <v>1637</v>
      </c>
      <c r="G47" s="5" t="s">
        <v>1638</v>
      </c>
      <c r="H47" s="5" t="s">
        <v>1639</v>
      </c>
      <c r="J47" s="5" t="s">
        <v>2922</v>
      </c>
    </row>
    <row r="48" spans="1:10">
      <c r="A48" s="5">
        <v>47</v>
      </c>
      <c r="B48" s="5" t="s">
        <v>1439</v>
      </c>
      <c r="C48" s="5" t="s">
        <v>169</v>
      </c>
      <c r="D48" s="5" t="s">
        <v>1640</v>
      </c>
      <c r="E48" s="5" t="s">
        <v>1641</v>
      </c>
      <c r="F48" s="5" t="s">
        <v>1642</v>
      </c>
      <c r="G48" s="5" t="s">
        <v>1643</v>
      </c>
      <c r="H48" s="5" t="s">
        <v>1644</v>
      </c>
      <c r="J48" s="5" t="s">
        <v>2922</v>
      </c>
    </row>
    <row r="49" spans="1:10">
      <c r="A49" s="5">
        <v>48</v>
      </c>
      <c r="B49" s="5" t="s">
        <v>1439</v>
      </c>
      <c r="C49" s="5" t="s">
        <v>169</v>
      </c>
      <c r="D49" s="5" t="s">
        <v>1645</v>
      </c>
      <c r="E49" s="5" t="s">
        <v>1646</v>
      </c>
      <c r="F49" s="5" t="s">
        <v>1647</v>
      </c>
      <c r="G49" s="5" t="s">
        <v>1494</v>
      </c>
      <c r="J49" s="5" t="s">
        <v>2922</v>
      </c>
    </row>
    <row r="50" spans="1:10">
      <c r="A50" s="5">
        <v>49</v>
      </c>
      <c r="B50" s="5" t="s">
        <v>1439</v>
      </c>
      <c r="C50" s="5" t="s">
        <v>169</v>
      </c>
      <c r="D50" s="5" t="s">
        <v>1648</v>
      </c>
      <c r="E50" s="5" t="s">
        <v>1649</v>
      </c>
      <c r="F50" s="5" t="s">
        <v>1650</v>
      </c>
      <c r="G50" s="5" t="s">
        <v>1461</v>
      </c>
      <c r="H50" s="5" t="s">
        <v>1651</v>
      </c>
      <c r="J50" s="5" t="s">
        <v>2922</v>
      </c>
    </row>
    <row r="51" spans="1:10">
      <c r="A51" s="5">
        <v>50</v>
      </c>
      <c r="B51" s="5" t="s">
        <v>1439</v>
      </c>
      <c r="C51" s="5" t="s">
        <v>169</v>
      </c>
      <c r="D51" s="5" t="s">
        <v>1652</v>
      </c>
      <c r="E51" s="5" t="s">
        <v>1653</v>
      </c>
      <c r="F51" s="5" t="s">
        <v>1654</v>
      </c>
      <c r="G51" s="5" t="s">
        <v>1655</v>
      </c>
      <c r="H51" s="5" t="s">
        <v>1656</v>
      </c>
      <c r="J51" s="5" t="s">
        <v>2922</v>
      </c>
    </row>
    <row r="52" spans="1:10">
      <c r="A52" s="5">
        <v>51</v>
      </c>
      <c r="B52" s="5" t="s">
        <v>1439</v>
      </c>
      <c r="C52" s="5" t="s">
        <v>169</v>
      </c>
      <c r="D52" s="5" t="s">
        <v>1657</v>
      </c>
      <c r="E52" s="5" t="s">
        <v>1658</v>
      </c>
      <c r="F52" s="5" t="s">
        <v>1659</v>
      </c>
      <c r="G52" s="5" t="s">
        <v>1660</v>
      </c>
      <c r="H52" s="5" t="s">
        <v>1661</v>
      </c>
      <c r="J52" s="5" t="s">
        <v>2922</v>
      </c>
    </row>
    <row r="53" spans="1:10">
      <c r="A53" s="5">
        <v>52</v>
      </c>
      <c r="B53" s="5" t="s">
        <v>1439</v>
      </c>
      <c r="C53" s="5" t="s">
        <v>169</v>
      </c>
      <c r="D53" s="5" t="s">
        <v>1662</v>
      </c>
      <c r="E53" s="5" t="s">
        <v>1663</v>
      </c>
      <c r="F53" s="5" t="s">
        <v>1664</v>
      </c>
      <c r="G53" s="5" t="s">
        <v>1665</v>
      </c>
      <c r="H53" s="5" t="s">
        <v>1666</v>
      </c>
      <c r="J53" s="5" t="s">
        <v>2922</v>
      </c>
    </row>
    <row r="54" spans="1:10">
      <c r="A54" s="5">
        <v>53</v>
      </c>
      <c r="B54" s="5" t="s">
        <v>1439</v>
      </c>
      <c r="C54" s="5" t="s">
        <v>169</v>
      </c>
      <c r="D54" s="5" t="s">
        <v>2973</v>
      </c>
      <c r="E54" s="5" t="s">
        <v>2974</v>
      </c>
      <c r="F54" s="5" t="s">
        <v>2975</v>
      </c>
      <c r="G54" s="5" t="s">
        <v>1670</v>
      </c>
      <c r="J54" s="5" t="s">
        <v>2922</v>
      </c>
    </row>
    <row r="55" spans="1:10">
      <c r="A55" s="5">
        <v>54</v>
      </c>
      <c r="B55" s="5" t="s">
        <v>1439</v>
      </c>
      <c r="C55" s="5" t="s">
        <v>169</v>
      </c>
      <c r="D55" s="5" t="s">
        <v>1667</v>
      </c>
      <c r="E55" s="5" t="s">
        <v>1668</v>
      </c>
      <c r="F55" s="5" t="s">
        <v>1669</v>
      </c>
      <c r="G55" s="5" t="s">
        <v>1670</v>
      </c>
      <c r="J55" s="5" t="s">
        <v>2922</v>
      </c>
    </row>
    <row r="56" spans="1:10">
      <c r="A56" s="5">
        <v>55</v>
      </c>
      <c r="B56" s="5" t="s">
        <v>1439</v>
      </c>
      <c r="C56" s="5" t="s">
        <v>169</v>
      </c>
      <c r="D56" s="5" t="s">
        <v>1671</v>
      </c>
      <c r="E56" s="5" t="s">
        <v>1672</v>
      </c>
      <c r="F56" s="5" t="s">
        <v>1673</v>
      </c>
      <c r="G56" s="5" t="s">
        <v>1557</v>
      </c>
      <c r="J56" s="5" t="s">
        <v>2922</v>
      </c>
    </row>
    <row r="57" spans="1:10">
      <c r="A57" s="5">
        <v>56</v>
      </c>
      <c r="B57" s="5" t="s">
        <v>1439</v>
      </c>
      <c r="C57" s="5" t="s">
        <v>169</v>
      </c>
      <c r="E57" s="5" t="s">
        <v>2976</v>
      </c>
      <c r="F57" s="5" t="s">
        <v>2977</v>
      </c>
      <c r="G57" s="5" t="s">
        <v>1452</v>
      </c>
      <c r="J57" s="5" t="s">
        <v>2922</v>
      </c>
    </row>
    <row r="58" spans="1:10">
      <c r="A58" s="5">
        <v>57</v>
      </c>
      <c r="B58" s="5" t="s">
        <v>1439</v>
      </c>
      <c r="C58" s="5" t="s">
        <v>169</v>
      </c>
      <c r="D58" s="5" t="s">
        <v>1674</v>
      </c>
      <c r="E58" s="5" t="s">
        <v>1675</v>
      </c>
      <c r="F58" s="5" t="s">
        <v>1676</v>
      </c>
      <c r="G58" s="5" t="s">
        <v>1677</v>
      </c>
      <c r="H58" s="5" t="s">
        <v>1678</v>
      </c>
      <c r="J58" s="5" t="s">
        <v>2922</v>
      </c>
    </row>
    <row r="59" spans="1:10">
      <c r="A59" s="5">
        <v>58</v>
      </c>
      <c r="B59" s="5" t="s">
        <v>1439</v>
      </c>
      <c r="C59" s="5" t="s">
        <v>169</v>
      </c>
      <c r="D59" s="5" t="s">
        <v>1679</v>
      </c>
      <c r="E59" s="5" t="s">
        <v>1680</v>
      </c>
      <c r="F59" s="5" t="s">
        <v>1681</v>
      </c>
      <c r="G59" s="5" t="s">
        <v>1687</v>
      </c>
      <c r="H59" s="5" t="s">
        <v>1683</v>
      </c>
      <c r="J59" s="5" t="s">
        <v>2922</v>
      </c>
    </row>
    <row r="60" spans="1:10">
      <c r="A60" s="5">
        <v>59</v>
      </c>
      <c r="B60" s="5" t="s">
        <v>1439</v>
      </c>
      <c r="C60" s="5" t="s">
        <v>169</v>
      </c>
      <c r="D60" s="5" t="s">
        <v>1684</v>
      </c>
      <c r="E60" s="5" t="s">
        <v>1685</v>
      </c>
      <c r="F60" s="5" t="s">
        <v>1686</v>
      </c>
      <c r="G60" s="5" t="s">
        <v>1687</v>
      </c>
      <c r="H60" s="5" t="s">
        <v>1688</v>
      </c>
      <c r="J60" s="5" t="s">
        <v>2922</v>
      </c>
    </row>
    <row r="61" spans="1:10">
      <c r="A61" s="5">
        <v>60</v>
      </c>
      <c r="B61" s="5" t="s">
        <v>1439</v>
      </c>
      <c r="C61" s="5" t="s">
        <v>169</v>
      </c>
      <c r="D61" s="5" t="s">
        <v>1689</v>
      </c>
      <c r="E61" s="5" t="s">
        <v>1690</v>
      </c>
      <c r="F61" s="5" t="s">
        <v>1691</v>
      </c>
      <c r="G61" s="5" t="s">
        <v>1692</v>
      </c>
      <c r="J61" s="5" t="s">
        <v>2922</v>
      </c>
    </row>
    <row r="62" spans="1:10">
      <c r="A62" s="5">
        <v>61</v>
      </c>
      <c r="B62" s="5" t="s">
        <v>1439</v>
      </c>
      <c r="C62" s="5" t="s">
        <v>169</v>
      </c>
      <c r="D62" s="5" t="s">
        <v>1693</v>
      </c>
      <c r="E62" s="5" t="s">
        <v>1694</v>
      </c>
      <c r="F62" s="5" t="s">
        <v>1695</v>
      </c>
      <c r="G62" s="5" t="s">
        <v>1692</v>
      </c>
      <c r="H62" s="5" t="s">
        <v>1696</v>
      </c>
      <c r="J62" s="5" t="s">
        <v>2922</v>
      </c>
    </row>
    <row r="63" spans="1:10">
      <c r="A63" s="5">
        <v>62</v>
      </c>
      <c r="B63" s="5" t="s">
        <v>1439</v>
      </c>
      <c r="C63" s="5" t="s">
        <v>169</v>
      </c>
      <c r="D63" s="5" t="s">
        <v>1697</v>
      </c>
      <c r="E63" s="5" t="s">
        <v>1698</v>
      </c>
      <c r="F63" s="5" t="s">
        <v>1699</v>
      </c>
      <c r="G63" s="5" t="s">
        <v>1700</v>
      </c>
      <c r="H63" s="5" t="s">
        <v>1701</v>
      </c>
      <c r="J63" s="5" t="s">
        <v>2922</v>
      </c>
    </row>
    <row r="64" spans="1:10">
      <c r="A64" s="5">
        <v>63</v>
      </c>
      <c r="B64" s="5" t="s">
        <v>1439</v>
      </c>
      <c r="C64" s="5" t="s">
        <v>169</v>
      </c>
      <c r="D64" s="5" t="s">
        <v>1702</v>
      </c>
      <c r="E64" s="5" t="s">
        <v>1703</v>
      </c>
      <c r="F64" s="5" t="s">
        <v>1704</v>
      </c>
      <c r="G64" s="5" t="s">
        <v>1705</v>
      </c>
      <c r="H64" s="5" t="s">
        <v>1706</v>
      </c>
      <c r="J64" s="5" t="s">
        <v>2922</v>
      </c>
    </row>
    <row r="65" spans="1:10">
      <c r="A65" s="5">
        <v>64</v>
      </c>
      <c r="B65" s="5" t="s">
        <v>1439</v>
      </c>
      <c r="C65" s="5" t="s">
        <v>169</v>
      </c>
      <c r="D65" s="5" t="s">
        <v>1707</v>
      </c>
      <c r="E65" s="5" t="s">
        <v>1708</v>
      </c>
      <c r="F65" s="5" t="s">
        <v>1709</v>
      </c>
      <c r="G65" s="5" t="s">
        <v>1705</v>
      </c>
      <c r="H65" s="5" t="s">
        <v>1710</v>
      </c>
      <c r="J65" s="5" t="s">
        <v>2922</v>
      </c>
    </row>
    <row r="66" spans="1:10">
      <c r="A66" s="5">
        <v>65</v>
      </c>
      <c r="B66" s="5" t="s">
        <v>1439</v>
      </c>
      <c r="C66" s="5" t="s">
        <v>169</v>
      </c>
      <c r="D66" s="5" t="s">
        <v>1711</v>
      </c>
      <c r="E66" s="5" t="s">
        <v>1712</v>
      </c>
      <c r="F66" s="5" t="s">
        <v>1713</v>
      </c>
      <c r="G66" s="5" t="s">
        <v>1705</v>
      </c>
      <c r="H66" s="5" t="s">
        <v>1714</v>
      </c>
      <c r="J66" s="5" t="s">
        <v>2922</v>
      </c>
    </row>
    <row r="67" spans="1:10">
      <c r="A67" s="5">
        <v>66</v>
      </c>
      <c r="B67" s="5" t="s">
        <v>1439</v>
      </c>
      <c r="C67" s="5" t="s">
        <v>169</v>
      </c>
      <c r="D67" s="5" t="s">
        <v>1715</v>
      </c>
      <c r="E67" s="5" t="s">
        <v>1716</v>
      </c>
      <c r="F67" s="5" t="s">
        <v>1717</v>
      </c>
      <c r="G67" s="5" t="s">
        <v>1705</v>
      </c>
      <c r="H67" s="5" t="s">
        <v>1718</v>
      </c>
      <c r="J67" s="5" t="s">
        <v>2922</v>
      </c>
    </row>
    <row r="68" spans="1:10">
      <c r="A68" s="5">
        <v>67</v>
      </c>
      <c r="B68" s="5" t="s">
        <v>1439</v>
      </c>
      <c r="C68" s="5" t="s">
        <v>169</v>
      </c>
      <c r="D68" s="5" t="s">
        <v>1719</v>
      </c>
      <c r="E68" s="5" t="s">
        <v>1720</v>
      </c>
      <c r="F68" s="5" t="s">
        <v>1721</v>
      </c>
      <c r="G68" s="5" t="s">
        <v>1705</v>
      </c>
      <c r="H68" s="5" t="s">
        <v>1688</v>
      </c>
      <c r="J68" s="5" t="s">
        <v>2922</v>
      </c>
    </row>
    <row r="69" spans="1:10">
      <c r="A69" s="5">
        <v>68</v>
      </c>
      <c r="B69" s="5" t="s">
        <v>1439</v>
      </c>
      <c r="C69" s="5" t="s">
        <v>169</v>
      </c>
      <c r="D69" s="5" t="s">
        <v>1722</v>
      </c>
      <c r="E69" s="5" t="s">
        <v>1723</v>
      </c>
      <c r="F69" s="5" t="s">
        <v>1724</v>
      </c>
      <c r="G69" s="5" t="s">
        <v>1705</v>
      </c>
      <c r="J69" s="5" t="s">
        <v>2922</v>
      </c>
    </row>
    <row r="70" spans="1:10">
      <c r="A70" s="5">
        <v>69</v>
      </c>
      <c r="B70" s="5" t="s">
        <v>1439</v>
      </c>
      <c r="C70" s="5" t="s">
        <v>169</v>
      </c>
      <c r="D70" s="5" t="s">
        <v>1725</v>
      </c>
      <c r="E70" s="5" t="s">
        <v>1726</v>
      </c>
      <c r="F70" s="5" t="s">
        <v>1727</v>
      </c>
      <c r="G70" s="5" t="s">
        <v>1705</v>
      </c>
      <c r="H70" s="5" t="s">
        <v>1728</v>
      </c>
      <c r="J70" s="5" t="s">
        <v>2922</v>
      </c>
    </row>
    <row r="71" spans="1:10">
      <c r="A71" s="5">
        <v>70</v>
      </c>
      <c r="B71" s="5" t="s">
        <v>1439</v>
      </c>
      <c r="C71" s="5" t="s">
        <v>169</v>
      </c>
      <c r="D71" s="5" t="s">
        <v>1729</v>
      </c>
      <c r="E71" s="5" t="s">
        <v>1730</v>
      </c>
      <c r="F71" s="5" t="s">
        <v>1731</v>
      </c>
      <c r="G71" s="5" t="s">
        <v>1732</v>
      </c>
      <c r="H71" s="5" t="s">
        <v>1733</v>
      </c>
      <c r="J71" s="5" t="s">
        <v>2922</v>
      </c>
    </row>
    <row r="72" spans="1:10">
      <c r="A72" s="5">
        <v>71</v>
      </c>
      <c r="B72" s="5" t="s">
        <v>1439</v>
      </c>
      <c r="C72" s="5" t="s">
        <v>169</v>
      </c>
      <c r="D72" s="5" t="s">
        <v>1734</v>
      </c>
      <c r="E72" s="5" t="s">
        <v>1735</v>
      </c>
      <c r="F72" s="5" t="s">
        <v>1736</v>
      </c>
      <c r="G72" s="5" t="s">
        <v>1737</v>
      </c>
      <c r="J72" s="5" t="s">
        <v>2922</v>
      </c>
    </row>
    <row r="73" spans="1:10">
      <c r="A73" s="5">
        <v>72</v>
      </c>
      <c r="B73" s="5" t="s">
        <v>1439</v>
      </c>
      <c r="C73" s="5" t="s">
        <v>169</v>
      </c>
      <c r="D73" s="5" t="s">
        <v>1738</v>
      </c>
      <c r="E73" s="5" t="s">
        <v>1739</v>
      </c>
      <c r="F73" s="5" t="s">
        <v>1740</v>
      </c>
      <c r="G73" s="5" t="s">
        <v>1741</v>
      </c>
      <c r="H73" s="5" t="s">
        <v>1742</v>
      </c>
      <c r="J73" s="5" t="s">
        <v>2922</v>
      </c>
    </row>
    <row r="74" spans="1:10">
      <c r="A74" s="5">
        <v>73</v>
      </c>
      <c r="B74" s="5" t="s">
        <v>1439</v>
      </c>
      <c r="C74" s="5" t="s">
        <v>169</v>
      </c>
      <c r="D74" s="5" t="s">
        <v>1743</v>
      </c>
      <c r="E74" s="5" t="s">
        <v>1744</v>
      </c>
      <c r="F74" s="5" t="s">
        <v>1745</v>
      </c>
      <c r="G74" s="5" t="s">
        <v>1557</v>
      </c>
      <c r="H74" s="5" t="s">
        <v>1746</v>
      </c>
      <c r="J74" s="5" t="s">
        <v>2922</v>
      </c>
    </row>
    <row r="75" spans="1:10">
      <c r="A75" s="5">
        <v>74</v>
      </c>
      <c r="B75" s="5" t="s">
        <v>1439</v>
      </c>
      <c r="C75" s="5" t="s">
        <v>169</v>
      </c>
      <c r="D75" s="5" t="s">
        <v>1747</v>
      </c>
      <c r="E75" s="5" t="s">
        <v>1748</v>
      </c>
      <c r="F75" s="5" t="s">
        <v>1749</v>
      </c>
      <c r="G75" s="5" t="s">
        <v>1741</v>
      </c>
      <c r="H75" s="5" t="s">
        <v>1750</v>
      </c>
      <c r="J75" s="5" t="s">
        <v>2922</v>
      </c>
    </row>
    <row r="76" spans="1:10">
      <c r="A76" s="5">
        <v>75</v>
      </c>
      <c r="B76" s="5" t="s">
        <v>1439</v>
      </c>
      <c r="C76" s="5" t="s">
        <v>169</v>
      </c>
      <c r="D76" s="5" t="s">
        <v>1751</v>
      </c>
      <c r="E76" s="5" t="s">
        <v>1752</v>
      </c>
      <c r="F76" s="5" t="s">
        <v>1753</v>
      </c>
      <c r="G76" s="5" t="s">
        <v>1692</v>
      </c>
      <c r="H76" s="5" t="s">
        <v>1754</v>
      </c>
      <c r="I76" s="5" t="s">
        <v>2978</v>
      </c>
      <c r="J76" s="5" t="s">
        <v>2922</v>
      </c>
    </row>
    <row r="77" spans="1:10">
      <c r="A77" s="5">
        <v>76</v>
      </c>
      <c r="B77" s="5" t="s">
        <v>1439</v>
      </c>
      <c r="C77" s="5" t="s">
        <v>169</v>
      </c>
      <c r="D77" s="5" t="s">
        <v>1755</v>
      </c>
      <c r="E77" s="5" t="s">
        <v>1756</v>
      </c>
      <c r="F77" s="5" t="s">
        <v>1757</v>
      </c>
      <c r="G77" s="5" t="s">
        <v>1557</v>
      </c>
      <c r="H77" s="5" t="s">
        <v>1758</v>
      </c>
      <c r="J77" s="5" t="s">
        <v>2922</v>
      </c>
    </row>
    <row r="78" spans="1:10">
      <c r="A78" s="5">
        <v>77</v>
      </c>
      <c r="B78" s="5" t="s">
        <v>1439</v>
      </c>
      <c r="C78" s="5" t="s">
        <v>169</v>
      </c>
      <c r="D78" s="5" t="s">
        <v>1759</v>
      </c>
      <c r="E78" s="5" t="s">
        <v>2979</v>
      </c>
      <c r="F78" s="5" t="s">
        <v>1760</v>
      </c>
      <c r="G78" s="5" t="s">
        <v>1574</v>
      </c>
      <c r="H78" s="5" t="s">
        <v>1761</v>
      </c>
      <c r="J78" s="5" t="s">
        <v>2922</v>
      </c>
    </row>
    <row r="79" spans="1:10">
      <c r="A79" s="5">
        <v>78</v>
      </c>
      <c r="B79" s="5" t="s">
        <v>1439</v>
      </c>
      <c r="C79" s="5" t="s">
        <v>169</v>
      </c>
      <c r="D79" s="5" t="s">
        <v>1762</v>
      </c>
      <c r="E79" s="5" t="s">
        <v>1763</v>
      </c>
      <c r="F79" s="5" t="s">
        <v>1764</v>
      </c>
      <c r="G79" s="5" t="s">
        <v>1765</v>
      </c>
      <c r="H79" s="5" t="s">
        <v>1688</v>
      </c>
      <c r="I79" s="5" t="s">
        <v>2980</v>
      </c>
      <c r="J79" s="5" t="s">
        <v>2922</v>
      </c>
    </row>
    <row r="80" spans="1:10">
      <c r="A80" s="5">
        <v>79</v>
      </c>
      <c r="B80" s="5" t="s">
        <v>1439</v>
      </c>
      <c r="C80" s="5" t="s">
        <v>169</v>
      </c>
      <c r="D80" s="5" t="s">
        <v>1766</v>
      </c>
      <c r="E80" s="5" t="s">
        <v>1767</v>
      </c>
      <c r="F80" s="5" t="s">
        <v>1768</v>
      </c>
      <c r="G80" s="5" t="s">
        <v>1537</v>
      </c>
      <c r="H80" s="5" t="s">
        <v>1769</v>
      </c>
      <c r="J80" s="5" t="s">
        <v>2922</v>
      </c>
    </row>
    <row r="81" spans="1:10">
      <c r="A81" s="5">
        <v>80</v>
      </c>
      <c r="B81" s="5" t="s">
        <v>1439</v>
      </c>
      <c r="C81" s="5" t="s">
        <v>169</v>
      </c>
      <c r="D81" s="5" t="s">
        <v>1770</v>
      </c>
      <c r="E81" s="5" t="s">
        <v>1771</v>
      </c>
      <c r="F81" s="5" t="s">
        <v>1772</v>
      </c>
      <c r="G81" s="5" t="s">
        <v>1687</v>
      </c>
      <c r="J81" s="5" t="s">
        <v>2922</v>
      </c>
    </row>
    <row r="82" spans="1:10">
      <c r="A82" s="5">
        <v>81</v>
      </c>
      <c r="B82" s="5" t="s">
        <v>1439</v>
      </c>
      <c r="C82" s="5" t="s">
        <v>169</v>
      </c>
      <c r="D82" s="5" t="s">
        <v>1773</v>
      </c>
      <c r="E82" s="5" t="s">
        <v>1774</v>
      </c>
      <c r="F82" s="5" t="s">
        <v>1775</v>
      </c>
      <c r="G82" s="5" t="s">
        <v>1456</v>
      </c>
      <c r="H82" s="5" t="s">
        <v>1776</v>
      </c>
      <c r="J82" s="5" t="s">
        <v>2922</v>
      </c>
    </row>
    <row r="83" spans="1:10">
      <c r="A83" s="5">
        <v>82</v>
      </c>
      <c r="B83" s="5" t="s">
        <v>1439</v>
      </c>
      <c r="C83" s="5" t="s">
        <v>169</v>
      </c>
      <c r="D83" s="5" t="s">
        <v>1777</v>
      </c>
      <c r="E83" s="5" t="s">
        <v>1778</v>
      </c>
      <c r="F83" s="5" t="s">
        <v>1779</v>
      </c>
      <c r="G83" s="5" t="s">
        <v>1780</v>
      </c>
      <c r="H83" s="5" t="s">
        <v>1781</v>
      </c>
      <c r="I83" s="5" t="s">
        <v>2981</v>
      </c>
      <c r="J83" s="5" t="s">
        <v>2922</v>
      </c>
    </row>
    <row r="84" spans="1:10">
      <c r="A84" s="5">
        <v>83</v>
      </c>
      <c r="B84" s="5" t="s">
        <v>1439</v>
      </c>
      <c r="C84" s="5" t="s">
        <v>169</v>
      </c>
      <c r="D84" s="5" t="s">
        <v>1782</v>
      </c>
      <c r="E84" s="5" t="s">
        <v>1783</v>
      </c>
      <c r="F84" s="5" t="s">
        <v>1784</v>
      </c>
      <c r="G84" s="5" t="s">
        <v>1785</v>
      </c>
      <c r="H84" s="5" t="s">
        <v>1786</v>
      </c>
      <c r="J84" s="5" t="s">
        <v>2922</v>
      </c>
    </row>
    <row r="85" spans="1:10">
      <c r="A85" s="5">
        <v>84</v>
      </c>
      <c r="B85" s="5" t="s">
        <v>1439</v>
      </c>
      <c r="C85" s="5" t="s">
        <v>169</v>
      </c>
      <c r="D85" s="5" t="s">
        <v>1787</v>
      </c>
      <c r="E85" s="5" t="s">
        <v>1788</v>
      </c>
      <c r="F85" s="5" t="s">
        <v>1789</v>
      </c>
      <c r="G85" s="5" t="s">
        <v>1790</v>
      </c>
      <c r="H85" s="5" t="s">
        <v>1791</v>
      </c>
      <c r="J85" s="5" t="s">
        <v>2922</v>
      </c>
    </row>
    <row r="86" spans="1:10">
      <c r="A86" s="5">
        <v>85</v>
      </c>
      <c r="B86" s="5" t="s">
        <v>1439</v>
      </c>
      <c r="C86" s="5" t="s">
        <v>169</v>
      </c>
      <c r="D86" s="5" t="s">
        <v>1792</v>
      </c>
      <c r="E86" s="5" t="s">
        <v>1793</v>
      </c>
      <c r="F86" s="5" t="s">
        <v>1794</v>
      </c>
      <c r="G86" s="5" t="s">
        <v>1574</v>
      </c>
      <c r="H86" s="5" t="s">
        <v>1795</v>
      </c>
      <c r="J86" s="5" t="s">
        <v>2922</v>
      </c>
    </row>
    <row r="87" spans="1:10">
      <c r="A87" s="5">
        <v>86</v>
      </c>
      <c r="B87" s="5" t="s">
        <v>1439</v>
      </c>
      <c r="C87" s="5" t="s">
        <v>169</v>
      </c>
      <c r="D87" s="5" t="s">
        <v>1796</v>
      </c>
      <c r="E87" s="5" t="s">
        <v>1797</v>
      </c>
      <c r="F87" s="5" t="s">
        <v>1768</v>
      </c>
      <c r="G87" s="5" t="s">
        <v>1655</v>
      </c>
      <c r="J87" s="5" t="s">
        <v>2922</v>
      </c>
    </row>
    <row r="88" spans="1:10">
      <c r="A88" s="5">
        <v>87</v>
      </c>
      <c r="B88" s="5" t="s">
        <v>1439</v>
      </c>
      <c r="C88" s="5" t="s">
        <v>169</v>
      </c>
      <c r="D88" s="5" t="s">
        <v>1798</v>
      </c>
      <c r="E88" s="5" t="s">
        <v>1799</v>
      </c>
      <c r="F88" s="5" t="s">
        <v>1800</v>
      </c>
      <c r="G88" s="5" t="s">
        <v>1478</v>
      </c>
      <c r="J88" s="5" t="s">
        <v>2922</v>
      </c>
    </row>
    <row r="89" spans="1:10">
      <c r="A89" s="5">
        <v>88</v>
      </c>
      <c r="B89" s="5" t="s">
        <v>1439</v>
      </c>
      <c r="C89" s="5" t="s">
        <v>169</v>
      </c>
      <c r="D89" s="5" t="s">
        <v>1801</v>
      </c>
      <c r="E89" s="5" t="s">
        <v>1802</v>
      </c>
      <c r="F89" s="5" t="s">
        <v>1803</v>
      </c>
      <c r="G89" s="5" t="s">
        <v>1574</v>
      </c>
      <c r="H89" s="5" t="s">
        <v>1804</v>
      </c>
      <c r="J89" s="5" t="s">
        <v>2922</v>
      </c>
    </row>
    <row r="90" spans="1:10">
      <c r="A90" s="5">
        <v>89</v>
      </c>
      <c r="B90" s="5" t="s">
        <v>1439</v>
      </c>
      <c r="C90" s="5" t="s">
        <v>169</v>
      </c>
      <c r="D90" s="5" t="s">
        <v>1805</v>
      </c>
      <c r="E90" s="5" t="s">
        <v>1806</v>
      </c>
      <c r="F90" s="5" t="s">
        <v>1807</v>
      </c>
      <c r="G90" s="5" t="s">
        <v>1456</v>
      </c>
      <c r="J90" s="5" t="s">
        <v>2922</v>
      </c>
    </row>
    <row r="91" spans="1:10">
      <c r="A91" s="5">
        <v>90</v>
      </c>
      <c r="B91" s="5" t="s">
        <v>1439</v>
      </c>
      <c r="C91" s="5" t="s">
        <v>169</v>
      </c>
      <c r="D91" s="5" t="s">
        <v>1808</v>
      </c>
      <c r="E91" s="5" t="s">
        <v>1809</v>
      </c>
      <c r="F91" s="5" t="s">
        <v>1810</v>
      </c>
      <c r="G91" s="5" t="s">
        <v>1447</v>
      </c>
      <c r="H91" s="5" t="s">
        <v>1811</v>
      </c>
      <c r="J91" s="5" t="s">
        <v>2922</v>
      </c>
    </row>
    <row r="92" spans="1:10">
      <c r="A92" s="5">
        <v>91</v>
      </c>
      <c r="B92" s="5" t="s">
        <v>1439</v>
      </c>
      <c r="C92" s="5" t="s">
        <v>169</v>
      </c>
      <c r="D92" s="5" t="s">
        <v>1812</v>
      </c>
      <c r="E92" s="5" t="s">
        <v>1813</v>
      </c>
      <c r="F92" s="5" t="s">
        <v>1814</v>
      </c>
      <c r="G92" s="5" t="s">
        <v>1705</v>
      </c>
      <c r="H92" s="5" t="s">
        <v>1815</v>
      </c>
      <c r="J92" s="5" t="s">
        <v>2922</v>
      </c>
    </row>
    <row r="93" spans="1:10">
      <c r="A93" s="5">
        <v>92</v>
      </c>
      <c r="B93" s="5" t="s">
        <v>1439</v>
      </c>
      <c r="C93" s="5" t="s">
        <v>169</v>
      </c>
      <c r="D93" s="5" t="s">
        <v>1816</v>
      </c>
      <c r="E93" s="5" t="s">
        <v>1817</v>
      </c>
      <c r="F93" s="5" t="s">
        <v>1818</v>
      </c>
      <c r="G93" s="5" t="s">
        <v>1563</v>
      </c>
      <c r="H93" s="5" t="s">
        <v>1819</v>
      </c>
      <c r="J93" s="5" t="s">
        <v>2922</v>
      </c>
    </row>
    <row r="94" spans="1:10">
      <c r="A94" s="5">
        <v>93</v>
      </c>
      <c r="B94" s="5" t="s">
        <v>1439</v>
      </c>
      <c r="C94" s="5" t="s">
        <v>169</v>
      </c>
      <c r="D94" s="5" t="s">
        <v>1820</v>
      </c>
      <c r="E94" s="5" t="s">
        <v>1821</v>
      </c>
      <c r="F94" s="5" t="s">
        <v>1822</v>
      </c>
      <c r="G94" s="5" t="s">
        <v>1456</v>
      </c>
      <c r="H94" s="5" t="s">
        <v>1823</v>
      </c>
      <c r="J94" s="5" t="s">
        <v>2922</v>
      </c>
    </row>
    <row r="95" spans="1:10">
      <c r="A95" s="5">
        <v>94</v>
      </c>
      <c r="B95" s="5" t="s">
        <v>1439</v>
      </c>
      <c r="C95" s="5" t="s">
        <v>169</v>
      </c>
      <c r="D95" s="5" t="s">
        <v>1824</v>
      </c>
      <c r="E95" s="5" t="s">
        <v>1825</v>
      </c>
      <c r="F95" s="5" t="s">
        <v>1826</v>
      </c>
      <c r="G95" s="5" t="s">
        <v>1692</v>
      </c>
      <c r="H95" s="5" t="s">
        <v>1827</v>
      </c>
      <c r="J95" s="5" t="s">
        <v>2922</v>
      </c>
    </row>
    <row r="96" spans="1:10">
      <c r="A96" s="5">
        <v>95</v>
      </c>
      <c r="B96" s="5" t="s">
        <v>1439</v>
      </c>
      <c r="C96" s="5" t="s">
        <v>169</v>
      </c>
      <c r="D96" s="5" t="s">
        <v>1828</v>
      </c>
      <c r="E96" s="5" t="s">
        <v>1829</v>
      </c>
      <c r="F96" s="5" t="s">
        <v>1830</v>
      </c>
      <c r="G96" s="5" t="s">
        <v>1452</v>
      </c>
      <c r="H96" s="5" t="s">
        <v>1831</v>
      </c>
      <c r="J96" s="5" t="s">
        <v>2922</v>
      </c>
    </row>
    <row r="97" spans="1:10">
      <c r="A97" s="5">
        <v>96</v>
      </c>
      <c r="B97" s="5" t="s">
        <v>1439</v>
      </c>
      <c r="C97" s="5" t="s">
        <v>169</v>
      </c>
      <c r="D97" s="5" t="s">
        <v>1832</v>
      </c>
      <c r="E97" s="5" t="s">
        <v>1833</v>
      </c>
      <c r="F97" s="5" t="s">
        <v>1834</v>
      </c>
      <c r="G97" s="5" t="s">
        <v>1465</v>
      </c>
      <c r="H97" s="5" t="s">
        <v>1835</v>
      </c>
      <c r="J97" s="5" t="s">
        <v>2922</v>
      </c>
    </row>
    <row r="98" spans="1:10">
      <c r="A98" s="5">
        <v>97</v>
      </c>
      <c r="B98" s="5" t="s">
        <v>1439</v>
      </c>
      <c r="C98" s="5" t="s">
        <v>169</v>
      </c>
      <c r="D98" s="5" t="s">
        <v>1836</v>
      </c>
      <c r="E98" s="5" t="s">
        <v>1837</v>
      </c>
      <c r="F98" s="5" t="s">
        <v>1838</v>
      </c>
      <c r="G98" s="5" t="s">
        <v>1456</v>
      </c>
      <c r="H98" s="5" t="s">
        <v>1839</v>
      </c>
      <c r="J98" s="5" t="s">
        <v>2922</v>
      </c>
    </row>
    <row r="99" spans="1:10">
      <c r="A99" s="5">
        <v>98</v>
      </c>
      <c r="B99" s="5" t="s">
        <v>1439</v>
      </c>
      <c r="C99" s="5" t="s">
        <v>169</v>
      </c>
      <c r="D99" s="5" t="s">
        <v>1840</v>
      </c>
      <c r="E99" s="5" t="s">
        <v>1841</v>
      </c>
      <c r="F99" s="5" t="s">
        <v>1842</v>
      </c>
      <c r="G99" s="5" t="s">
        <v>1687</v>
      </c>
      <c r="J99" s="5" t="s">
        <v>2922</v>
      </c>
    </row>
    <row r="100" spans="1:10">
      <c r="A100" s="5">
        <v>99</v>
      </c>
      <c r="B100" s="5" t="s">
        <v>1439</v>
      </c>
      <c r="C100" s="5" t="s">
        <v>169</v>
      </c>
      <c r="D100" s="5" t="s">
        <v>2982</v>
      </c>
      <c r="E100" s="5" t="s">
        <v>2983</v>
      </c>
      <c r="F100" s="5" t="s">
        <v>2984</v>
      </c>
      <c r="G100" s="5" t="s">
        <v>1456</v>
      </c>
      <c r="H100" s="5" t="s">
        <v>2985</v>
      </c>
      <c r="J100" s="5" t="s">
        <v>2922</v>
      </c>
    </row>
    <row r="101" spans="1:10">
      <c r="A101" s="5">
        <v>100</v>
      </c>
      <c r="B101" s="5" t="s">
        <v>1439</v>
      </c>
      <c r="C101" s="5" t="s">
        <v>169</v>
      </c>
      <c r="D101" s="5" t="s">
        <v>1843</v>
      </c>
      <c r="E101" s="5" t="s">
        <v>1844</v>
      </c>
      <c r="F101" s="5" t="s">
        <v>1845</v>
      </c>
      <c r="G101" s="5" t="s">
        <v>1563</v>
      </c>
      <c r="H101" s="5" t="s">
        <v>1846</v>
      </c>
      <c r="J101" s="5" t="s">
        <v>2922</v>
      </c>
    </row>
    <row r="102" spans="1:10">
      <c r="A102" s="5">
        <v>101</v>
      </c>
      <c r="B102" s="5" t="s">
        <v>1439</v>
      </c>
      <c r="C102" s="5" t="s">
        <v>169</v>
      </c>
      <c r="D102" s="5" t="s">
        <v>1847</v>
      </c>
      <c r="E102" s="5" t="s">
        <v>1848</v>
      </c>
      <c r="F102" s="5" t="s">
        <v>1849</v>
      </c>
      <c r="G102" s="5" t="s">
        <v>1850</v>
      </c>
      <c r="H102" s="5" t="s">
        <v>1851</v>
      </c>
      <c r="J102" s="5" t="s">
        <v>2922</v>
      </c>
    </row>
    <row r="103" spans="1:10">
      <c r="A103" s="5">
        <v>102</v>
      </c>
      <c r="B103" s="5" t="s">
        <v>1439</v>
      </c>
      <c r="C103" s="5" t="s">
        <v>169</v>
      </c>
      <c r="D103" s="5" t="s">
        <v>1852</v>
      </c>
      <c r="E103" s="5" t="s">
        <v>1853</v>
      </c>
      <c r="F103" s="5" t="s">
        <v>1854</v>
      </c>
      <c r="G103" s="5" t="s">
        <v>1855</v>
      </c>
      <c r="H103" s="5" t="s">
        <v>1856</v>
      </c>
      <c r="J103" s="5" t="s">
        <v>2922</v>
      </c>
    </row>
    <row r="104" spans="1:10">
      <c r="A104" s="5">
        <v>103</v>
      </c>
      <c r="B104" s="5" t="s">
        <v>1439</v>
      </c>
      <c r="C104" s="5" t="s">
        <v>169</v>
      </c>
      <c r="D104" s="5" t="s">
        <v>1857</v>
      </c>
      <c r="E104" s="5" t="s">
        <v>1858</v>
      </c>
      <c r="F104" s="5" t="s">
        <v>1859</v>
      </c>
      <c r="G104" s="5" t="s">
        <v>1461</v>
      </c>
      <c r="J104" s="5" t="s">
        <v>2922</v>
      </c>
    </row>
    <row r="105" spans="1:10">
      <c r="A105" s="5">
        <v>104</v>
      </c>
      <c r="B105" s="5" t="s">
        <v>1439</v>
      </c>
      <c r="C105" s="5" t="s">
        <v>169</v>
      </c>
      <c r="D105" s="5" t="s">
        <v>1860</v>
      </c>
      <c r="E105" s="5" t="s">
        <v>1861</v>
      </c>
      <c r="F105" s="5" t="s">
        <v>1862</v>
      </c>
      <c r="G105" s="5" t="s">
        <v>1563</v>
      </c>
      <c r="J105" s="5" t="s">
        <v>2922</v>
      </c>
    </row>
    <row r="106" spans="1:10">
      <c r="A106" s="5">
        <v>105</v>
      </c>
      <c r="B106" s="5" t="s">
        <v>1439</v>
      </c>
      <c r="C106" s="5" t="s">
        <v>169</v>
      </c>
      <c r="D106" s="5" t="s">
        <v>1863</v>
      </c>
      <c r="E106" s="5" t="s">
        <v>1864</v>
      </c>
      <c r="F106" s="5" t="s">
        <v>1865</v>
      </c>
      <c r="G106" s="5" t="s">
        <v>1456</v>
      </c>
      <c r="H106" s="5" t="s">
        <v>1866</v>
      </c>
      <c r="J106" s="5" t="s">
        <v>2922</v>
      </c>
    </row>
    <row r="107" spans="1:10">
      <c r="A107" s="5">
        <v>106</v>
      </c>
      <c r="B107" s="5" t="s">
        <v>1439</v>
      </c>
      <c r="C107" s="5" t="s">
        <v>169</v>
      </c>
      <c r="D107" s="5" t="s">
        <v>1867</v>
      </c>
      <c r="E107" s="5" t="s">
        <v>1868</v>
      </c>
      <c r="F107" s="5" t="s">
        <v>1869</v>
      </c>
      <c r="G107" s="5" t="s">
        <v>1557</v>
      </c>
      <c r="H107" s="5" t="s">
        <v>1870</v>
      </c>
      <c r="J107" s="5" t="s">
        <v>2922</v>
      </c>
    </row>
    <row r="108" spans="1:10">
      <c r="A108" s="5">
        <v>107</v>
      </c>
      <c r="B108" s="5" t="s">
        <v>1439</v>
      </c>
      <c r="C108" s="5" t="s">
        <v>169</v>
      </c>
      <c r="D108" s="5" t="s">
        <v>1871</v>
      </c>
      <c r="E108" s="5" t="s">
        <v>1872</v>
      </c>
      <c r="F108" s="5" t="s">
        <v>1873</v>
      </c>
      <c r="G108" s="5" t="s">
        <v>1563</v>
      </c>
      <c r="J108" s="5" t="s">
        <v>2922</v>
      </c>
    </row>
    <row r="109" spans="1:10">
      <c r="A109" s="5">
        <v>108</v>
      </c>
      <c r="B109" s="5" t="s">
        <v>1439</v>
      </c>
      <c r="C109" s="5" t="s">
        <v>169</v>
      </c>
      <c r="D109" s="5" t="s">
        <v>1874</v>
      </c>
      <c r="E109" s="5" t="s">
        <v>1875</v>
      </c>
      <c r="F109" s="5" t="s">
        <v>1876</v>
      </c>
      <c r="G109" s="5" t="s">
        <v>1461</v>
      </c>
      <c r="H109" s="5" t="s">
        <v>1877</v>
      </c>
      <c r="J109" s="5" t="s">
        <v>2922</v>
      </c>
    </row>
    <row r="110" spans="1:10">
      <c r="A110" s="5">
        <v>109</v>
      </c>
      <c r="B110" s="5" t="s">
        <v>1439</v>
      </c>
      <c r="C110" s="5" t="s">
        <v>169</v>
      </c>
      <c r="D110" s="5" t="s">
        <v>1878</v>
      </c>
      <c r="E110" s="5" t="s">
        <v>1879</v>
      </c>
      <c r="F110" s="5" t="s">
        <v>1880</v>
      </c>
      <c r="G110" s="5" t="s">
        <v>1470</v>
      </c>
      <c r="H110" s="5" t="s">
        <v>1881</v>
      </c>
      <c r="J110" s="5" t="s">
        <v>2922</v>
      </c>
    </row>
    <row r="111" spans="1:10">
      <c r="A111" s="5">
        <v>110</v>
      </c>
      <c r="B111" s="5" t="s">
        <v>1439</v>
      </c>
      <c r="C111" s="5" t="s">
        <v>169</v>
      </c>
      <c r="D111" s="5" t="s">
        <v>1882</v>
      </c>
      <c r="E111" s="5" t="s">
        <v>1883</v>
      </c>
      <c r="F111" s="5" t="s">
        <v>1884</v>
      </c>
      <c r="G111" s="5" t="s">
        <v>1574</v>
      </c>
      <c r="H111" s="5" t="s">
        <v>1885</v>
      </c>
      <c r="J111" s="5" t="s">
        <v>2922</v>
      </c>
    </row>
    <row r="112" spans="1:10">
      <c r="A112" s="5">
        <v>111</v>
      </c>
      <c r="B112" s="5" t="s">
        <v>1439</v>
      </c>
      <c r="C112" s="5" t="s">
        <v>169</v>
      </c>
      <c r="D112" s="5" t="s">
        <v>1886</v>
      </c>
      <c r="E112" s="5" t="s">
        <v>1887</v>
      </c>
      <c r="F112" s="5" t="s">
        <v>1888</v>
      </c>
      <c r="G112" s="5" t="s">
        <v>1465</v>
      </c>
      <c r="H112" s="5" t="s">
        <v>1889</v>
      </c>
      <c r="J112" s="5" t="s">
        <v>2922</v>
      </c>
    </row>
    <row r="113" spans="1:10">
      <c r="A113" s="5">
        <v>112</v>
      </c>
      <c r="B113" s="5" t="s">
        <v>1439</v>
      </c>
      <c r="C113" s="5" t="s">
        <v>169</v>
      </c>
      <c r="D113" s="5" t="s">
        <v>2986</v>
      </c>
      <c r="E113" s="5" t="s">
        <v>2987</v>
      </c>
      <c r="F113" s="5" t="s">
        <v>2988</v>
      </c>
      <c r="G113" s="5" t="s">
        <v>1563</v>
      </c>
      <c r="H113" s="5" t="s">
        <v>2989</v>
      </c>
      <c r="J113" s="5" t="s">
        <v>2922</v>
      </c>
    </row>
    <row r="114" spans="1:10">
      <c r="A114" s="5">
        <v>113</v>
      </c>
      <c r="B114" s="5" t="s">
        <v>1439</v>
      </c>
      <c r="C114" s="5" t="s">
        <v>169</v>
      </c>
      <c r="D114" s="5" t="s">
        <v>1890</v>
      </c>
      <c r="E114" s="5" t="s">
        <v>1891</v>
      </c>
      <c r="F114" s="5" t="s">
        <v>1892</v>
      </c>
      <c r="G114" s="5" t="s">
        <v>1456</v>
      </c>
      <c r="H114" s="5" t="s">
        <v>1893</v>
      </c>
      <c r="J114" s="5" t="s">
        <v>2922</v>
      </c>
    </row>
    <row r="115" spans="1:10">
      <c r="A115" s="5">
        <v>114</v>
      </c>
      <c r="B115" s="5" t="s">
        <v>1439</v>
      </c>
      <c r="C115" s="5" t="s">
        <v>169</v>
      </c>
      <c r="D115" s="5" t="s">
        <v>1894</v>
      </c>
      <c r="E115" s="5" t="s">
        <v>1895</v>
      </c>
      <c r="F115" s="5" t="s">
        <v>1896</v>
      </c>
      <c r="G115" s="5" t="s">
        <v>1741</v>
      </c>
      <c r="H115" s="5" t="s">
        <v>1897</v>
      </c>
      <c r="J115" s="5" t="s">
        <v>2922</v>
      </c>
    </row>
    <row r="116" spans="1:10">
      <c r="A116" s="5">
        <v>115</v>
      </c>
      <c r="B116" s="5" t="s">
        <v>1439</v>
      </c>
      <c r="C116" s="5" t="s">
        <v>169</v>
      </c>
      <c r="D116" s="5" t="s">
        <v>1898</v>
      </c>
      <c r="E116" s="5" t="s">
        <v>1899</v>
      </c>
      <c r="F116" s="5" t="s">
        <v>1900</v>
      </c>
      <c r="G116" s="5" t="s">
        <v>1456</v>
      </c>
      <c r="H116" s="5" t="s">
        <v>1901</v>
      </c>
      <c r="J116" s="5" t="s">
        <v>2922</v>
      </c>
    </row>
    <row r="117" spans="1:10">
      <c r="A117" s="5">
        <v>116</v>
      </c>
      <c r="B117" s="5" t="s">
        <v>1439</v>
      </c>
      <c r="C117" s="5" t="s">
        <v>169</v>
      </c>
      <c r="D117" s="5" t="s">
        <v>1902</v>
      </c>
      <c r="E117" s="5" t="s">
        <v>1903</v>
      </c>
      <c r="F117" s="5" t="s">
        <v>1904</v>
      </c>
      <c r="G117" s="5" t="s">
        <v>1456</v>
      </c>
      <c r="H117" s="5" t="s">
        <v>1905</v>
      </c>
      <c r="J117" s="5" t="s">
        <v>2922</v>
      </c>
    </row>
    <row r="118" spans="1:10">
      <c r="A118" s="5">
        <v>117</v>
      </c>
      <c r="B118" s="5" t="s">
        <v>1439</v>
      </c>
      <c r="C118" s="5" t="s">
        <v>169</v>
      </c>
      <c r="D118" s="5" t="s">
        <v>1906</v>
      </c>
      <c r="E118" s="5" t="s">
        <v>1907</v>
      </c>
      <c r="F118" s="5" t="s">
        <v>1908</v>
      </c>
      <c r="G118" s="5" t="s">
        <v>1461</v>
      </c>
      <c r="H118" s="5" t="s">
        <v>1909</v>
      </c>
      <c r="J118" s="5" t="s">
        <v>2922</v>
      </c>
    </row>
    <row r="119" spans="1:10">
      <c r="A119" s="5">
        <v>118</v>
      </c>
      <c r="B119" s="5" t="s">
        <v>1439</v>
      </c>
      <c r="C119" s="5" t="s">
        <v>169</v>
      </c>
      <c r="D119" s="5" t="s">
        <v>1910</v>
      </c>
      <c r="E119" s="5" t="s">
        <v>1911</v>
      </c>
      <c r="F119" s="5" t="s">
        <v>1912</v>
      </c>
      <c r="G119" s="5" t="s">
        <v>1619</v>
      </c>
      <c r="H119" s="5" t="s">
        <v>1913</v>
      </c>
      <c r="J119" s="5" t="s">
        <v>2922</v>
      </c>
    </row>
    <row r="120" spans="1:10">
      <c r="A120" s="5">
        <v>119</v>
      </c>
      <c r="B120" s="5" t="s">
        <v>1439</v>
      </c>
      <c r="C120" s="5" t="s">
        <v>169</v>
      </c>
      <c r="D120" s="5" t="s">
        <v>2990</v>
      </c>
      <c r="E120" s="5" t="s">
        <v>2991</v>
      </c>
      <c r="F120" s="5" t="s">
        <v>2992</v>
      </c>
      <c r="G120" s="5" t="s">
        <v>1574</v>
      </c>
      <c r="J120" s="5" t="s">
        <v>2922</v>
      </c>
    </row>
    <row r="121" spans="1:10">
      <c r="A121" s="5">
        <v>120</v>
      </c>
      <c r="B121" s="5" t="s">
        <v>1439</v>
      </c>
      <c r="C121" s="5" t="s">
        <v>169</v>
      </c>
      <c r="D121" s="5" t="s">
        <v>1914</v>
      </c>
      <c r="E121" s="5" t="s">
        <v>1915</v>
      </c>
      <c r="F121" s="5" t="s">
        <v>1916</v>
      </c>
      <c r="G121" s="5" t="s">
        <v>1687</v>
      </c>
      <c r="J121" s="5" t="s">
        <v>2922</v>
      </c>
    </row>
    <row r="122" spans="1:10">
      <c r="A122" s="5">
        <v>121</v>
      </c>
      <c r="B122" s="5" t="s">
        <v>1439</v>
      </c>
      <c r="C122" s="5" t="s">
        <v>169</v>
      </c>
      <c r="D122" s="5" t="s">
        <v>1917</v>
      </c>
      <c r="E122" s="5" t="s">
        <v>1918</v>
      </c>
      <c r="F122" s="5" t="s">
        <v>1919</v>
      </c>
      <c r="G122" s="5" t="s">
        <v>1503</v>
      </c>
      <c r="H122" s="5" t="s">
        <v>1920</v>
      </c>
      <c r="J122" s="5" t="s">
        <v>2922</v>
      </c>
    </row>
    <row r="123" spans="1:10">
      <c r="A123" s="5">
        <v>122</v>
      </c>
      <c r="B123" s="5" t="s">
        <v>1439</v>
      </c>
      <c r="C123" s="5" t="s">
        <v>169</v>
      </c>
      <c r="D123" s="5" t="s">
        <v>1921</v>
      </c>
      <c r="E123" s="5" t="s">
        <v>1922</v>
      </c>
      <c r="F123" s="5" t="s">
        <v>1923</v>
      </c>
      <c r="G123" s="5" t="s">
        <v>1924</v>
      </c>
      <c r="J123" s="5" t="s">
        <v>2922</v>
      </c>
    </row>
    <row r="124" spans="1:10">
      <c r="A124" s="5">
        <v>123</v>
      </c>
      <c r="B124" s="5" t="s">
        <v>1439</v>
      </c>
      <c r="C124" s="5" t="s">
        <v>169</v>
      </c>
      <c r="D124" s="5" t="s">
        <v>1925</v>
      </c>
      <c r="E124" s="5" t="s">
        <v>1926</v>
      </c>
      <c r="F124" s="5" t="s">
        <v>1927</v>
      </c>
      <c r="G124" s="5" t="s">
        <v>1447</v>
      </c>
      <c r="H124" s="5" t="s">
        <v>1928</v>
      </c>
      <c r="J124" s="5" t="s">
        <v>2922</v>
      </c>
    </row>
    <row r="125" spans="1:10">
      <c r="A125" s="5">
        <v>124</v>
      </c>
      <c r="B125" s="5" t="s">
        <v>1439</v>
      </c>
      <c r="C125" s="5" t="s">
        <v>169</v>
      </c>
      <c r="D125" s="5" t="s">
        <v>1929</v>
      </c>
      <c r="E125" s="5" t="s">
        <v>1930</v>
      </c>
      <c r="F125" s="5" t="s">
        <v>1931</v>
      </c>
      <c r="G125" s="5" t="s">
        <v>1700</v>
      </c>
      <c r="H125" s="5" t="s">
        <v>1932</v>
      </c>
      <c r="J125" s="5" t="s">
        <v>2922</v>
      </c>
    </row>
    <row r="126" spans="1:10">
      <c r="A126" s="5">
        <v>125</v>
      </c>
      <c r="B126" s="5" t="s">
        <v>1439</v>
      </c>
      <c r="C126" s="5" t="s">
        <v>169</v>
      </c>
      <c r="D126" s="5" t="s">
        <v>1933</v>
      </c>
      <c r="E126" s="5" t="s">
        <v>1934</v>
      </c>
      <c r="F126" s="5" t="s">
        <v>1935</v>
      </c>
      <c r="G126" s="5" t="s">
        <v>1737</v>
      </c>
      <c r="H126" s="5" t="s">
        <v>1936</v>
      </c>
      <c r="J126" s="5" t="s">
        <v>2922</v>
      </c>
    </row>
    <row r="127" spans="1:10">
      <c r="A127" s="5">
        <v>126</v>
      </c>
      <c r="B127" s="5" t="s">
        <v>1439</v>
      </c>
      <c r="C127" s="5" t="s">
        <v>169</v>
      </c>
      <c r="D127" s="5" t="s">
        <v>1937</v>
      </c>
      <c r="E127" s="5" t="s">
        <v>1938</v>
      </c>
      <c r="F127" s="5" t="s">
        <v>1939</v>
      </c>
      <c r="G127" s="5" t="s">
        <v>1940</v>
      </c>
      <c r="J127" s="5" t="s">
        <v>2922</v>
      </c>
    </row>
    <row r="128" spans="1:10">
      <c r="A128" s="5">
        <v>127</v>
      </c>
      <c r="B128" s="5" t="s">
        <v>1439</v>
      </c>
      <c r="C128" s="5" t="s">
        <v>169</v>
      </c>
      <c r="D128" s="5" t="s">
        <v>1941</v>
      </c>
      <c r="E128" s="5" t="s">
        <v>1942</v>
      </c>
      <c r="F128" s="5" t="s">
        <v>1943</v>
      </c>
      <c r="G128" s="5" t="s">
        <v>1660</v>
      </c>
      <c r="H128" s="5" t="s">
        <v>1804</v>
      </c>
      <c r="J128" s="5" t="s">
        <v>2922</v>
      </c>
    </row>
    <row r="129" spans="1:10">
      <c r="A129" s="5">
        <v>128</v>
      </c>
      <c r="B129" s="5" t="s">
        <v>1439</v>
      </c>
      <c r="C129" s="5" t="s">
        <v>169</v>
      </c>
      <c r="D129" s="5" t="s">
        <v>1944</v>
      </c>
      <c r="E129" s="5" t="s">
        <v>1945</v>
      </c>
      <c r="F129" s="5" t="s">
        <v>1946</v>
      </c>
      <c r="G129" s="5" t="s">
        <v>1619</v>
      </c>
      <c r="H129" s="5" t="s">
        <v>1947</v>
      </c>
      <c r="J129" s="5" t="s">
        <v>2922</v>
      </c>
    </row>
    <row r="130" spans="1:10">
      <c r="A130" s="5">
        <v>129</v>
      </c>
      <c r="B130" s="5" t="s">
        <v>1439</v>
      </c>
      <c r="C130" s="5" t="s">
        <v>169</v>
      </c>
      <c r="D130" s="5" t="s">
        <v>1948</v>
      </c>
      <c r="E130" s="5" t="s">
        <v>1949</v>
      </c>
      <c r="F130" s="5" t="s">
        <v>1950</v>
      </c>
      <c r="G130" s="5" t="s">
        <v>1470</v>
      </c>
      <c r="H130" s="5" t="s">
        <v>1951</v>
      </c>
      <c r="J130" s="5" t="s">
        <v>2922</v>
      </c>
    </row>
    <row r="131" spans="1:10">
      <c r="A131" s="5">
        <v>130</v>
      </c>
      <c r="B131" s="5" t="s">
        <v>1439</v>
      </c>
      <c r="C131" s="5" t="s">
        <v>169</v>
      </c>
      <c r="D131" s="5" t="s">
        <v>1952</v>
      </c>
      <c r="E131" s="5" t="s">
        <v>1953</v>
      </c>
      <c r="F131" s="5" t="s">
        <v>1954</v>
      </c>
      <c r="G131" s="5" t="s">
        <v>1546</v>
      </c>
      <c r="H131" s="5" t="s">
        <v>1955</v>
      </c>
      <c r="J131" s="5" t="s">
        <v>2922</v>
      </c>
    </row>
    <row r="132" spans="1:10">
      <c r="A132" s="5">
        <v>131</v>
      </c>
      <c r="B132" s="5" t="s">
        <v>1439</v>
      </c>
      <c r="C132" s="5" t="s">
        <v>169</v>
      </c>
      <c r="D132" s="5" t="s">
        <v>1956</v>
      </c>
      <c r="E132" s="5" t="s">
        <v>1957</v>
      </c>
      <c r="F132" s="5" t="s">
        <v>1958</v>
      </c>
      <c r="G132" s="5" t="s">
        <v>1503</v>
      </c>
      <c r="H132" s="5" t="s">
        <v>1959</v>
      </c>
      <c r="J132" s="5" t="s">
        <v>2922</v>
      </c>
    </row>
    <row r="133" spans="1:10">
      <c r="A133" s="5">
        <v>132</v>
      </c>
      <c r="B133" s="5" t="s">
        <v>1439</v>
      </c>
      <c r="C133" s="5" t="s">
        <v>169</v>
      </c>
      <c r="D133" s="5" t="s">
        <v>1960</v>
      </c>
      <c r="E133" s="5" t="s">
        <v>1961</v>
      </c>
      <c r="F133" s="5" t="s">
        <v>1962</v>
      </c>
      <c r="G133" s="5" t="s">
        <v>1447</v>
      </c>
      <c r="H133" s="5" t="s">
        <v>1963</v>
      </c>
      <c r="J133" s="5" t="s">
        <v>2922</v>
      </c>
    </row>
    <row r="134" spans="1:10">
      <c r="A134" s="5">
        <v>133</v>
      </c>
      <c r="B134" s="5" t="s">
        <v>1439</v>
      </c>
      <c r="C134" s="5" t="s">
        <v>169</v>
      </c>
      <c r="D134" s="5" t="s">
        <v>1964</v>
      </c>
      <c r="E134" s="5" t="s">
        <v>1965</v>
      </c>
      <c r="F134" s="5" t="s">
        <v>1966</v>
      </c>
      <c r="G134" s="5" t="s">
        <v>1508</v>
      </c>
      <c r="H134" s="5" t="s">
        <v>1967</v>
      </c>
      <c r="J134" s="5" t="s">
        <v>2922</v>
      </c>
    </row>
    <row r="135" spans="1:10">
      <c r="A135" s="5">
        <v>134</v>
      </c>
      <c r="B135" s="5" t="s">
        <v>1439</v>
      </c>
      <c r="C135" s="5" t="s">
        <v>169</v>
      </c>
      <c r="D135" s="5" t="s">
        <v>1968</v>
      </c>
      <c r="E135" s="5" t="s">
        <v>1969</v>
      </c>
      <c r="F135" s="5" t="s">
        <v>1970</v>
      </c>
      <c r="G135" s="5" t="s">
        <v>1574</v>
      </c>
      <c r="H135" s="5" t="s">
        <v>1971</v>
      </c>
      <c r="J135" s="5" t="s">
        <v>2922</v>
      </c>
    </row>
    <row r="136" spans="1:10">
      <c r="A136" s="5">
        <v>135</v>
      </c>
      <c r="B136" s="5" t="s">
        <v>1439</v>
      </c>
      <c r="C136" s="5" t="s">
        <v>169</v>
      </c>
      <c r="D136" s="5" t="s">
        <v>1972</v>
      </c>
      <c r="E136" s="5" t="s">
        <v>1973</v>
      </c>
      <c r="F136" s="5" t="s">
        <v>1974</v>
      </c>
      <c r="G136" s="5" t="s">
        <v>1470</v>
      </c>
      <c r="H136" s="5" t="s">
        <v>1975</v>
      </c>
      <c r="J136" s="5" t="s">
        <v>2922</v>
      </c>
    </row>
    <row r="137" spans="1:10">
      <c r="A137" s="5">
        <v>136</v>
      </c>
      <c r="B137" s="5" t="s">
        <v>1439</v>
      </c>
      <c r="C137" s="5" t="s">
        <v>169</v>
      </c>
      <c r="D137" s="5" t="s">
        <v>1976</v>
      </c>
      <c r="E137" s="5" t="s">
        <v>1977</v>
      </c>
      <c r="F137" s="5" t="s">
        <v>1978</v>
      </c>
      <c r="G137" s="5" t="s">
        <v>1456</v>
      </c>
      <c r="H137" s="5" t="s">
        <v>1979</v>
      </c>
      <c r="J137" s="5" t="s">
        <v>2922</v>
      </c>
    </row>
    <row r="138" spans="1:10">
      <c r="A138" s="5">
        <v>137</v>
      </c>
      <c r="B138" s="5" t="s">
        <v>1439</v>
      </c>
      <c r="C138" s="5" t="s">
        <v>169</v>
      </c>
      <c r="D138" s="5" t="s">
        <v>1980</v>
      </c>
      <c r="E138" s="5" t="s">
        <v>1981</v>
      </c>
      <c r="F138" s="5" t="s">
        <v>1982</v>
      </c>
      <c r="G138" s="5" t="s">
        <v>1452</v>
      </c>
      <c r="H138" s="5" t="s">
        <v>1983</v>
      </c>
      <c r="J138" s="5" t="s">
        <v>2922</v>
      </c>
    </row>
    <row r="139" spans="1:10">
      <c r="A139" s="5">
        <v>138</v>
      </c>
      <c r="B139" s="5" t="s">
        <v>1439</v>
      </c>
      <c r="C139" s="5" t="s">
        <v>169</v>
      </c>
      <c r="D139" s="5" t="s">
        <v>2993</v>
      </c>
      <c r="E139" s="5" t="s">
        <v>2994</v>
      </c>
      <c r="F139" s="5" t="s">
        <v>2995</v>
      </c>
      <c r="G139" s="5" t="s">
        <v>1541</v>
      </c>
      <c r="J139" s="5" t="s">
        <v>2922</v>
      </c>
    </row>
    <row r="140" spans="1:10">
      <c r="A140" s="5">
        <v>139</v>
      </c>
      <c r="B140" s="5" t="s">
        <v>1439</v>
      </c>
      <c r="C140" s="5" t="s">
        <v>169</v>
      </c>
      <c r="D140" s="5" t="s">
        <v>1984</v>
      </c>
      <c r="E140" s="5" t="s">
        <v>1985</v>
      </c>
      <c r="F140" s="5" t="s">
        <v>1986</v>
      </c>
      <c r="G140" s="5" t="s">
        <v>1987</v>
      </c>
      <c r="H140" s="5" t="s">
        <v>1988</v>
      </c>
      <c r="J140" s="5" t="s">
        <v>2922</v>
      </c>
    </row>
    <row r="141" spans="1:10">
      <c r="A141" s="5">
        <v>140</v>
      </c>
      <c r="B141" s="5" t="s">
        <v>1439</v>
      </c>
      <c r="C141" s="5" t="s">
        <v>169</v>
      </c>
      <c r="D141" s="5" t="s">
        <v>1989</v>
      </c>
      <c r="E141" s="5" t="s">
        <v>1990</v>
      </c>
      <c r="F141" s="5" t="s">
        <v>1991</v>
      </c>
      <c r="G141" s="5" t="s">
        <v>1563</v>
      </c>
      <c r="J141" s="5" t="s">
        <v>2922</v>
      </c>
    </row>
    <row r="142" spans="1:10">
      <c r="A142" s="5">
        <v>141</v>
      </c>
      <c r="B142" s="5" t="s">
        <v>1439</v>
      </c>
      <c r="C142" s="5" t="s">
        <v>169</v>
      </c>
      <c r="D142" s="5" t="s">
        <v>1992</v>
      </c>
      <c r="E142" s="5" t="s">
        <v>1993</v>
      </c>
      <c r="F142" s="5" t="s">
        <v>1994</v>
      </c>
      <c r="G142" s="5" t="s">
        <v>1574</v>
      </c>
      <c r="H142" s="5" t="s">
        <v>1995</v>
      </c>
      <c r="J142" s="5" t="s">
        <v>2922</v>
      </c>
    </row>
    <row r="143" spans="1:10">
      <c r="A143" s="5">
        <v>142</v>
      </c>
      <c r="B143" s="5" t="s">
        <v>1439</v>
      </c>
      <c r="C143" s="5" t="s">
        <v>169</v>
      </c>
      <c r="D143" s="5" t="s">
        <v>1996</v>
      </c>
      <c r="E143" s="5" t="s">
        <v>1997</v>
      </c>
      <c r="F143" s="5" t="s">
        <v>1998</v>
      </c>
      <c r="G143" s="5" t="s">
        <v>1470</v>
      </c>
      <c r="I143" s="5" t="s">
        <v>2996</v>
      </c>
      <c r="J143" s="5" t="s">
        <v>2922</v>
      </c>
    </row>
    <row r="144" spans="1:10">
      <c r="A144" s="5">
        <v>143</v>
      </c>
      <c r="B144" s="5" t="s">
        <v>1439</v>
      </c>
      <c r="C144" s="5" t="s">
        <v>169</v>
      </c>
      <c r="D144" s="5" t="s">
        <v>1999</v>
      </c>
      <c r="E144" s="5" t="s">
        <v>2000</v>
      </c>
      <c r="F144" s="5" t="s">
        <v>2001</v>
      </c>
      <c r="G144" s="5" t="s">
        <v>1541</v>
      </c>
      <c r="J144" s="5" t="s">
        <v>2922</v>
      </c>
    </row>
    <row r="145" spans="1:10">
      <c r="A145" s="5">
        <v>144</v>
      </c>
      <c r="B145" s="5" t="s">
        <v>1439</v>
      </c>
      <c r="C145" s="5" t="s">
        <v>169</v>
      </c>
      <c r="D145" s="5" t="s">
        <v>2002</v>
      </c>
      <c r="E145" s="5" t="s">
        <v>2003</v>
      </c>
      <c r="F145" s="5" t="s">
        <v>2004</v>
      </c>
      <c r="G145" s="5" t="s">
        <v>1655</v>
      </c>
      <c r="J145" s="5" t="s">
        <v>2922</v>
      </c>
    </row>
    <row r="146" spans="1:10">
      <c r="A146" s="5">
        <v>145</v>
      </c>
      <c r="B146" s="5" t="s">
        <v>1439</v>
      </c>
      <c r="C146" s="5" t="s">
        <v>169</v>
      </c>
      <c r="D146" s="5" t="s">
        <v>2005</v>
      </c>
      <c r="E146" s="5" t="s">
        <v>2006</v>
      </c>
      <c r="F146" s="5" t="s">
        <v>2007</v>
      </c>
      <c r="G146" s="5" t="s">
        <v>1741</v>
      </c>
      <c r="J146" s="5" t="s">
        <v>2922</v>
      </c>
    </row>
    <row r="147" spans="1:10">
      <c r="A147" s="5">
        <v>146</v>
      </c>
      <c r="B147" s="5" t="s">
        <v>1439</v>
      </c>
      <c r="C147" s="5" t="s">
        <v>169</v>
      </c>
      <c r="D147" s="5" t="s">
        <v>2008</v>
      </c>
      <c r="E147" s="5" t="s">
        <v>2009</v>
      </c>
      <c r="F147" s="5" t="s">
        <v>2010</v>
      </c>
      <c r="G147" s="5" t="s">
        <v>1737</v>
      </c>
      <c r="H147" s="5" t="s">
        <v>1688</v>
      </c>
      <c r="J147" s="5" t="s">
        <v>2922</v>
      </c>
    </row>
    <row r="148" spans="1:10">
      <c r="A148" s="5">
        <v>147</v>
      </c>
      <c r="B148" s="5" t="s">
        <v>1439</v>
      </c>
      <c r="C148" s="5" t="s">
        <v>169</v>
      </c>
      <c r="D148" s="5" t="s">
        <v>2011</v>
      </c>
      <c r="E148" s="5" t="s">
        <v>2012</v>
      </c>
      <c r="F148" s="5" t="s">
        <v>2013</v>
      </c>
      <c r="G148" s="5" t="s">
        <v>1574</v>
      </c>
      <c r="H148" s="5" t="s">
        <v>2014</v>
      </c>
      <c r="J148" s="5" t="s">
        <v>2922</v>
      </c>
    </row>
    <row r="149" spans="1:10">
      <c r="A149" s="5">
        <v>148</v>
      </c>
      <c r="B149" s="5" t="s">
        <v>1439</v>
      </c>
      <c r="C149" s="5" t="s">
        <v>169</v>
      </c>
      <c r="D149" s="5" t="s">
        <v>2015</v>
      </c>
      <c r="E149" s="5" t="s">
        <v>2016</v>
      </c>
      <c r="F149" s="5" t="s">
        <v>2017</v>
      </c>
      <c r="G149" s="5" t="s">
        <v>1619</v>
      </c>
      <c r="J149" s="5" t="s">
        <v>2922</v>
      </c>
    </row>
    <row r="150" spans="1:10">
      <c r="A150" s="5">
        <v>149</v>
      </c>
      <c r="B150" s="5" t="s">
        <v>1439</v>
      </c>
      <c r="C150" s="5" t="s">
        <v>169</v>
      </c>
      <c r="D150" s="5" t="s">
        <v>2018</v>
      </c>
      <c r="E150" s="5" t="s">
        <v>2019</v>
      </c>
      <c r="F150" s="5" t="s">
        <v>2020</v>
      </c>
      <c r="G150" s="5" t="s">
        <v>1470</v>
      </c>
      <c r="H150" s="5" t="s">
        <v>2021</v>
      </c>
      <c r="J150" s="5" t="s">
        <v>2922</v>
      </c>
    </row>
    <row r="151" spans="1:10">
      <c r="A151" s="5">
        <v>150</v>
      </c>
      <c r="B151" s="5" t="s">
        <v>1439</v>
      </c>
      <c r="C151" s="5" t="s">
        <v>169</v>
      </c>
      <c r="D151" s="5" t="s">
        <v>2022</v>
      </c>
      <c r="E151" s="5" t="s">
        <v>2023</v>
      </c>
      <c r="F151" s="5" t="s">
        <v>2024</v>
      </c>
      <c r="G151" s="5" t="s">
        <v>1456</v>
      </c>
      <c r="H151" s="5" t="s">
        <v>2025</v>
      </c>
      <c r="J151" s="5" t="s">
        <v>2922</v>
      </c>
    </row>
    <row r="152" spans="1:10">
      <c r="A152" s="5">
        <v>151</v>
      </c>
      <c r="B152" s="5" t="s">
        <v>1439</v>
      </c>
      <c r="C152" s="5" t="s">
        <v>169</v>
      </c>
      <c r="D152" s="5" t="s">
        <v>2026</v>
      </c>
      <c r="E152" s="5" t="s">
        <v>2027</v>
      </c>
      <c r="F152" s="5" t="s">
        <v>2028</v>
      </c>
      <c r="G152" s="5" t="s">
        <v>1557</v>
      </c>
      <c r="H152" s="5" t="s">
        <v>1688</v>
      </c>
      <c r="J152" s="5" t="s">
        <v>2922</v>
      </c>
    </row>
    <row r="153" spans="1:10">
      <c r="A153" s="5">
        <v>152</v>
      </c>
      <c r="B153" s="5" t="s">
        <v>1439</v>
      </c>
      <c r="C153" s="5" t="s">
        <v>169</v>
      </c>
      <c r="D153" s="5" t="s">
        <v>2029</v>
      </c>
      <c r="E153" s="5" t="s">
        <v>2030</v>
      </c>
      <c r="F153" s="5" t="s">
        <v>2031</v>
      </c>
      <c r="G153" s="5" t="s">
        <v>1470</v>
      </c>
      <c r="H153" s="5" t="s">
        <v>2032</v>
      </c>
      <c r="J153" s="5" t="s">
        <v>2922</v>
      </c>
    </row>
    <row r="154" spans="1:10">
      <c r="A154" s="5">
        <v>153</v>
      </c>
      <c r="B154" s="5" t="s">
        <v>1439</v>
      </c>
      <c r="C154" s="5" t="s">
        <v>169</v>
      </c>
      <c r="D154" s="5" t="s">
        <v>2033</v>
      </c>
      <c r="E154" s="5" t="s">
        <v>2034</v>
      </c>
      <c r="F154" s="5" t="s">
        <v>2035</v>
      </c>
      <c r="G154" s="5" t="s">
        <v>1574</v>
      </c>
      <c r="H154" s="5" t="s">
        <v>2036</v>
      </c>
      <c r="J154" s="5" t="s">
        <v>2922</v>
      </c>
    </row>
    <row r="155" spans="1:10">
      <c r="A155" s="5">
        <v>154</v>
      </c>
      <c r="B155" s="5" t="s">
        <v>1439</v>
      </c>
      <c r="C155" s="5" t="s">
        <v>169</v>
      </c>
      <c r="D155" s="5" t="s">
        <v>2037</v>
      </c>
      <c r="E155" s="5" t="s">
        <v>2038</v>
      </c>
      <c r="F155" s="5" t="s">
        <v>2039</v>
      </c>
      <c r="G155" s="5" t="s">
        <v>1692</v>
      </c>
      <c r="H155" s="5" t="s">
        <v>2040</v>
      </c>
      <c r="J155" s="5" t="s">
        <v>2922</v>
      </c>
    </row>
    <row r="156" spans="1:10">
      <c r="A156" s="5">
        <v>155</v>
      </c>
      <c r="B156" s="5" t="s">
        <v>1439</v>
      </c>
      <c r="C156" s="5" t="s">
        <v>169</v>
      </c>
      <c r="D156" s="5" t="s">
        <v>2041</v>
      </c>
      <c r="E156" s="5" t="s">
        <v>2042</v>
      </c>
      <c r="F156" s="5" t="s">
        <v>2043</v>
      </c>
      <c r="G156" s="5" t="s">
        <v>1765</v>
      </c>
      <c r="H156" s="5" t="s">
        <v>1804</v>
      </c>
      <c r="J156" s="5" t="s">
        <v>2922</v>
      </c>
    </row>
    <row r="157" spans="1:10">
      <c r="A157" s="5">
        <v>156</v>
      </c>
      <c r="B157" s="5" t="s">
        <v>1439</v>
      </c>
      <c r="C157" s="5" t="s">
        <v>169</v>
      </c>
      <c r="D157" s="5" t="s">
        <v>2044</v>
      </c>
      <c r="E157" s="5" t="s">
        <v>2045</v>
      </c>
      <c r="F157" s="5" t="s">
        <v>2046</v>
      </c>
      <c r="G157" s="5" t="s">
        <v>1546</v>
      </c>
      <c r="J157" s="5" t="s">
        <v>2922</v>
      </c>
    </row>
    <row r="158" spans="1:10">
      <c r="A158" s="5">
        <v>157</v>
      </c>
      <c r="B158" s="5" t="s">
        <v>1439</v>
      </c>
      <c r="C158" s="5" t="s">
        <v>169</v>
      </c>
      <c r="D158" s="5" t="s">
        <v>2047</v>
      </c>
      <c r="E158" s="5" t="s">
        <v>2048</v>
      </c>
      <c r="F158" s="5" t="s">
        <v>2049</v>
      </c>
      <c r="G158" s="5" t="s">
        <v>1546</v>
      </c>
      <c r="H158" s="5" t="s">
        <v>2050</v>
      </c>
      <c r="J158" s="5" t="s">
        <v>2922</v>
      </c>
    </row>
    <row r="159" spans="1:10">
      <c r="A159" s="5">
        <v>158</v>
      </c>
      <c r="B159" s="5" t="s">
        <v>1439</v>
      </c>
      <c r="C159" s="5" t="s">
        <v>169</v>
      </c>
      <c r="D159" s="5" t="s">
        <v>2051</v>
      </c>
      <c r="E159" s="5" t="s">
        <v>2052</v>
      </c>
      <c r="F159" s="5" t="s">
        <v>2053</v>
      </c>
      <c r="G159" s="5" t="s">
        <v>1447</v>
      </c>
      <c r="H159" s="5" t="s">
        <v>2054</v>
      </c>
      <c r="J159" s="5" t="s">
        <v>2922</v>
      </c>
    </row>
    <row r="160" spans="1:10">
      <c r="A160" s="5">
        <v>159</v>
      </c>
      <c r="B160" s="5" t="s">
        <v>1439</v>
      </c>
      <c r="C160" s="5" t="s">
        <v>169</v>
      </c>
      <c r="D160" s="5" t="s">
        <v>2055</v>
      </c>
      <c r="E160" s="5" t="s">
        <v>2056</v>
      </c>
      <c r="F160" s="5" t="s">
        <v>2057</v>
      </c>
      <c r="G160" s="5" t="s">
        <v>1541</v>
      </c>
      <c r="H160" s="5" t="s">
        <v>2058</v>
      </c>
      <c r="J160" s="5" t="s">
        <v>2922</v>
      </c>
    </row>
    <row r="161" spans="1:10">
      <c r="A161" s="5">
        <v>160</v>
      </c>
      <c r="B161" s="5" t="s">
        <v>1439</v>
      </c>
      <c r="C161" s="5" t="s">
        <v>169</v>
      </c>
      <c r="D161" s="5" t="s">
        <v>2059</v>
      </c>
      <c r="E161" s="5" t="s">
        <v>2060</v>
      </c>
      <c r="F161" s="5" t="s">
        <v>2061</v>
      </c>
      <c r="G161" s="5" t="s">
        <v>1546</v>
      </c>
      <c r="H161" s="5" t="s">
        <v>2062</v>
      </c>
      <c r="J161" s="5" t="s">
        <v>2922</v>
      </c>
    </row>
    <row r="162" spans="1:10">
      <c r="A162" s="5">
        <v>161</v>
      </c>
      <c r="B162" s="5" t="s">
        <v>1439</v>
      </c>
      <c r="C162" s="5" t="s">
        <v>169</v>
      </c>
      <c r="D162" s="5" t="s">
        <v>2063</v>
      </c>
      <c r="E162" s="5" t="s">
        <v>2064</v>
      </c>
      <c r="F162" s="5" t="s">
        <v>2065</v>
      </c>
      <c r="G162" s="5" t="s">
        <v>1452</v>
      </c>
      <c r="H162" s="5" t="s">
        <v>2066</v>
      </c>
      <c r="J162" s="5" t="s">
        <v>2922</v>
      </c>
    </row>
    <row r="163" spans="1:10">
      <c r="A163" s="5">
        <v>162</v>
      </c>
      <c r="B163" s="5" t="s">
        <v>1439</v>
      </c>
      <c r="C163" s="5" t="s">
        <v>169</v>
      </c>
      <c r="D163" s="5" t="s">
        <v>2067</v>
      </c>
      <c r="E163" s="5" t="s">
        <v>2068</v>
      </c>
      <c r="F163" s="5" t="s">
        <v>2069</v>
      </c>
      <c r="G163" s="5" t="s">
        <v>1677</v>
      </c>
      <c r="J163" s="5" t="s">
        <v>2922</v>
      </c>
    </row>
    <row r="164" spans="1:10">
      <c r="A164" s="5">
        <v>163</v>
      </c>
      <c r="B164" s="5" t="s">
        <v>1439</v>
      </c>
      <c r="C164" s="5" t="s">
        <v>169</v>
      </c>
      <c r="D164" s="5" t="s">
        <v>2070</v>
      </c>
      <c r="E164" s="5" t="s">
        <v>2071</v>
      </c>
      <c r="F164" s="5" t="s">
        <v>2072</v>
      </c>
      <c r="G164" s="5" t="s">
        <v>1692</v>
      </c>
      <c r="H164" s="5" t="s">
        <v>2073</v>
      </c>
      <c r="J164" s="5" t="s">
        <v>2922</v>
      </c>
    </row>
    <row r="165" spans="1:10">
      <c r="A165" s="5">
        <v>164</v>
      </c>
      <c r="B165" s="5" t="s">
        <v>1439</v>
      </c>
      <c r="C165" s="5" t="s">
        <v>169</v>
      </c>
      <c r="D165" s="5" t="s">
        <v>2074</v>
      </c>
      <c r="E165" s="5" t="s">
        <v>2075</v>
      </c>
      <c r="F165" s="5" t="s">
        <v>2076</v>
      </c>
      <c r="G165" s="5" t="s">
        <v>1732</v>
      </c>
      <c r="H165" s="5" t="s">
        <v>2077</v>
      </c>
      <c r="J165" s="5" t="s">
        <v>2922</v>
      </c>
    </row>
    <row r="166" spans="1:10">
      <c r="A166" s="5">
        <v>165</v>
      </c>
      <c r="B166" s="5" t="s">
        <v>1439</v>
      </c>
      <c r="C166" s="5" t="s">
        <v>169</v>
      </c>
      <c r="D166" s="5" t="s">
        <v>2078</v>
      </c>
      <c r="E166" s="5" t="s">
        <v>2079</v>
      </c>
      <c r="F166" s="5" t="s">
        <v>2080</v>
      </c>
      <c r="G166" s="5" t="s">
        <v>1732</v>
      </c>
      <c r="H166" s="5" t="s">
        <v>2062</v>
      </c>
      <c r="J166" s="5" t="s">
        <v>2922</v>
      </c>
    </row>
    <row r="167" spans="1:10">
      <c r="A167" s="5">
        <v>166</v>
      </c>
      <c r="B167" s="5" t="s">
        <v>1439</v>
      </c>
      <c r="C167" s="5" t="s">
        <v>169</v>
      </c>
      <c r="D167" s="5" t="s">
        <v>2081</v>
      </c>
      <c r="E167" s="5" t="s">
        <v>2082</v>
      </c>
      <c r="F167" s="5" t="s">
        <v>2083</v>
      </c>
      <c r="G167" s="5" t="s">
        <v>1732</v>
      </c>
      <c r="H167" s="5" t="s">
        <v>2084</v>
      </c>
      <c r="J167" s="5" t="s">
        <v>2922</v>
      </c>
    </row>
    <row r="168" spans="1:10">
      <c r="A168" s="5">
        <v>167</v>
      </c>
      <c r="B168" s="5" t="s">
        <v>1439</v>
      </c>
      <c r="C168" s="5" t="s">
        <v>169</v>
      </c>
      <c r="D168" s="5" t="s">
        <v>2085</v>
      </c>
      <c r="E168" s="5" t="s">
        <v>2086</v>
      </c>
      <c r="F168" s="5" t="s">
        <v>2087</v>
      </c>
      <c r="G168" s="5" t="s">
        <v>1765</v>
      </c>
      <c r="H168" s="5" t="s">
        <v>2088</v>
      </c>
      <c r="J168" s="5" t="s">
        <v>2922</v>
      </c>
    </row>
    <row r="169" spans="1:10">
      <c r="A169" s="5">
        <v>168</v>
      </c>
      <c r="B169" s="5" t="s">
        <v>1439</v>
      </c>
      <c r="C169" s="5" t="s">
        <v>169</v>
      </c>
      <c r="D169" s="5" t="s">
        <v>2089</v>
      </c>
      <c r="E169" s="5" t="s">
        <v>2090</v>
      </c>
      <c r="F169" s="5" t="s">
        <v>2091</v>
      </c>
      <c r="G169" s="5" t="s">
        <v>1624</v>
      </c>
      <c r="H169" s="5" t="s">
        <v>2092</v>
      </c>
      <c r="J169" s="5" t="s">
        <v>2922</v>
      </c>
    </row>
    <row r="170" spans="1:10">
      <c r="A170" s="5">
        <v>169</v>
      </c>
      <c r="B170" s="5" t="s">
        <v>1439</v>
      </c>
      <c r="C170" s="5" t="s">
        <v>169</v>
      </c>
      <c r="D170" s="5" t="s">
        <v>2093</v>
      </c>
      <c r="E170" s="5" t="s">
        <v>2094</v>
      </c>
      <c r="F170" s="5" t="s">
        <v>2095</v>
      </c>
      <c r="G170" s="5" t="s">
        <v>1563</v>
      </c>
      <c r="H170" s="5" t="s">
        <v>2096</v>
      </c>
      <c r="J170" s="5" t="s">
        <v>2922</v>
      </c>
    </row>
    <row r="171" spans="1:10">
      <c r="A171" s="5">
        <v>170</v>
      </c>
      <c r="B171" s="5" t="s">
        <v>1439</v>
      </c>
      <c r="C171" s="5" t="s">
        <v>169</v>
      </c>
      <c r="D171" s="5" t="s">
        <v>2097</v>
      </c>
      <c r="E171" s="5" t="s">
        <v>2098</v>
      </c>
      <c r="F171" s="5" t="s">
        <v>2099</v>
      </c>
      <c r="G171" s="5" t="s">
        <v>1557</v>
      </c>
      <c r="H171" s="5" t="s">
        <v>2100</v>
      </c>
      <c r="J171" s="5" t="s">
        <v>2922</v>
      </c>
    </row>
    <row r="172" spans="1:10">
      <c r="A172" s="5">
        <v>171</v>
      </c>
      <c r="B172" s="5" t="s">
        <v>1439</v>
      </c>
      <c r="C172" s="5" t="s">
        <v>169</v>
      </c>
      <c r="D172" s="5" t="s">
        <v>2101</v>
      </c>
      <c r="E172" s="5" t="s">
        <v>2102</v>
      </c>
      <c r="F172" s="5" t="s">
        <v>2103</v>
      </c>
      <c r="G172" s="5" t="s">
        <v>1624</v>
      </c>
      <c r="H172" s="5" t="s">
        <v>2104</v>
      </c>
      <c r="J172" s="5" t="s">
        <v>2922</v>
      </c>
    </row>
    <row r="173" spans="1:10">
      <c r="A173" s="5">
        <v>172</v>
      </c>
      <c r="B173" s="5" t="s">
        <v>1439</v>
      </c>
      <c r="C173" s="5" t="s">
        <v>169</v>
      </c>
      <c r="D173" s="5" t="s">
        <v>2105</v>
      </c>
      <c r="E173" s="5" t="s">
        <v>2106</v>
      </c>
      <c r="F173" s="5" t="s">
        <v>2107</v>
      </c>
      <c r="G173" s="5" t="s">
        <v>1790</v>
      </c>
      <c r="H173" s="5" t="s">
        <v>2108</v>
      </c>
      <c r="J173" s="5" t="s">
        <v>2922</v>
      </c>
    </row>
    <row r="174" spans="1:10">
      <c r="A174" s="5">
        <v>173</v>
      </c>
      <c r="B174" s="5" t="s">
        <v>1439</v>
      </c>
      <c r="C174" s="5" t="s">
        <v>169</v>
      </c>
      <c r="D174" s="5" t="s">
        <v>2109</v>
      </c>
      <c r="E174" s="5" t="s">
        <v>2110</v>
      </c>
      <c r="F174" s="5" t="s">
        <v>2111</v>
      </c>
      <c r="G174" s="5" t="s">
        <v>1655</v>
      </c>
      <c r="H174" s="5" t="s">
        <v>2112</v>
      </c>
      <c r="J174" s="5" t="s">
        <v>2922</v>
      </c>
    </row>
    <row r="175" spans="1:10">
      <c r="A175" s="5">
        <v>174</v>
      </c>
      <c r="B175" s="5" t="s">
        <v>1439</v>
      </c>
      <c r="C175" s="5" t="s">
        <v>169</v>
      </c>
      <c r="D175" s="5" t="s">
        <v>2113</v>
      </c>
      <c r="E175" s="5" t="s">
        <v>2114</v>
      </c>
      <c r="F175" s="5" t="s">
        <v>2115</v>
      </c>
      <c r="G175" s="5" t="s">
        <v>1478</v>
      </c>
      <c r="H175" s="5" t="s">
        <v>2116</v>
      </c>
      <c r="J175" s="5" t="s">
        <v>2922</v>
      </c>
    </row>
    <row r="176" spans="1:10">
      <c r="A176" s="5">
        <v>175</v>
      </c>
      <c r="B176" s="5" t="s">
        <v>1439</v>
      </c>
      <c r="C176" s="5" t="s">
        <v>169</v>
      </c>
      <c r="D176" s="5" t="s">
        <v>2117</v>
      </c>
      <c r="E176" s="5" t="s">
        <v>2118</v>
      </c>
      <c r="F176" s="5" t="s">
        <v>2119</v>
      </c>
      <c r="G176" s="5" t="s">
        <v>1557</v>
      </c>
      <c r="H176" s="5" t="s">
        <v>1804</v>
      </c>
      <c r="J176" s="5" t="s">
        <v>2922</v>
      </c>
    </row>
    <row r="177" spans="1:10">
      <c r="A177" s="5">
        <v>176</v>
      </c>
      <c r="B177" s="5" t="s">
        <v>1439</v>
      </c>
      <c r="C177" s="5" t="s">
        <v>169</v>
      </c>
      <c r="D177" s="5" t="s">
        <v>2120</v>
      </c>
      <c r="E177" s="5" t="s">
        <v>2121</v>
      </c>
      <c r="F177" s="5" t="s">
        <v>2122</v>
      </c>
      <c r="G177" s="5" t="s">
        <v>1478</v>
      </c>
      <c r="H177" s="5" t="s">
        <v>1553</v>
      </c>
      <c r="J177" s="5" t="s">
        <v>2922</v>
      </c>
    </row>
    <row r="178" spans="1:10">
      <c r="A178" s="5">
        <v>177</v>
      </c>
      <c r="B178" s="5" t="s">
        <v>1439</v>
      </c>
      <c r="C178" s="5" t="s">
        <v>169</v>
      </c>
      <c r="D178" s="5" t="s">
        <v>2123</v>
      </c>
      <c r="E178" s="5" t="s">
        <v>2124</v>
      </c>
      <c r="F178" s="5" t="s">
        <v>2125</v>
      </c>
      <c r="G178" s="5" t="s">
        <v>1461</v>
      </c>
      <c r="H178" s="5" t="s">
        <v>2126</v>
      </c>
      <c r="J178" s="5" t="s">
        <v>2922</v>
      </c>
    </row>
    <row r="179" spans="1:10">
      <c r="A179" s="5">
        <v>178</v>
      </c>
      <c r="B179" s="5" t="s">
        <v>1439</v>
      </c>
      <c r="C179" s="5" t="s">
        <v>169</v>
      </c>
      <c r="D179" s="5" t="s">
        <v>2127</v>
      </c>
      <c r="E179" s="5" t="s">
        <v>2128</v>
      </c>
      <c r="F179" s="5" t="s">
        <v>2129</v>
      </c>
      <c r="G179" s="5" t="s">
        <v>1461</v>
      </c>
      <c r="H179" s="5" t="s">
        <v>2130</v>
      </c>
      <c r="J179" s="5" t="s">
        <v>2922</v>
      </c>
    </row>
    <row r="180" spans="1:10">
      <c r="A180" s="5">
        <v>179</v>
      </c>
      <c r="B180" s="5" t="s">
        <v>1439</v>
      </c>
      <c r="C180" s="5" t="s">
        <v>169</v>
      </c>
      <c r="D180" s="5" t="s">
        <v>2131</v>
      </c>
      <c r="E180" s="5" t="s">
        <v>2132</v>
      </c>
      <c r="F180" s="5" t="s">
        <v>2133</v>
      </c>
      <c r="G180" s="5" t="s">
        <v>2134</v>
      </c>
      <c r="J180" s="5" t="s">
        <v>2922</v>
      </c>
    </row>
    <row r="181" spans="1:10">
      <c r="A181" s="5">
        <v>180</v>
      </c>
      <c r="B181" s="5" t="s">
        <v>1439</v>
      </c>
      <c r="C181" s="5" t="s">
        <v>169</v>
      </c>
      <c r="D181" s="5" t="s">
        <v>2135</v>
      </c>
      <c r="E181" s="5" t="s">
        <v>2136</v>
      </c>
      <c r="F181" s="5" t="s">
        <v>2137</v>
      </c>
      <c r="G181" s="5" t="s">
        <v>1452</v>
      </c>
      <c r="H181" s="5" t="s">
        <v>2138</v>
      </c>
      <c r="J181" s="5" t="s">
        <v>2922</v>
      </c>
    </row>
    <row r="182" spans="1:10">
      <c r="A182" s="5">
        <v>181</v>
      </c>
      <c r="B182" s="5" t="s">
        <v>1439</v>
      </c>
      <c r="C182" s="5" t="s">
        <v>169</v>
      </c>
      <c r="D182" s="5" t="s">
        <v>2139</v>
      </c>
      <c r="E182" s="5" t="s">
        <v>2140</v>
      </c>
      <c r="F182" s="5" t="s">
        <v>2141</v>
      </c>
      <c r="G182" s="5" t="s">
        <v>1456</v>
      </c>
      <c r="H182" s="5" t="s">
        <v>2142</v>
      </c>
      <c r="J182" s="5" t="s">
        <v>2922</v>
      </c>
    </row>
    <row r="183" spans="1:10">
      <c r="A183" s="5">
        <v>182</v>
      </c>
      <c r="B183" s="5" t="s">
        <v>1439</v>
      </c>
      <c r="C183" s="5" t="s">
        <v>169</v>
      </c>
      <c r="D183" s="5" t="s">
        <v>2143</v>
      </c>
      <c r="E183" s="5" t="s">
        <v>2144</v>
      </c>
      <c r="F183" s="5" t="s">
        <v>2145</v>
      </c>
      <c r="G183" s="5" t="s">
        <v>1447</v>
      </c>
      <c r="H183" s="5" t="s">
        <v>2146</v>
      </c>
      <c r="J183" s="5" t="s">
        <v>2922</v>
      </c>
    </row>
    <row r="184" spans="1:10">
      <c r="A184" s="5">
        <v>183</v>
      </c>
      <c r="B184" s="5" t="s">
        <v>1439</v>
      </c>
      <c r="C184" s="5" t="s">
        <v>169</v>
      </c>
      <c r="D184" s="5" t="s">
        <v>2147</v>
      </c>
      <c r="E184" s="5" t="s">
        <v>2148</v>
      </c>
      <c r="F184" s="5" t="s">
        <v>2149</v>
      </c>
      <c r="G184" s="5" t="s">
        <v>1557</v>
      </c>
      <c r="J184" s="5" t="s">
        <v>2922</v>
      </c>
    </row>
    <row r="185" spans="1:10">
      <c r="A185" s="5">
        <v>184</v>
      </c>
      <c r="B185" s="5" t="s">
        <v>1439</v>
      </c>
      <c r="C185" s="5" t="s">
        <v>169</v>
      </c>
      <c r="D185" s="5" t="s">
        <v>2150</v>
      </c>
      <c r="E185" s="5" t="s">
        <v>2151</v>
      </c>
      <c r="F185" s="5" t="s">
        <v>2152</v>
      </c>
      <c r="G185" s="5" t="s">
        <v>1655</v>
      </c>
      <c r="H185" s="5" t="s">
        <v>2153</v>
      </c>
      <c r="J185" s="5" t="s">
        <v>2922</v>
      </c>
    </row>
    <row r="186" spans="1:10">
      <c r="A186" s="5">
        <v>185</v>
      </c>
      <c r="B186" s="5" t="s">
        <v>1439</v>
      </c>
      <c r="C186" s="5" t="s">
        <v>169</v>
      </c>
      <c r="D186" s="5" t="s">
        <v>2154</v>
      </c>
      <c r="E186" s="5" t="s">
        <v>2155</v>
      </c>
      <c r="F186" s="5" t="s">
        <v>2156</v>
      </c>
      <c r="G186" s="5" t="s">
        <v>1524</v>
      </c>
      <c r="J186" s="5" t="s">
        <v>2922</v>
      </c>
    </row>
    <row r="187" spans="1:10">
      <c r="A187" s="5">
        <v>186</v>
      </c>
      <c r="B187" s="5" t="s">
        <v>1439</v>
      </c>
      <c r="C187" s="5" t="s">
        <v>169</v>
      </c>
      <c r="D187" s="5" t="s">
        <v>2157</v>
      </c>
      <c r="E187" s="5" t="s">
        <v>2158</v>
      </c>
      <c r="F187" s="5" t="s">
        <v>2159</v>
      </c>
      <c r="G187" s="5" t="s">
        <v>1541</v>
      </c>
      <c r="H187" s="5" t="s">
        <v>2160</v>
      </c>
      <c r="I187" s="5" t="s">
        <v>2161</v>
      </c>
      <c r="J187" s="5" t="s">
        <v>2922</v>
      </c>
    </row>
    <row r="188" spans="1:10">
      <c r="A188" s="5">
        <v>187</v>
      </c>
      <c r="B188" s="5" t="s">
        <v>1439</v>
      </c>
      <c r="C188" s="5" t="s">
        <v>169</v>
      </c>
      <c r="D188" s="5" t="s">
        <v>2162</v>
      </c>
      <c r="E188" s="5" t="s">
        <v>2163</v>
      </c>
      <c r="F188" s="5" t="s">
        <v>2164</v>
      </c>
      <c r="G188" s="5" t="s">
        <v>1546</v>
      </c>
      <c r="J188" s="5" t="s">
        <v>2922</v>
      </c>
    </row>
    <row r="189" spans="1:10">
      <c r="A189" s="5">
        <v>188</v>
      </c>
      <c r="B189" s="5" t="s">
        <v>1439</v>
      </c>
      <c r="C189" s="5" t="s">
        <v>169</v>
      </c>
      <c r="D189" s="5" t="s">
        <v>2165</v>
      </c>
      <c r="E189" s="5" t="s">
        <v>2166</v>
      </c>
      <c r="F189" s="5" t="s">
        <v>2167</v>
      </c>
      <c r="G189" s="5" t="s">
        <v>1461</v>
      </c>
      <c r="J189" s="5" t="s">
        <v>2922</v>
      </c>
    </row>
    <row r="190" spans="1:10">
      <c r="A190" s="5">
        <v>189</v>
      </c>
      <c r="B190" s="5" t="s">
        <v>1439</v>
      </c>
      <c r="C190" s="5" t="s">
        <v>169</v>
      </c>
      <c r="D190" s="5" t="s">
        <v>2168</v>
      </c>
      <c r="E190" s="5" t="s">
        <v>2169</v>
      </c>
      <c r="F190" s="5" t="s">
        <v>2170</v>
      </c>
      <c r="G190" s="5" t="s">
        <v>1574</v>
      </c>
      <c r="H190" s="5" t="s">
        <v>2171</v>
      </c>
      <c r="J190" s="5" t="s">
        <v>2922</v>
      </c>
    </row>
    <row r="191" spans="1:10">
      <c r="A191" s="5">
        <v>190</v>
      </c>
      <c r="B191" s="5" t="s">
        <v>1439</v>
      </c>
      <c r="C191" s="5" t="s">
        <v>169</v>
      </c>
      <c r="D191" s="5" t="s">
        <v>2172</v>
      </c>
      <c r="E191" s="5" t="s">
        <v>2173</v>
      </c>
      <c r="F191" s="5" t="s">
        <v>2174</v>
      </c>
      <c r="G191" s="5" t="s">
        <v>1687</v>
      </c>
      <c r="J191" s="5" t="s">
        <v>2922</v>
      </c>
    </row>
    <row r="192" spans="1:10">
      <c r="A192" s="5">
        <v>191</v>
      </c>
      <c r="B192" s="5" t="s">
        <v>1439</v>
      </c>
      <c r="C192" s="5" t="s">
        <v>169</v>
      </c>
      <c r="D192" s="5" t="s">
        <v>2175</v>
      </c>
      <c r="E192" s="5" t="s">
        <v>2176</v>
      </c>
      <c r="F192" s="5" t="s">
        <v>2177</v>
      </c>
      <c r="G192" s="5" t="s">
        <v>1452</v>
      </c>
      <c r="H192" s="5" t="s">
        <v>2178</v>
      </c>
      <c r="J192" s="5" t="s">
        <v>2922</v>
      </c>
    </row>
    <row r="193" spans="1:10">
      <c r="A193" s="5">
        <v>192</v>
      </c>
      <c r="B193" s="5" t="s">
        <v>1439</v>
      </c>
      <c r="C193" s="5" t="s">
        <v>169</v>
      </c>
      <c r="D193" s="5" t="s">
        <v>2179</v>
      </c>
      <c r="E193" s="5" t="s">
        <v>2180</v>
      </c>
      <c r="F193" s="5" t="s">
        <v>2181</v>
      </c>
      <c r="G193" s="5" t="s">
        <v>1624</v>
      </c>
      <c r="H193" s="5" t="s">
        <v>2182</v>
      </c>
      <c r="J193" s="5" t="s">
        <v>2922</v>
      </c>
    </row>
    <row r="194" spans="1:10">
      <c r="A194" s="5">
        <v>193</v>
      </c>
      <c r="B194" s="5" t="s">
        <v>1439</v>
      </c>
      <c r="C194" s="5" t="s">
        <v>169</v>
      </c>
      <c r="D194" s="5" t="s">
        <v>2183</v>
      </c>
      <c r="E194" s="5" t="s">
        <v>2184</v>
      </c>
      <c r="F194" s="5" t="s">
        <v>2185</v>
      </c>
      <c r="G194" s="5" t="s">
        <v>1563</v>
      </c>
      <c r="H194" s="5" t="s">
        <v>2186</v>
      </c>
      <c r="J194" s="5" t="s">
        <v>2922</v>
      </c>
    </row>
    <row r="195" spans="1:10">
      <c r="A195" s="5">
        <v>194</v>
      </c>
      <c r="B195" s="5" t="s">
        <v>1439</v>
      </c>
      <c r="C195" s="5" t="s">
        <v>169</v>
      </c>
      <c r="D195" s="5" t="s">
        <v>2187</v>
      </c>
      <c r="E195" s="5" t="s">
        <v>2184</v>
      </c>
      <c r="F195" s="5" t="s">
        <v>2188</v>
      </c>
      <c r="G195" s="5" t="s">
        <v>1855</v>
      </c>
      <c r="J195" s="5" t="s">
        <v>2922</v>
      </c>
    </row>
    <row r="196" spans="1:10">
      <c r="A196" s="5">
        <v>195</v>
      </c>
      <c r="B196" s="5" t="s">
        <v>1439</v>
      </c>
      <c r="C196" s="5" t="s">
        <v>169</v>
      </c>
      <c r="D196" s="5" t="s">
        <v>2189</v>
      </c>
      <c r="E196" s="5" t="s">
        <v>2190</v>
      </c>
      <c r="F196" s="5" t="s">
        <v>2191</v>
      </c>
      <c r="G196" s="5" t="s">
        <v>1855</v>
      </c>
      <c r="H196" s="5" t="s">
        <v>2192</v>
      </c>
      <c r="J196" s="5" t="s">
        <v>2922</v>
      </c>
    </row>
    <row r="197" spans="1:10">
      <c r="A197" s="5">
        <v>196</v>
      </c>
      <c r="B197" s="5" t="s">
        <v>1439</v>
      </c>
      <c r="C197" s="5" t="s">
        <v>169</v>
      </c>
      <c r="D197" s="5" t="s">
        <v>2193</v>
      </c>
      <c r="E197" s="5" t="s">
        <v>2194</v>
      </c>
      <c r="F197" s="5" t="s">
        <v>2195</v>
      </c>
      <c r="G197" s="5" t="s">
        <v>2196</v>
      </c>
      <c r="H197" s="5" t="s">
        <v>2197</v>
      </c>
      <c r="J197" s="5" t="s">
        <v>2922</v>
      </c>
    </row>
    <row r="198" spans="1:10">
      <c r="A198" s="5">
        <v>197</v>
      </c>
      <c r="B198" s="5" t="s">
        <v>1439</v>
      </c>
      <c r="C198" s="5" t="s">
        <v>169</v>
      </c>
      <c r="D198" s="5" t="s">
        <v>2198</v>
      </c>
      <c r="E198" s="5" t="s">
        <v>2199</v>
      </c>
      <c r="F198" s="5" t="s">
        <v>2200</v>
      </c>
      <c r="G198" s="5" t="s">
        <v>1855</v>
      </c>
      <c r="H198" s="5" t="s">
        <v>2201</v>
      </c>
      <c r="J198" s="5" t="s">
        <v>2922</v>
      </c>
    </row>
    <row r="199" spans="1:10">
      <c r="A199" s="5">
        <v>198</v>
      </c>
      <c r="B199" s="5" t="s">
        <v>1439</v>
      </c>
      <c r="C199" s="5" t="s">
        <v>169</v>
      </c>
      <c r="D199" s="5" t="s">
        <v>2202</v>
      </c>
      <c r="E199" s="5" t="s">
        <v>2203</v>
      </c>
      <c r="F199" s="5" t="s">
        <v>2204</v>
      </c>
      <c r="G199" s="5" t="s">
        <v>1687</v>
      </c>
      <c r="J199" s="5" t="s">
        <v>2922</v>
      </c>
    </row>
    <row r="200" spans="1:10">
      <c r="A200" s="5">
        <v>199</v>
      </c>
      <c r="B200" s="5" t="s">
        <v>1439</v>
      </c>
      <c r="C200" s="5" t="s">
        <v>169</v>
      </c>
      <c r="D200" s="5" t="s">
        <v>2205</v>
      </c>
      <c r="E200" s="5" t="s">
        <v>2206</v>
      </c>
      <c r="F200" s="5" t="s">
        <v>2207</v>
      </c>
      <c r="G200" s="5" t="s">
        <v>2208</v>
      </c>
      <c r="H200" s="5" t="s">
        <v>2209</v>
      </c>
      <c r="J200" s="5" t="s">
        <v>2922</v>
      </c>
    </row>
    <row r="201" spans="1:10">
      <c r="A201" s="5">
        <v>200</v>
      </c>
      <c r="B201" s="5" t="s">
        <v>1439</v>
      </c>
      <c r="C201" s="5" t="s">
        <v>169</v>
      </c>
      <c r="D201" s="5" t="s">
        <v>2210</v>
      </c>
      <c r="E201" s="5" t="s">
        <v>2211</v>
      </c>
      <c r="F201" s="5" t="s">
        <v>2212</v>
      </c>
      <c r="G201" s="5" t="s">
        <v>1563</v>
      </c>
      <c r="H201" s="5" t="s">
        <v>2213</v>
      </c>
      <c r="J201" s="5" t="s">
        <v>2922</v>
      </c>
    </row>
    <row r="202" spans="1:10">
      <c r="A202" s="5">
        <v>201</v>
      </c>
      <c r="B202" s="5" t="s">
        <v>1439</v>
      </c>
      <c r="C202" s="5" t="s">
        <v>169</v>
      </c>
      <c r="D202" s="5" t="s">
        <v>2214</v>
      </c>
      <c r="E202" s="5" t="s">
        <v>2215</v>
      </c>
      <c r="F202" s="5" t="s">
        <v>2216</v>
      </c>
      <c r="G202" s="5" t="s">
        <v>1452</v>
      </c>
      <c r="J202" s="5" t="s">
        <v>2922</v>
      </c>
    </row>
    <row r="203" spans="1:10">
      <c r="A203" s="5">
        <v>202</v>
      </c>
      <c r="B203" s="5" t="s">
        <v>1439</v>
      </c>
      <c r="C203" s="5" t="s">
        <v>169</v>
      </c>
      <c r="D203" s="5" t="s">
        <v>2217</v>
      </c>
      <c r="E203" s="5" t="s">
        <v>2218</v>
      </c>
      <c r="F203" s="5" t="s">
        <v>2219</v>
      </c>
      <c r="G203" s="5" t="s">
        <v>1790</v>
      </c>
      <c r="H203" s="5" t="s">
        <v>2220</v>
      </c>
      <c r="J203" s="5" t="s">
        <v>2922</v>
      </c>
    </row>
    <row r="204" spans="1:10">
      <c r="A204" s="5">
        <v>203</v>
      </c>
      <c r="B204" s="5" t="s">
        <v>1439</v>
      </c>
      <c r="C204" s="5" t="s">
        <v>169</v>
      </c>
      <c r="D204" s="5" t="s">
        <v>2221</v>
      </c>
      <c r="E204" s="5" t="s">
        <v>2222</v>
      </c>
      <c r="F204" s="5" t="s">
        <v>2223</v>
      </c>
      <c r="G204" s="5" t="s">
        <v>2224</v>
      </c>
      <c r="H204" s="5" t="s">
        <v>2225</v>
      </c>
      <c r="J204" s="5" t="s">
        <v>2922</v>
      </c>
    </row>
    <row r="205" spans="1:10">
      <c r="A205" s="5">
        <v>204</v>
      </c>
      <c r="B205" s="5" t="s">
        <v>1439</v>
      </c>
      <c r="C205" s="5" t="s">
        <v>169</v>
      </c>
      <c r="D205" s="5" t="s">
        <v>2226</v>
      </c>
      <c r="E205" s="5" t="s">
        <v>2227</v>
      </c>
      <c r="F205" s="5" t="s">
        <v>2228</v>
      </c>
      <c r="G205" s="5" t="s">
        <v>1487</v>
      </c>
      <c r="H205" s="5" t="s">
        <v>2229</v>
      </c>
      <c r="J205" s="5" t="s">
        <v>2922</v>
      </c>
    </row>
    <row r="206" spans="1:10">
      <c r="A206" s="5">
        <v>205</v>
      </c>
      <c r="B206" s="5" t="s">
        <v>1439</v>
      </c>
      <c r="C206" s="5" t="s">
        <v>169</v>
      </c>
      <c r="D206" s="5" t="s">
        <v>2230</v>
      </c>
      <c r="E206" s="5" t="s">
        <v>2231</v>
      </c>
      <c r="F206" s="5" t="s">
        <v>2232</v>
      </c>
      <c r="G206" s="5" t="s">
        <v>1700</v>
      </c>
      <c r="H206" s="5" t="s">
        <v>2233</v>
      </c>
      <c r="J206" s="5" t="s">
        <v>2922</v>
      </c>
    </row>
    <row r="207" spans="1:10">
      <c r="A207" s="5">
        <v>206</v>
      </c>
      <c r="B207" s="5" t="s">
        <v>1439</v>
      </c>
      <c r="C207" s="5" t="s">
        <v>169</v>
      </c>
      <c r="D207" s="5" t="s">
        <v>2234</v>
      </c>
      <c r="E207" s="5" t="s">
        <v>2235</v>
      </c>
      <c r="F207" s="5" t="s">
        <v>2236</v>
      </c>
      <c r="G207" s="5" t="s">
        <v>2237</v>
      </c>
      <c r="J207" s="5" t="s">
        <v>2922</v>
      </c>
    </row>
    <row r="208" spans="1:10">
      <c r="A208" s="5">
        <v>207</v>
      </c>
      <c r="B208" s="5" t="s">
        <v>1439</v>
      </c>
      <c r="C208" s="5" t="s">
        <v>169</v>
      </c>
      <c r="D208" s="5" t="s">
        <v>2238</v>
      </c>
      <c r="E208" s="5" t="s">
        <v>2239</v>
      </c>
      <c r="F208" s="5" t="s">
        <v>2240</v>
      </c>
      <c r="G208" s="5" t="s">
        <v>1452</v>
      </c>
      <c r="J208" s="5" t="s">
        <v>2922</v>
      </c>
    </row>
    <row r="209" spans="1:10">
      <c r="A209" s="5">
        <v>208</v>
      </c>
      <c r="B209" s="5" t="s">
        <v>1439</v>
      </c>
      <c r="C209" s="5" t="s">
        <v>169</v>
      </c>
      <c r="D209" s="5" t="s">
        <v>2241</v>
      </c>
      <c r="E209" s="5" t="s">
        <v>2242</v>
      </c>
      <c r="F209" s="5" t="s">
        <v>2243</v>
      </c>
      <c r="G209" s="5" t="s">
        <v>1850</v>
      </c>
      <c r="H209" s="5" t="s">
        <v>2244</v>
      </c>
      <c r="J209" s="5" t="s">
        <v>2922</v>
      </c>
    </row>
    <row r="210" spans="1:10">
      <c r="A210" s="5">
        <v>209</v>
      </c>
      <c r="B210" s="5" t="s">
        <v>1439</v>
      </c>
      <c r="C210" s="5" t="s">
        <v>169</v>
      </c>
      <c r="D210" s="5" t="s">
        <v>2245</v>
      </c>
      <c r="E210" s="5" t="s">
        <v>2246</v>
      </c>
      <c r="F210" s="5" t="s">
        <v>2247</v>
      </c>
      <c r="G210" s="5" t="s">
        <v>1456</v>
      </c>
      <c r="J210" s="5" t="s">
        <v>2922</v>
      </c>
    </row>
    <row r="211" spans="1:10">
      <c r="A211" s="5">
        <v>210</v>
      </c>
      <c r="B211" s="5" t="s">
        <v>1439</v>
      </c>
      <c r="C211" s="5" t="s">
        <v>169</v>
      </c>
      <c r="D211" s="5" t="s">
        <v>2248</v>
      </c>
      <c r="E211" s="5" t="s">
        <v>2249</v>
      </c>
      <c r="F211" s="5" t="s">
        <v>2250</v>
      </c>
      <c r="G211" s="5" t="s">
        <v>1574</v>
      </c>
      <c r="H211" s="5" t="s">
        <v>2171</v>
      </c>
      <c r="J211" s="5" t="s">
        <v>2922</v>
      </c>
    </row>
    <row r="212" spans="1:10">
      <c r="A212" s="5">
        <v>211</v>
      </c>
      <c r="B212" s="5" t="s">
        <v>1439</v>
      </c>
      <c r="C212" s="5" t="s">
        <v>169</v>
      </c>
      <c r="D212" s="5" t="s">
        <v>2251</v>
      </c>
      <c r="E212" s="5" t="s">
        <v>2252</v>
      </c>
      <c r="F212" s="5" t="s">
        <v>2253</v>
      </c>
      <c r="G212" s="5" t="s">
        <v>2254</v>
      </c>
      <c r="J212" s="5" t="s">
        <v>2922</v>
      </c>
    </row>
    <row r="213" spans="1:10">
      <c r="A213" s="5">
        <v>212</v>
      </c>
      <c r="B213" s="5" t="s">
        <v>1439</v>
      </c>
      <c r="C213" s="5" t="s">
        <v>169</v>
      </c>
      <c r="D213" s="5" t="s">
        <v>2255</v>
      </c>
      <c r="E213" s="5" t="s">
        <v>2256</v>
      </c>
      <c r="F213" s="5" t="s">
        <v>2257</v>
      </c>
      <c r="G213" s="5" t="s">
        <v>1478</v>
      </c>
      <c r="J213" s="5" t="s">
        <v>2922</v>
      </c>
    </row>
    <row r="214" spans="1:10">
      <c r="A214" s="5">
        <v>213</v>
      </c>
      <c r="B214" s="5" t="s">
        <v>1439</v>
      </c>
      <c r="C214" s="5" t="s">
        <v>169</v>
      </c>
      <c r="D214" s="5" t="s">
        <v>2258</v>
      </c>
      <c r="E214" s="5" t="s">
        <v>2259</v>
      </c>
      <c r="F214" s="5" t="s">
        <v>2260</v>
      </c>
      <c r="G214" s="5" t="s">
        <v>1487</v>
      </c>
      <c r="H214" s="5" t="s">
        <v>2261</v>
      </c>
      <c r="J214" s="5" t="s">
        <v>2922</v>
      </c>
    </row>
    <row r="215" spans="1:10">
      <c r="A215" s="5">
        <v>214</v>
      </c>
      <c r="B215" s="5" t="s">
        <v>1439</v>
      </c>
      <c r="C215" s="5" t="s">
        <v>169</v>
      </c>
      <c r="D215" s="5" t="s">
        <v>2262</v>
      </c>
      <c r="E215" s="5" t="s">
        <v>2263</v>
      </c>
      <c r="F215" s="5" t="s">
        <v>2264</v>
      </c>
      <c r="G215" s="5" t="s">
        <v>1456</v>
      </c>
      <c r="H215" s="5" t="s">
        <v>2265</v>
      </c>
      <c r="J215" s="5" t="s">
        <v>2922</v>
      </c>
    </row>
    <row r="216" spans="1:10">
      <c r="A216" s="5">
        <v>215</v>
      </c>
      <c r="B216" s="5" t="s">
        <v>1439</v>
      </c>
      <c r="C216" s="5" t="s">
        <v>169</v>
      </c>
      <c r="D216" s="5" t="s">
        <v>2266</v>
      </c>
      <c r="E216" s="5" t="s">
        <v>2267</v>
      </c>
      <c r="F216" s="5" t="s">
        <v>2268</v>
      </c>
      <c r="G216" s="5" t="s">
        <v>1619</v>
      </c>
      <c r="H216" s="5" t="s">
        <v>2269</v>
      </c>
      <c r="J216" s="5" t="s">
        <v>2922</v>
      </c>
    </row>
    <row r="217" spans="1:10">
      <c r="A217" s="5">
        <v>216</v>
      </c>
      <c r="B217" s="5" t="s">
        <v>1439</v>
      </c>
      <c r="C217" s="5" t="s">
        <v>169</v>
      </c>
      <c r="D217" s="5" t="s">
        <v>2270</v>
      </c>
      <c r="E217" s="5" t="s">
        <v>2271</v>
      </c>
      <c r="F217" s="5" t="s">
        <v>2272</v>
      </c>
      <c r="G217" s="5" t="s">
        <v>1465</v>
      </c>
      <c r="H217" s="5" t="s">
        <v>2273</v>
      </c>
      <c r="J217" s="5" t="s">
        <v>2922</v>
      </c>
    </row>
    <row r="218" spans="1:10">
      <c r="A218" s="5">
        <v>217</v>
      </c>
      <c r="B218" s="5" t="s">
        <v>1439</v>
      </c>
      <c r="C218" s="5" t="s">
        <v>169</v>
      </c>
      <c r="D218" s="5" t="s">
        <v>2274</v>
      </c>
      <c r="E218" s="5" t="s">
        <v>2275</v>
      </c>
      <c r="F218" s="5" t="s">
        <v>2276</v>
      </c>
      <c r="G218" s="5" t="s">
        <v>1452</v>
      </c>
      <c r="H218" s="5" t="s">
        <v>2277</v>
      </c>
      <c r="J218" s="5" t="s">
        <v>2922</v>
      </c>
    </row>
    <row r="219" spans="1:10">
      <c r="A219" s="5">
        <v>218</v>
      </c>
      <c r="B219" s="5" t="s">
        <v>1439</v>
      </c>
      <c r="C219" s="5" t="s">
        <v>169</v>
      </c>
      <c r="D219" s="5" t="s">
        <v>2278</v>
      </c>
      <c r="E219" s="5" t="s">
        <v>2279</v>
      </c>
      <c r="F219" s="5" t="s">
        <v>2280</v>
      </c>
      <c r="G219" s="5" t="s">
        <v>1541</v>
      </c>
      <c r="J219" s="5" t="s">
        <v>2922</v>
      </c>
    </row>
    <row r="220" spans="1:10">
      <c r="A220" s="5">
        <v>219</v>
      </c>
      <c r="B220" s="5" t="s">
        <v>1439</v>
      </c>
      <c r="C220" s="5" t="s">
        <v>169</v>
      </c>
      <c r="D220" s="5" t="s">
        <v>2281</v>
      </c>
      <c r="E220" s="5" t="s">
        <v>2282</v>
      </c>
      <c r="F220" s="5" t="s">
        <v>2283</v>
      </c>
      <c r="G220" s="5" t="s">
        <v>1655</v>
      </c>
      <c r="J220" s="5" t="s">
        <v>2922</v>
      </c>
    </row>
    <row r="221" spans="1:10">
      <c r="A221" s="5">
        <v>220</v>
      </c>
      <c r="B221" s="5" t="s">
        <v>1439</v>
      </c>
      <c r="C221" s="5" t="s">
        <v>169</v>
      </c>
      <c r="D221" s="5" t="s">
        <v>2284</v>
      </c>
      <c r="E221" s="5" t="s">
        <v>2285</v>
      </c>
      <c r="F221" s="5" t="s">
        <v>2286</v>
      </c>
      <c r="G221" s="5" t="s">
        <v>1541</v>
      </c>
      <c r="J221" s="5" t="s">
        <v>2922</v>
      </c>
    </row>
    <row r="222" spans="1:10">
      <c r="A222" s="5">
        <v>221</v>
      </c>
      <c r="B222" s="5" t="s">
        <v>1439</v>
      </c>
      <c r="C222" s="5" t="s">
        <v>169</v>
      </c>
      <c r="D222" s="5" t="s">
        <v>2287</v>
      </c>
      <c r="E222" s="5" t="s">
        <v>2288</v>
      </c>
      <c r="F222" s="5" t="s">
        <v>2289</v>
      </c>
      <c r="G222" s="5" t="s">
        <v>1461</v>
      </c>
      <c r="H222" s="5" t="s">
        <v>2290</v>
      </c>
      <c r="J222" s="5" t="s">
        <v>2922</v>
      </c>
    </row>
    <row r="223" spans="1:10">
      <c r="A223" s="5">
        <v>222</v>
      </c>
      <c r="B223" s="5" t="s">
        <v>1439</v>
      </c>
      <c r="C223" s="5" t="s">
        <v>169</v>
      </c>
      <c r="D223" s="5" t="s">
        <v>2291</v>
      </c>
      <c r="E223" s="5" t="s">
        <v>2292</v>
      </c>
      <c r="F223" s="5" t="s">
        <v>2293</v>
      </c>
      <c r="G223" s="5" t="s">
        <v>1541</v>
      </c>
      <c r="H223" s="5" t="s">
        <v>2294</v>
      </c>
      <c r="J223" s="5" t="s">
        <v>2922</v>
      </c>
    </row>
    <row r="224" spans="1:10">
      <c r="A224" s="5">
        <v>223</v>
      </c>
      <c r="B224" s="5" t="s">
        <v>1439</v>
      </c>
      <c r="C224" s="5" t="s">
        <v>169</v>
      </c>
      <c r="D224" s="5" t="s">
        <v>2295</v>
      </c>
      <c r="E224" s="5" t="s">
        <v>2296</v>
      </c>
      <c r="F224" s="5" t="s">
        <v>2297</v>
      </c>
      <c r="G224" s="5" t="s">
        <v>1574</v>
      </c>
      <c r="H224" s="5" t="s">
        <v>2171</v>
      </c>
      <c r="J224" s="5" t="s">
        <v>2922</v>
      </c>
    </row>
    <row r="225" spans="1:10">
      <c r="A225" s="5">
        <v>224</v>
      </c>
      <c r="B225" s="5" t="s">
        <v>1439</v>
      </c>
      <c r="C225" s="5" t="s">
        <v>169</v>
      </c>
      <c r="D225" s="5" t="s">
        <v>2298</v>
      </c>
      <c r="E225" s="5" t="s">
        <v>2299</v>
      </c>
      <c r="F225" s="5" t="s">
        <v>2300</v>
      </c>
      <c r="G225" s="5" t="s">
        <v>1452</v>
      </c>
      <c r="H225" s="5" t="s">
        <v>2301</v>
      </c>
      <c r="J225" s="5" t="s">
        <v>2922</v>
      </c>
    </row>
    <row r="226" spans="1:10">
      <c r="A226" s="5">
        <v>225</v>
      </c>
      <c r="B226" s="5" t="s">
        <v>1439</v>
      </c>
      <c r="C226" s="5" t="s">
        <v>169</v>
      </c>
      <c r="D226" s="5" t="s">
        <v>2302</v>
      </c>
      <c r="E226" s="5" t="s">
        <v>2303</v>
      </c>
      <c r="F226" s="5" t="s">
        <v>2304</v>
      </c>
      <c r="G226" s="5" t="s">
        <v>1452</v>
      </c>
      <c r="H226" s="5" t="s">
        <v>2305</v>
      </c>
      <c r="J226" s="5" t="s">
        <v>2922</v>
      </c>
    </row>
    <row r="227" spans="1:10">
      <c r="A227" s="5">
        <v>226</v>
      </c>
      <c r="B227" s="5" t="s">
        <v>1439</v>
      </c>
      <c r="C227" s="5" t="s">
        <v>169</v>
      </c>
      <c r="D227" s="5" t="s">
        <v>2306</v>
      </c>
      <c r="E227" s="5" t="s">
        <v>2307</v>
      </c>
      <c r="F227" s="5" t="s">
        <v>2308</v>
      </c>
      <c r="G227" s="5" t="s">
        <v>1574</v>
      </c>
      <c r="H227" s="5" t="s">
        <v>2171</v>
      </c>
      <c r="J227" s="5" t="s">
        <v>2922</v>
      </c>
    </row>
    <row r="228" spans="1:10">
      <c r="A228" s="5">
        <v>227</v>
      </c>
      <c r="B228" s="5" t="s">
        <v>1439</v>
      </c>
      <c r="C228" s="5" t="s">
        <v>169</v>
      </c>
      <c r="D228" s="5" t="s">
        <v>2309</v>
      </c>
      <c r="E228" s="5" t="s">
        <v>2310</v>
      </c>
      <c r="F228" s="5" t="s">
        <v>2311</v>
      </c>
      <c r="G228" s="5" t="s">
        <v>1470</v>
      </c>
      <c r="H228" s="5" t="s">
        <v>2312</v>
      </c>
      <c r="J228" s="5" t="s">
        <v>2922</v>
      </c>
    </row>
    <row r="229" spans="1:10">
      <c r="A229" s="5">
        <v>228</v>
      </c>
      <c r="B229" s="5" t="s">
        <v>1439</v>
      </c>
      <c r="C229" s="5" t="s">
        <v>169</v>
      </c>
      <c r="D229" s="5" t="s">
        <v>2313</v>
      </c>
      <c r="E229" s="5" t="s">
        <v>2314</v>
      </c>
      <c r="F229" s="5" t="s">
        <v>2315</v>
      </c>
      <c r="G229" s="5" t="s">
        <v>2224</v>
      </c>
      <c r="J229" s="5" t="s">
        <v>2922</v>
      </c>
    </row>
    <row r="230" spans="1:10">
      <c r="A230" s="5">
        <v>229</v>
      </c>
      <c r="B230" s="5" t="s">
        <v>1439</v>
      </c>
      <c r="C230" s="5" t="s">
        <v>169</v>
      </c>
      <c r="D230" s="5" t="s">
        <v>2316</v>
      </c>
      <c r="E230" s="5" t="s">
        <v>2317</v>
      </c>
      <c r="F230" s="5" t="s">
        <v>2318</v>
      </c>
      <c r="G230" s="5" t="s">
        <v>1574</v>
      </c>
      <c r="H230" s="5" t="s">
        <v>2171</v>
      </c>
      <c r="J230" s="5" t="s">
        <v>2922</v>
      </c>
    </row>
    <row r="231" spans="1:10">
      <c r="A231" s="5">
        <v>230</v>
      </c>
      <c r="B231" s="5" t="s">
        <v>1439</v>
      </c>
      <c r="C231" s="5" t="s">
        <v>169</v>
      </c>
      <c r="D231" s="5" t="s">
        <v>2319</v>
      </c>
      <c r="E231" s="5" t="s">
        <v>2320</v>
      </c>
      <c r="F231" s="5" t="s">
        <v>2321</v>
      </c>
      <c r="G231" s="5" t="s">
        <v>2322</v>
      </c>
      <c r="H231" s="5" t="s">
        <v>2323</v>
      </c>
      <c r="J231" s="5" t="s">
        <v>2922</v>
      </c>
    </row>
    <row r="232" spans="1:10">
      <c r="A232" s="5">
        <v>231</v>
      </c>
      <c r="B232" s="5" t="s">
        <v>1439</v>
      </c>
      <c r="C232" s="5" t="s">
        <v>169</v>
      </c>
      <c r="D232" s="5" t="s">
        <v>2997</v>
      </c>
      <c r="E232" s="5" t="s">
        <v>2998</v>
      </c>
      <c r="F232" s="5" t="s">
        <v>2999</v>
      </c>
      <c r="G232" s="5" t="s">
        <v>1461</v>
      </c>
      <c r="H232" s="5" t="s">
        <v>3000</v>
      </c>
      <c r="J232" s="5" t="s">
        <v>2922</v>
      </c>
    </row>
    <row r="233" spans="1:10">
      <c r="A233" s="5">
        <v>232</v>
      </c>
      <c r="B233" s="5" t="s">
        <v>1439</v>
      </c>
      <c r="C233" s="5" t="s">
        <v>169</v>
      </c>
      <c r="D233" s="5" t="s">
        <v>2324</v>
      </c>
      <c r="E233" s="5" t="s">
        <v>2325</v>
      </c>
      <c r="F233" s="5" t="s">
        <v>2326</v>
      </c>
      <c r="G233" s="5" t="s">
        <v>1456</v>
      </c>
      <c r="H233" s="5" t="s">
        <v>2327</v>
      </c>
      <c r="J233" s="5" t="s">
        <v>2922</v>
      </c>
    </row>
    <row r="234" spans="1:10">
      <c r="A234" s="5">
        <v>233</v>
      </c>
      <c r="B234" s="5" t="s">
        <v>1439</v>
      </c>
      <c r="C234" s="5" t="s">
        <v>169</v>
      </c>
      <c r="D234" s="5" t="s">
        <v>2328</v>
      </c>
      <c r="E234" s="5" t="s">
        <v>2329</v>
      </c>
      <c r="F234" s="5" t="s">
        <v>2330</v>
      </c>
      <c r="G234" s="5" t="s">
        <v>1557</v>
      </c>
      <c r="H234" s="5" t="s">
        <v>2331</v>
      </c>
      <c r="I234" s="5" t="s">
        <v>2996</v>
      </c>
      <c r="J234" s="5" t="s">
        <v>2922</v>
      </c>
    </row>
    <row r="235" spans="1:10">
      <c r="A235" s="5">
        <v>234</v>
      </c>
      <c r="B235" s="5" t="s">
        <v>1439</v>
      </c>
      <c r="C235" s="5" t="s">
        <v>169</v>
      </c>
      <c r="D235" s="5" t="s">
        <v>2332</v>
      </c>
      <c r="E235" s="5" t="s">
        <v>2333</v>
      </c>
      <c r="F235" s="5" t="s">
        <v>2334</v>
      </c>
      <c r="G235" s="5" t="s">
        <v>1574</v>
      </c>
      <c r="J235" s="5" t="s">
        <v>2922</v>
      </c>
    </row>
    <row r="236" spans="1:10">
      <c r="A236" s="5">
        <v>235</v>
      </c>
      <c r="B236" s="5" t="s">
        <v>1439</v>
      </c>
      <c r="C236" s="5" t="s">
        <v>169</v>
      </c>
      <c r="D236" s="5" t="s">
        <v>2335</v>
      </c>
      <c r="E236" s="5" t="s">
        <v>2336</v>
      </c>
      <c r="F236" s="5" t="s">
        <v>2337</v>
      </c>
      <c r="G236" s="5" t="s">
        <v>1624</v>
      </c>
      <c r="H236" s="5" t="s">
        <v>2338</v>
      </c>
      <c r="J236" s="5" t="s">
        <v>2922</v>
      </c>
    </row>
    <row r="237" spans="1:10">
      <c r="A237" s="5">
        <v>236</v>
      </c>
      <c r="B237" s="5" t="s">
        <v>1439</v>
      </c>
      <c r="C237" s="5" t="s">
        <v>169</v>
      </c>
      <c r="D237" s="5" t="s">
        <v>2339</v>
      </c>
      <c r="E237" s="5" t="s">
        <v>2340</v>
      </c>
      <c r="F237" s="5" t="s">
        <v>2341</v>
      </c>
      <c r="G237" s="5" t="s">
        <v>1619</v>
      </c>
      <c r="H237" s="5" t="s">
        <v>2342</v>
      </c>
      <c r="J237" s="5" t="s">
        <v>2922</v>
      </c>
    </row>
    <row r="238" spans="1:10">
      <c r="A238" s="5">
        <v>237</v>
      </c>
      <c r="B238" s="5" t="s">
        <v>1439</v>
      </c>
      <c r="C238" s="5" t="s">
        <v>169</v>
      </c>
      <c r="D238" s="5" t="s">
        <v>2343</v>
      </c>
      <c r="E238" s="5" t="s">
        <v>2344</v>
      </c>
      <c r="F238" s="5" t="s">
        <v>2345</v>
      </c>
      <c r="G238" s="5" t="s">
        <v>1574</v>
      </c>
      <c r="H238" s="5" t="s">
        <v>2171</v>
      </c>
      <c r="J238" s="5" t="s">
        <v>2922</v>
      </c>
    </row>
    <row r="239" spans="1:10">
      <c r="A239" s="5">
        <v>238</v>
      </c>
      <c r="B239" s="5" t="s">
        <v>1439</v>
      </c>
      <c r="C239" s="5" t="s">
        <v>169</v>
      </c>
      <c r="D239" s="5" t="s">
        <v>2346</v>
      </c>
      <c r="E239" s="5" t="s">
        <v>2347</v>
      </c>
      <c r="F239" s="5" t="s">
        <v>2348</v>
      </c>
      <c r="G239" s="5" t="s">
        <v>1447</v>
      </c>
      <c r="H239" s="5" t="s">
        <v>2349</v>
      </c>
      <c r="J239" s="5" t="s">
        <v>2922</v>
      </c>
    </row>
    <row r="240" spans="1:10">
      <c r="A240" s="5">
        <v>239</v>
      </c>
      <c r="B240" s="5" t="s">
        <v>1439</v>
      </c>
      <c r="C240" s="5" t="s">
        <v>169</v>
      </c>
      <c r="D240" s="5" t="s">
        <v>2350</v>
      </c>
      <c r="E240" s="5" t="s">
        <v>2351</v>
      </c>
      <c r="F240" s="5" t="s">
        <v>2352</v>
      </c>
      <c r="G240" s="5" t="s">
        <v>1655</v>
      </c>
      <c r="H240" s="5" t="s">
        <v>2353</v>
      </c>
      <c r="J240" s="5" t="s">
        <v>2922</v>
      </c>
    </row>
    <row r="241" spans="1:10">
      <c r="A241" s="5">
        <v>240</v>
      </c>
      <c r="B241" s="5" t="s">
        <v>1439</v>
      </c>
      <c r="C241" s="5" t="s">
        <v>169</v>
      </c>
      <c r="D241" s="5" t="s">
        <v>2354</v>
      </c>
      <c r="E241" s="5" t="s">
        <v>2355</v>
      </c>
      <c r="F241" s="5" t="s">
        <v>2356</v>
      </c>
      <c r="G241" s="5" t="s">
        <v>1563</v>
      </c>
      <c r="J241" s="5" t="s">
        <v>2922</v>
      </c>
    </row>
    <row r="242" spans="1:10">
      <c r="A242" s="5">
        <v>241</v>
      </c>
      <c r="B242" s="5" t="s">
        <v>1439</v>
      </c>
      <c r="C242" s="5" t="s">
        <v>169</v>
      </c>
      <c r="D242" s="5" t="s">
        <v>2357</v>
      </c>
      <c r="E242" s="5" t="s">
        <v>2358</v>
      </c>
      <c r="F242" s="5" t="s">
        <v>2359</v>
      </c>
      <c r="G242" s="5" t="s">
        <v>1461</v>
      </c>
      <c r="H242" s="5" t="s">
        <v>2360</v>
      </c>
      <c r="J242" s="5" t="s">
        <v>2922</v>
      </c>
    </row>
    <row r="243" spans="1:10">
      <c r="A243" s="5">
        <v>242</v>
      </c>
      <c r="B243" s="5" t="s">
        <v>1439</v>
      </c>
      <c r="C243" s="5" t="s">
        <v>169</v>
      </c>
      <c r="D243" s="5" t="s">
        <v>2361</v>
      </c>
      <c r="E243" s="5" t="s">
        <v>2362</v>
      </c>
      <c r="F243" s="5" t="s">
        <v>2363</v>
      </c>
      <c r="G243" s="5" t="s">
        <v>1692</v>
      </c>
      <c r="J243" s="5" t="s">
        <v>2922</v>
      </c>
    </row>
    <row r="244" spans="1:10">
      <c r="A244" s="5">
        <v>243</v>
      </c>
      <c r="B244" s="5" t="s">
        <v>1439</v>
      </c>
      <c r="C244" s="5" t="s">
        <v>169</v>
      </c>
      <c r="D244" s="5" t="s">
        <v>2364</v>
      </c>
      <c r="E244" s="5" t="s">
        <v>2365</v>
      </c>
      <c r="F244" s="5" t="s">
        <v>2366</v>
      </c>
      <c r="G244" s="5" t="s">
        <v>1790</v>
      </c>
      <c r="H244" s="5" t="s">
        <v>2367</v>
      </c>
      <c r="J244" s="5" t="s">
        <v>2922</v>
      </c>
    </row>
    <row r="245" spans="1:10">
      <c r="A245" s="5">
        <v>244</v>
      </c>
      <c r="B245" s="5" t="s">
        <v>1439</v>
      </c>
      <c r="C245" s="5" t="s">
        <v>169</v>
      </c>
      <c r="D245" s="5" t="s">
        <v>2368</v>
      </c>
      <c r="E245" s="5" t="s">
        <v>2369</v>
      </c>
      <c r="F245" s="5" t="s">
        <v>2370</v>
      </c>
      <c r="G245" s="5" t="s">
        <v>1465</v>
      </c>
      <c r="J245" s="5" t="s">
        <v>2922</v>
      </c>
    </row>
    <row r="246" spans="1:10">
      <c r="A246" s="5">
        <v>245</v>
      </c>
      <c r="B246" s="5" t="s">
        <v>1439</v>
      </c>
      <c r="C246" s="5" t="s">
        <v>169</v>
      </c>
      <c r="D246" s="5" t="s">
        <v>2371</v>
      </c>
      <c r="E246" s="5" t="s">
        <v>2372</v>
      </c>
      <c r="F246" s="5" t="s">
        <v>2373</v>
      </c>
      <c r="G246" s="5" t="s">
        <v>1687</v>
      </c>
      <c r="H246" s="5" t="s">
        <v>2374</v>
      </c>
      <c r="J246" s="5" t="s">
        <v>2922</v>
      </c>
    </row>
    <row r="247" spans="1:10">
      <c r="A247" s="5">
        <v>246</v>
      </c>
      <c r="B247" s="5" t="s">
        <v>1439</v>
      </c>
      <c r="C247" s="5" t="s">
        <v>169</v>
      </c>
      <c r="D247" s="5" t="s">
        <v>2375</v>
      </c>
      <c r="E247" s="5" t="s">
        <v>2376</v>
      </c>
      <c r="F247" s="5" t="s">
        <v>2377</v>
      </c>
      <c r="G247" s="5" t="s">
        <v>1456</v>
      </c>
      <c r="J247" s="5" t="s">
        <v>2922</v>
      </c>
    </row>
    <row r="248" spans="1:10">
      <c r="A248" s="5">
        <v>247</v>
      </c>
      <c r="B248" s="5" t="s">
        <v>1439</v>
      </c>
      <c r="C248" s="5" t="s">
        <v>169</v>
      </c>
      <c r="D248" s="5" t="s">
        <v>2378</v>
      </c>
      <c r="E248" s="5" t="s">
        <v>2379</v>
      </c>
      <c r="F248" s="5" t="s">
        <v>2380</v>
      </c>
      <c r="G248" s="5" t="s">
        <v>1461</v>
      </c>
      <c r="J248" s="5" t="s">
        <v>2922</v>
      </c>
    </row>
    <row r="249" spans="1:10">
      <c r="A249" s="5">
        <v>248</v>
      </c>
      <c r="B249" s="5" t="s">
        <v>1439</v>
      </c>
      <c r="C249" s="5" t="s">
        <v>169</v>
      </c>
      <c r="D249" s="5" t="s">
        <v>2381</v>
      </c>
      <c r="E249" s="5" t="s">
        <v>2382</v>
      </c>
      <c r="F249" s="5" t="s">
        <v>2383</v>
      </c>
      <c r="G249" s="5" t="s">
        <v>1563</v>
      </c>
      <c r="J249" s="5" t="s">
        <v>2922</v>
      </c>
    </row>
    <row r="250" spans="1:10">
      <c r="A250" s="5">
        <v>249</v>
      </c>
      <c r="B250" s="5" t="s">
        <v>1439</v>
      </c>
      <c r="C250" s="5" t="s">
        <v>169</v>
      </c>
      <c r="D250" s="5" t="s">
        <v>2384</v>
      </c>
      <c r="E250" s="5" t="s">
        <v>2385</v>
      </c>
      <c r="F250" s="5" t="s">
        <v>2386</v>
      </c>
      <c r="G250" s="5" t="s">
        <v>1765</v>
      </c>
      <c r="H250" s="5" t="s">
        <v>2108</v>
      </c>
      <c r="J250" s="5" t="s">
        <v>2922</v>
      </c>
    </row>
    <row r="251" spans="1:10">
      <c r="A251" s="5">
        <v>250</v>
      </c>
      <c r="B251" s="5" t="s">
        <v>1439</v>
      </c>
      <c r="C251" s="5" t="s">
        <v>169</v>
      </c>
      <c r="D251" s="5" t="s">
        <v>2387</v>
      </c>
      <c r="E251" s="5" t="s">
        <v>2388</v>
      </c>
      <c r="F251" s="5" t="s">
        <v>2389</v>
      </c>
      <c r="G251" s="5" t="s">
        <v>1447</v>
      </c>
      <c r="H251" s="5" t="s">
        <v>2390</v>
      </c>
      <c r="J251" s="5" t="s">
        <v>2922</v>
      </c>
    </row>
    <row r="252" spans="1:10">
      <c r="A252" s="5">
        <v>251</v>
      </c>
      <c r="B252" s="5" t="s">
        <v>1439</v>
      </c>
      <c r="C252" s="5" t="s">
        <v>169</v>
      </c>
      <c r="D252" s="5" t="s">
        <v>2391</v>
      </c>
      <c r="E252" s="5" t="s">
        <v>2392</v>
      </c>
      <c r="F252" s="5" t="s">
        <v>2393</v>
      </c>
      <c r="G252" s="5" t="s">
        <v>1619</v>
      </c>
      <c r="H252" s="5" t="s">
        <v>2394</v>
      </c>
      <c r="J252" s="5" t="s">
        <v>2922</v>
      </c>
    </row>
    <row r="253" spans="1:10">
      <c r="A253" s="5">
        <v>252</v>
      </c>
      <c r="B253" s="5" t="s">
        <v>1439</v>
      </c>
      <c r="C253" s="5" t="s">
        <v>169</v>
      </c>
      <c r="D253" s="5" t="s">
        <v>2395</v>
      </c>
      <c r="E253" s="5" t="s">
        <v>2396</v>
      </c>
      <c r="F253" s="5" t="s">
        <v>2397</v>
      </c>
      <c r="G253" s="5" t="s">
        <v>1737</v>
      </c>
      <c r="J253" s="5" t="s">
        <v>2922</v>
      </c>
    </row>
    <row r="254" spans="1:10">
      <c r="A254" s="5">
        <v>253</v>
      </c>
      <c r="B254" s="5" t="s">
        <v>1439</v>
      </c>
      <c r="C254" s="5" t="s">
        <v>169</v>
      </c>
      <c r="D254" s="5" t="s">
        <v>2398</v>
      </c>
      <c r="E254" s="5" t="s">
        <v>2399</v>
      </c>
      <c r="F254" s="5" t="s">
        <v>2400</v>
      </c>
      <c r="G254" s="5" t="s">
        <v>1456</v>
      </c>
      <c r="H254" s="5" t="s">
        <v>2401</v>
      </c>
      <c r="J254" s="5" t="s">
        <v>2922</v>
      </c>
    </row>
    <row r="255" spans="1:10">
      <c r="A255" s="5">
        <v>254</v>
      </c>
      <c r="B255" s="5" t="s">
        <v>1439</v>
      </c>
      <c r="C255" s="5" t="s">
        <v>169</v>
      </c>
      <c r="D255" s="5" t="s">
        <v>3001</v>
      </c>
      <c r="E255" s="5" t="s">
        <v>3002</v>
      </c>
      <c r="F255" s="5" t="s">
        <v>3003</v>
      </c>
      <c r="G255" s="5" t="s">
        <v>1461</v>
      </c>
      <c r="H255" s="5" t="s">
        <v>3004</v>
      </c>
      <c r="J255" s="5" t="s">
        <v>2922</v>
      </c>
    </row>
    <row r="256" spans="1:10">
      <c r="A256" s="5">
        <v>255</v>
      </c>
      <c r="B256" s="5" t="s">
        <v>1439</v>
      </c>
      <c r="C256" s="5" t="s">
        <v>169</v>
      </c>
      <c r="D256" s="5" t="s">
        <v>2402</v>
      </c>
      <c r="E256" s="5" t="s">
        <v>2403</v>
      </c>
      <c r="F256" s="5" t="s">
        <v>2404</v>
      </c>
      <c r="G256" s="5" t="s">
        <v>1546</v>
      </c>
      <c r="H256" s="5" t="s">
        <v>2405</v>
      </c>
      <c r="J256" s="5" t="s">
        <v>2922</v>
      </c>
    </row>
    <row r="257" spans="1:10">
      <c r="A257" s="5">
        <v>256</v>
      </c>
      <c r="B257" s="5" t="s">
        <v>1439</v>
      </c>
      <c r="C257" s="5" t="s">
        <v>169</v>
      </c>
      <c r="D257" s="5" t="s">
        <v>2406</v>
      </c>
      <c r="E257" s="5" t="s">
        <v>2407</v>
      </c>
      <c r="F257" s="5" t="s">
        <v>2408</v>
      </c>
      <c r="G257" s="5" t="s">
        <v>1470</v>
      </c>
      <c r="J257" s="5" t="s">
        <v>2922</v>
      </c>
    </row>
    <row r="258" spans="1:10">
      <c r="A258" s="5">
        <v>257</v>
      </c>
      <c r="B258" s="5" t="s">
        <v>1439</v>
      </c>
      <c r="C258" s="5" t="s">
        <v>169</v>
      </c>
      <c r="D258" s="5" t="s">
        <v>2409</v>
      </c>
      <c r="E258" s="5" t="s">
        <v>2410</v>
      </c>
      <c r="F258" s="5" t="s">
        <v>2411</v>
      </c>
      <c r="G258" s="5" t="s">
        <v>1461</v>
      </c>
      <c r="H258" s="5" t="s">
        <v>2412</v>
      </c>
      <c r="J258" s="5" t="s">
        <v>2922</v>
      </c>
    </row>
    <row r="259" spans="1:10">
      <c r="A259" s="5">
        <v>258</v>
      </c>
      <c r="B259" s="5" t="s">
        <v>1439</v>
      </c>
      <c r="C259" s="5" t="s">
        <v>169</v>
      </c>
      <c r="D259" s="5" t="s">
        <v>2413</v>
      </c>
      <c r="E259" s="5" t="s">
        <v>2410</v>
      </c>
      <c r="F259" s="5" t="s">
        <v>2414</v>
      </c>
      <c r="G259" s="5" t="s">
        <v>1452</v>
      </c>
      <c r="H259" s="5" t="s">
        <v>2415</v>
      </c>
      <c r="J259" s="5" t="s">
        <v>2922</v>
      </c>
    </row>
    <row r="260" spans="1:10">
      <c r="A260" s="5">
        <v>259</v>
      </c>
      <c r="B260" s="5" t="s">
        <v>1439</v>
      </c>
      <c r="C260" s="5" t="s">
        <v>169</v>
      </c>
      <c r="D260" s="5" t="s">
        <v>2416</v>
      </c>
      <c r="E260" s="5" t="s">
        <v>2417</v>
      </c>
      <c r="F260" s="5" t="s">
        <v>2418</v>
      </c>
      <c r="G260" s="5" t="s">
        <v>1461</v>
      </c>
      <c r="J260" s="5" t="s">
        <v>2922</v>
      </c>
    </row>
    <row r="261" spans="1:10">
      <c r="A261" s="5">
        <v>260</v>
      </c>
      <c r="B261" s="5" t="s">
        <v>1439</v>
      </c>
      <c r="C261" s="5" t="s">
        <v>169</v>
      </c>
      <c r="D261" s="5" t="s">
        <v>2419</v>
      </c>
      <c r="E261" s="5" t="s">
        <v>2420</v>
      </c>
      <c r="F261" s="5" t="s">
        <v>2421</v>
      </c>
      <c r="G261" s="5" t="s">
        <v>1461</v>
      </c>
      <c r="J261" s="5" t="s">
        <v>2922</v>
      </c>
    </row>
    <row r="262" spans="1:10">
      <c r="A262" s="5">
        <v>261</v>
      </c>
      <c r="B262" s="5" t="s">
        <v>1439</v>
      </c>
      <c r="C262" s="5" t="s">
        <v>169</v>
      </c>
      <c r="D262" s="5" t="s">
        <v>2422</v>
      </c>
      <c r="E262" s="5" t="s">
        <v>2423</v>
      </c>
      <c r="F262" s="5" t="s">
        <v>2424</v>
      </c>
      <c r="G262" s="5" t="s">
        <v>1456</v>
      </c>
      <c r="J262" s="5" t="s">
        <v>2922</v>
      </c>
    </row>
    <row r="263" spans="1:10">
      <c r="A263" s="5">
        <v>262</v>
      </c>
      <c r="B263" s="5" t="s">
        <v>1439</v>
      </c>
      <c r="C263" s="5" t="s">
        <v>169</v>
      </c>
      <c r="D263" s="5" t="s">
        <v>3005</v>
      </c>
      <c r="E263" s="5" t="s">
        <v>3006</v>
      </c>
      <c r="F263" s="5" t="s">
        <v>3007</v>
      </c>
      <c r="G263" s="5" t="s">
        <v>1478</v>
      </c>
      <c r="H263" s="5" t="s">
        <v>3008</v>
      </c>
      <c r="J263" s="5" t="s">
        <v>2922</v>
      </c>
    </row>
    <row r="264" spans="1:10">
      <c r="A264" s="5">
        <v>263</v>
      </c>
      <c r="B264" s="5" t="s">
        <v>1439</v>
      </c>
      <c r="C264" s="5" t="s">
        <v>169</v>
      </c>
      <c r="D264" s="5" t="s">
        <v>2425</v>
      </c>
      <c r="E264" s="5" t="s">
        <v>2426</v>
      </c>
      <c r="F264" s="5" t="s">
        <v>2427</v>
      </c>
      <c r="G264" s="5" t="s">
        <v>1790</v>
      </c>
      <c r="H264" s="5" t="s">
        <v>2428</v>
      </c>
      <c r="J264" s="5" t="s">
        <v>2922</v>
      </c>
    </row>
    <row r="265" spans="1:10">
      <c r="A265" s="5">
        <v>264</v>
      </c>
      <c r="B265" s="5" t="s">
        <v>1439</v>
      </c>
      <c r="C265" s="5" t="s">
        <v>169</v>
      </c>
      <c r="D265" s="5" t="s">
        <v>2429</v>
      </c>
      <c r="E265" s="5" t="s">
        <v>2430</v>
      </c>
      <c r="F265" s="5" t="s">
        <v>2431</v>
      </c>
      <c r="G265" s="5" t="s">
        <v>1574</v>
      </c>
      <c r="H265" s="5" t="s">
        <v>1592</v>
      </c>
      <c r="J265" s="5" t="s">
        <v>2922</v>
      </c>
    </row>
    <row r="266" spans="1:10">
      <c r="A266" s="5">
        <v>265</v>
      </c>
      <c r="B266" s="5" t="s">
        <v>1439</v>
      </c>
      <c r="C266" s="5" t="s">
        <v>169</v>
      </c>
      <c r="D266" s="5" t="s">
        <v>2432</v>
      </c>
      <c r="E266" s="5" t="s">
        <v>2430</v>
      </c>
      <c r="F266" s="5" t="s">
        <v>2433</v>
      </c>
      <c r="G266" s="5" t="s">
        <v>1456</v>
      </c>
      <c r="H266" s="5" t="s">
        <v>2434</v>
      </c>
      <c r="J266" s="5" t="s">
        <v>2922</v>
      </c>
    </row>
    <row r="267" spans="1:10">
      <c r="A267" s="5">
        <v>266</v>
      </c>
      <c r="B267" s="5" t="s">
        <v>1439</v>
      </c>
      <c r="C267" s="5" t="s">
        <v>169</v>
      </c>
      <c r="D267" s="5" t="s">
        <v>2435</v>
      </c>
      <c r="E267" s="5" t="s">
        <v>2436</v>
      </c>
      <c r="F267" s="5" t="s">
        <v>2437</v>
      </c>
      <c r="G267" s="5" t="s">
        <v>1461</v>
      </c>
      <c r="H267" s="5" t="s">
        <v>2438</v>
      </c>
      <c r="J267" s="5" t="s">
        <v>2922</v>
      </c>
    </row>
    <row r="268" spans="1:10">
      <c r="A268" s="5">
        <v>267</v>
      </c>
      <c r="B268" s="5" t="s">
        <v>1439</v>
      </c>
      <c r="C268" s="5" t="s">
        <v>169</v>
      </c>
      <c r="D268" s="5" t="s">
        <v>2439</v>
      </c>
      <c r="E268" s="5" t="s">
        <v>2440</v>
      </c>
      <c r="F268" s="5" t="s">
        <v>2441</v>
      </c>
      <c r="G268" s="5" t="s">
        <v>1461</v>
      </c>
      <c r="H268" s="5" t="s">
        <v>2442</v>
      </c>
      <c r="J268" s="5" t="s">
        <v>2922</v>
      </c>
    </row>
    <row r="269" spans="1:10">
      <c r="A269" s="5">
        <v>268</v>
      </c>
      <c r="B269" s="5" t="s">
        <v>1439</v>
      </c>
      <c r="C269" s="5" t="s">
        <v>169</v>
      </c>
      <c r="D269" s="5" t="s">
        <v>2443</v>
      </c>
      <c r="E269" s="5" t="s">
        <v>2444</v>
      </c>
      <c r="F269" s="5" t="s">
        <v>2445</v>
      </c>
      <c r="G269" s="5" t="s">
        <v>1461</v>
      </c>
      <c r="H269" s="5" t="s">
        <v>2374</v>
      </c>
      <c r="J269" s="5" t="s">
        <v>2922</v>
      </c>
    </row>
    <row r="270" spans="1:10">
      <c r="A270" s="5">
        <v>269</v>
      </c>
      <c r="B270" s="5" t="s">
        <v>1439</v>
      </c>
      <c r="C270" s="5" t="s">
        <v>169</v>
      </c>
      <c r="D270" s="5" t="s">
        <v>2446</v>
      </c>
      <c r="E270" s="5" t="s">
        <v>2447</v>
      </c>
      <c r="F270" s="5" t="s">
        <v>2448</v>
      </c>
      <c r="G270" s="5" t="s">
        <v>1855</v>
      </c>
      <c r="H270" s="5" t="s">
        <v>2449</v>
      </c>
      <c r="J270" s="5" t="s">
        <v>2922</v>
      </c>
    </row>
    <row r="271" spans="1:10">
      <c r="A271" s="5">
        <v>270</v>
      </c>
      <c r="B271" s="5" t="s">
        <v>1439</v>
      </c>
      <c r="C271" s="5" t="s">
        <v>169</v>
      </c>
      <c r="D271" s="5" t="s">
        <v>2450</v>
      </c>
      <c r="E271" s="5" t="s">
        <v>2451</v>
      </c>
      <c r="F271" s="5" t="s">
        <v>2452</v>
      </c>
      <c r="G271" s="5" t="s">
        <v>1452</v>
      </c>
      <c r="H271" s="5" t="s">
        <v>2453</v>
      </c>
      <c r="J271" s="5" t="s">
        <v>2922</v>
      </c>
    </row>
    <row r="272" spans="1:10">
      <c r="A272" s="5">
        <v>271</v>
      </c>
      <c r="B272" s="5" t="s">
        <v>1439</v>
      </c>
      <c r="C272" s="5" t="s">
        <v>169</v>
      </c>
      <c r="D272" s="5" t="s">
        <v>2454</v>
      </c>
      <c r="E272" s="5" t="s">
        <v>2455</v>
      </c>
      <c r="F272" s="5" t="s">
        <v>2456</v>
      </c>
      <c r="G272" s="5" t="s">
        <v>1563</v>
      </c>
      <c r="H272" s="5" t="s">
        <v>2457</v>
      </c>
      <c r="J272" s="5" t="s">
        <v>2922</v>
      </c>
    </row>
    <row r="273" spans="1:10">
      <c r="A273" s="5">
        <v>272</v>
      </c>
      <c r="B273" s="5" t="s">
        <v>1439</v>
      </c>
      <c r="C273" s="5" t="s">
        <v>169</v>
      </c>
      <c r="D273" s="5" t="s">
        <v>2458</v>
      </c>
      <c r="E273" s="5" t="s">
        <v>2459</v>
      </c>
      <c r="F273" s="5" t="s">
        <v>2460</v>
      </c>
      <c r="G273" s="5" t="s">
        <v>1478</v>
      </c>
      <c r="H273" s="5" t="s">
        <v>2461</v>
      </c>
      <c r="J273" s="5" t="s">
        <v>2922</v>
      </c>
    </row>
    <row r="274" spans="1:10">
      <c r="A274" s="5">
        <v>273</v>
      </c>
      <c r="B274" s="5" t="s">
        <v>1439</v>
      </c>
      <c r="C274" s="5" t="s">
        <v>169</v>
      </c>
      <c r="D274" s="5" t="s">
        <v>2462</v>
      </c>
      <c r="E274" s="5" t="s">
        <v>2463</v>
      </c>
      <c r="F274" s="5" t="s">
        <v>2464</v>
      </c>
      <c r="G274" s="5" t="s">
        <v>1563</v>
      </c>
      <c r="H274" s="5" t="s">
        <v>2465</v>
      </c>
      <c r="J274" s="5" t="s">
        <v>2922</v>
      </c>
    </row>
    <row r="275" spans="1:10">
      <c r="A275" s="5">
        <v>274</v>
      </c>
      <c r="B275" s="5" t="s">
        <v>1439</v>
      </c>
      <c r="C275" s="5" t="s">
        <v>169</v>
      </c>
      <c r="D275" s="5" t="s">
        <v>2466</v>
      </c>
      <c r="E275" s="5" t="s">
        <v>2467</v>
      </c>
      <c r="F275" s="5" t="s">
        <v>2468</v>
      </c>
      <c r="G275" s="5" t="s">
        <v>1541</v>
      </c>
      <c r="H275" s="5" t="s">
        <v>2469</v>
      </c>
      <c r="J275" s="5" t="s">
        <v>2922</v>
      </c>
    </row>
    <row r="276" spans="1:10">
      <c r="A276" s="5">
        <v>275</v>
      </c>
      <c r="B276" s="5" t="s">
        <v>1439</v>
      </c>
      <c r="C276" s="5" t="s">
        <v>169</v>
      </c>
      <c r="D276" s="5" t="s">
        <v>2470</v>
      </c>
      <c r="E276" s="5" t="s">
        <v>2471</v>
      </c>
      <c r="F276" s="5" t="s">
        <v>2472</v>
      </c>
      <c r="G276" s="5" t="s">
        <v>1478</v>
      </c>
      <c r="H276" s="5" t="s">
        <v>1688</v>
      </c>
      <c r="J276" s="5" t="s">
        <v>2922</v>
      </c>
    </row>
    <row r="277" spans="1:10">
      <c r="A277" s="5">
        <v>276</v>
      </c>
      <c r="B277" s="5" t="s">
        <v>1439</v>
      </c>
      <c r="C277" s="5" t="s">
        <v>169</v>
      </c>
      <c r="D277" s="5" t="s">
        <v>2473</v>
      </c>
      <c r="E277" s="5" t="s">
        <v>2474</v>
      </c>
      <c r="F277" s="5" t="s">
        <v>2475</v>
      </c>
      <c r="G277" s="5" t="s">
        <v>1557</v>
      </c>
      <c r="H277" s="5" t="s">
        <v>2476</v>
      </c>
      <c r="J277" s="5" t="s">
        <v>2922</v>
      </c>
    </row>
    <row r="278" spans="1:10">
      <c r="A278" s="5">
        <v>277</v>
      </c>
      <c r="B278" s="5" t="s">
        <v>1439</v>
      </c>
      <c r="C278" s="5" t="s">
        <v>169</v>
      </c>
      <c r="D278" s="5" t="s">
        <v>2477</v>
      </c>
      <c r="E278" s="5" t="s">
        <v>2478</v>
      </c>
      <c r="F278" s="5" t="s">
        <v>2479</v>
      </c>
      <c r="G278" s="5" t="s">
        <v>1557</v>
      </c>
      <c r="H278" s="5" t="s">
        <v>2480</v>
      </c>
      <c r="J278" s="5" t="s">
        <v>2922</v>
      </c>
    </row>
    <row r="279" spans="1:10">
      <c r="A279" s="5">
        <v>278</v>
      </c>
      <c r="B279" s="5" t="s">
        <v>1439</v>
      </c>
      <c r="C279" s="5" t="s">
        <v>169</v>
      </c>
      <c r="D279" s="5" t="s">
        <v>2481</v>
      </c>
      <c r="E279" s="5" t="s">
        <v>2482</v>
      </c>
      <c r="F279" s="5" t="s">
        <v>2483</v>
      </c>
      <c r="G279" s="5" t="s">
        <v>1461</v>
      </c>
      <c r="H279" s="5" t="s">
        <v>2484</v>
      </c>
      <c r="J279" s="5" t="s">
        <v>2922</v>
      </c>
    </row>
    <row r="280" spans="1:10">
      <c r="A280" s="5">
        <v>279</v>
      </c>
      <c r="B280" s="5" t="s">
        <v>1439</v>
      </c>
      <c r="C280" s="5" t="s">
        <v>169</v>
      </c>
      <c r="D280" s="5" t="s">
        <v>2485</v>
      </c>
      <c r="E280" s="5" t="s">
        <v>2482</v>
      </c>
      <c r="F280" s="5" t="s">
        <v>2486</v>
      </c>
      <c r="G280" s="5" t="s">
        <v>1541</v>
      </c>
      <c r="H280" s="5" t="s">
        <v>2487</v>
      </c>
      <c r="J280" s="5" t="s">
        <v>2922</v>
      </c>
    </row>
    <row r="281" spans="1:10">
      <c r="A281" s="5">
        <v>280</v>
      </c>
      <c r="B281" s="5" t="s">
        <v>1439</v>
      </c>
      <c r="C281" s="5" t="s">
        <v>169</v>
      </c>
      <c r="D281" s="5" t="s">
        <v>2488</v>
      </c>
      <c r="E281" s="5" t="s">
        <v>2489</v>
      </c>
      <c r="F281" s="5" t="s">
        <v>2490</v>
      </c>
      <c r="G281" s="5" t="s">
        <v>1541</v>
      </c>
      <c r="H281" s="5" t="s">
        <v>2491</v>
      </c>
      <c r="I281" s="5" t="s">
        <v>2492</v>
      </c>
      <c r="J281" s="5" t="s">
        <v>2922</v>
      </c>
    </row>
    <row r="282" spans="1:10">
      <c r="A282" s="5">
        <v>281</v>
      </c>
      <c r="B282" s="5" t="s">
        <v>1439</v>
      </c>
      <c r="C282" s="5" t="s">
        <v>169</v>
      </c>
      <c r="D282" s="5" t="s">
        <v>2493</v>
      </c>
      <c r="E282" s="5" t="s">
        <v>2489</v>
      </c>
      <c r="F282" s="5" t="s">
        <v>2494</v>
      </c>
      <c r="G282" s="5" t="s">
        <v>1478</v>
      </c>
      <c r="J282" s="5" t="s">
        <v>2922</v>
      </c>
    </row>
    <row r="283" spans="1:10">
      <c r="A283" s="5">
        <v>282</v>
      </c>
      <c r="B283" s="5" t="s">
        <v>1439</v>
      </c>
      <c r="C283" s="5" t="s">
        <v>169</v>
      </c>
      <c r="D283" s="5" t="s">
        <v>2495</v>
      </c>
      <c r="E283" s="5" t="s">
        <v>2489</v>
      </c>
      <c r="F283" s="5" t="s">
        <v>2496</v>
      </c>
      <c r="G283" s="5" t="s">
        <v>1574</v>
      </c>
      <c r="H283" s="5" t="s">
        <v>2497</v>
      </c>
      <c r="J283" s="5" t="s">
        <v>2922</v>
      </c>
    </row>
    <row r="284" spans="1:10">
      <c r="A284" s="5">
        <v>283</v>
      </c>
      <c r="B284" s="5" t="s">
        <v>1439</v>
      </c>
      <c r="C284" s="5" t="s">
        <v>169</v>
      </c>
      <c r="D284" s="5" t="s">
        <v>2498</v>
      </c>
      <c r="E284" s="5" t="s">
        <v>2499</v>
      </c>
      <c r="F284" s="5" t="s">
        <v>2500</v>
      </c>
      <c r="G284" s="5" t="s">
        <v>1541</v>
      </c>
      <c r="H284" s="5" t="s">
        <v>2501</v>
      </c>
      <c r="I284" s="5" t="s">
        <v>3009</v>
      </c>
      <c r="J284" s="5" t="s">
        <v>2922</v>
      </c>
    </row>
    <row r="285" spans="1:10">
      <c r="A285" s="5">
        <v>284</v>
      </c>
      <c r="B285" s="5" t="s">
        <v>1439</v>
      </c>
      <c r="C285" s="5" t="s">
        <v>169</v>
      </c>
      <c r="D285" s="5" t="s">
        <v>2502</v>
      </c>
      <c r="E285" s="5" t="s">
        <v>2503</v>
      </c>
      <c r="F285" s="5" t="s">
        <v>2504</v>
      </c>
      <c r="G285" s="5" t="s">
        <v>1741</v>
      </c>
      <c r="H285" s="5" t="s">
        <v>2505</v>
      </c>
      <c r="J285" s="5" t="s">
        <v>2922</v>
      </c>
    </row>
    <row r="286" spans="1:10">
      <c r="A286" s="5">
        <v>285</v>
      </c>
      <c r="B286" s="5" t="s">
        <v>1439</v>
      </c>
      <c r="C286" s="5" t="s">
        <v>169</v>
      </c>
      <c r="D286" s="5" t="s">
        <v>2506</v>
      </c>
      <c r="E286" s="5" t="s">
        <v>2507</v>
      </c>
      <c r="F286" s="5" t="s">
        <v>2508</v>
      </c>
      <c r="G286" s="5" t="s">
        <v>1557</v>
      </c>
      <c r="H286" s="5" t="s">
        <v>2509</v>
      </c>
      <c r="J286" s="5" t="s">
        <v>2922</v>
      </c>
    </row>
    <row r="287" spans="1:10">
      <c r="A287" s="5">
        <v>286</v>
      </c>
      <c r="B287" s="5" t="s">
        <v>1439</v>
      </c>
      <c r="C287" s="5" t="s">
        <v>169</v>
      </c>
      <c r="D287" s="5" t="s">
        <v>2510</v>
      </c>
      <c r="E287" s="5" t="s">
        <v>2511</v>
      </c>
      <c r="F287" s="5" t="s">
        <v>2512</v>
      </c>
      <c r="G287" s="5" t="s">
        <v>1546</v>
      </c>
      <c r="J287" s="5" t="s">
        <v>2922</v>
      </c>
    </row>
    <row r="288" spans="1:10">
      <c r="A288" s="5">
        <v>287</v>
      </c>
      <c r="B288" s="5" t="s">
        <v>1439</v>
      </c>
      <c r="C288" s="5" t="s">
        <v>169</v>
      </c>
      <c r="D288" s="5" t="s">
        <v>3010</v>
      </c>
      <c r="E288" s="5" t="s">
        <v>3011</v>
      </c>
      <c r="F288" s="5" t="s">
        <v>3012</v>
      </c>
      <c r="G288" s="5" t="s">
        <v>1461</v>
      </c>
      <c r="J288" s="5" t="s">
        <v>2922</v>
      </c>
    </row>
    <row r="289" spans="1:10">
      <c r="A289" s="5">
        <v>288</v>
      </c>
      <c r="B289" s="5" t="s">
        <v>1439</v>
      </c>
      <c r="C289" s="5" t="s">
        <v>169</v>
      </c>
      <c r="D289" s="5" t="s">
        <v>2513</v>
      </c>
      <c r="E289" s="5" t="s">
        <v>2514</v>
      </c>
      <c r="F289" s="5" t="s">
        <v>2515</v>
      </c>
      <c r="G289" s="5" t="s">
        <v>1574</v>
      </c>
      <c r="H289" s="5" t="s">
        <v>2516</v>
      </c>
      <c r="J289" s="5" t="s">
        <v>2922</v>
      </c>
    </row>
    <row r="290" spans="1:10">
      <c r="A290" s="5">
        <v>289</v>
      </c>
      <c r="B290" s="5" t="s">
        <v>1439</v>
      </c>
      <c r="C290" s="5" t="s">
        <v>169</v>
      </c>
      <c r="D290" s="5" t="s">
        <v>2517</v>
      </c>
      <c r="E290" s="5" t="s">
        <v>2518</v>
      </c>
      <c r="F290" s="5" t="s">
        <v>2519</v>
      </c>
      <c r="G290" s="5" t="s">
        <v>1541</v>
      </c>
      <c r="J290" s="5" t="s">
        <v>2922</v>
      </c>
    </row>
    <row r="291" spans="1:10">
      <c r="A291" s="5">
        <v>290</v>
      </c>
      <c r="B291" s="5" t="s">
        <v>1439</v>
      </c>
      <c r="C291" s="5" t="s">
        <v>169</v>
      </c>
      <c r="D291" s="5" t="s">
        <v>2520</v>
      </c>
      <c r="E291" s="5" t="s">
        <v>2521</v>
      </c>
      <c r="F291" s="5" t="s">
        <v>2522</v>
      </c>
      <c r="G291" s="5" t="s">
        <v>1461</v>
      </c>
      <c r="H291" s="5" t="s">
        <v>2523</v>
      </c>
      <c r="J291" s="5" t="s">
        <v>2922</v>
      </c>
    </row>
    <row r="292" spans="1:10">
      <c r="A292" s="5">
        <v>291</v>
      </c>
      <c r="B292" s="5" t="s">
        <v>1439</v>
      </c>
      <c r="C292" s="5" t="s">
        <v>169</v>
      </c>
      <c r="D292" s="5" t="s">
        <v>2524</v>
      </c>
      <c r="E292" s="5" t="s">
        <v>2525</v>
      </c>
      <c r="F292" s="5" t="s">
        <v>2526</v>
      </c>
      <c r="G292" s="5" t="s">
        <v>1478</v>
      </c>
      <c r="H292" s="5" t="s">
        <v>2428</v>
      </c>
      <c r="J292" s="5" t="s">
        <v>2922</v>
      </c>
    </row>
    <row r="293" spans="1:10">
      <c r="A293" s="5">
        <v>292</v>
      </c>
      <c r="B293" s="5" t="s">
        <v>1439</v>
      </c>
      <c r="C293" s="5" t="s">
        <v>169</v>
      </c>
      <c r="D293" s="5" t="s">
        <v>2527</v>
      </c>
      <c r="E293" s="5" t="s">
        <v>2528</v>
      </c>
      <c r="F293" s="5" t="s">
        <v>2529</v>
      </c>
      <c r="G293" s="5" t="s">
        <v>1850</v>
      </c>
      <c r="H293" s="5" t="s">
        <v>2530</v>
      </c>
      <c r="J293" s="5" t="s">
        <v>2922</v>
      </c>
    </row>
    <row r="294" spans="1:10">
      <c r="A294" s="5">
        <v>293</v>
      </c>
      <c r="B294" s="5" t="s">
        <v>1439</v>
      </c>
      <c r="C294" s="5" t="s">
        <v>169</v>
      </c>
      <c r="D294" s="5" t="s">
        <v>2531</v>
      </c>
      <c r="E294" s="5" t="s">
        <v>2528</v>
      </c>
      <c r="F294" s="5" t="s">
        <v>2532</v>
      </c>
      <c r="G294" s="5" t="s">
        <v>1563</v>
      </c>
      <c r="H294" s="5" t="s">
        <v>2533</v>
      </c>
      <c r="J294" s="5" t="s">
        <v>2922</v>
      </c>
    </row>
    <row r="295" spans="1:10">
      <c r="A295" s="5">
        <v>294</v>
      </c>
      <c r="B295" s="5" t="s">
        <v>1439</v>
      </c>
      <c r="C295" s="5" t="s">
        <v>169</v>
      </c>
      <c r="D295" s="5" t="s">
        <v>2534</v>
      </c>
      <c r="E295" s="5" t="s">
        <v>2535</v>
      </c>
      <c r="F295" s="5" t="s">
        <v>2536</v>
      </c>
      <c r="G295" s="5" t="s">
        <v>1541</v>
      </c>
      <c r="H295" s="5" t="s">
        <v>2537</v>
      </c>
      <c r="J295" s="5" t="s">
        <v>2922</v>
      </c>
    </row>
    <row r="296" spans="1:10">
      <c r="A296" s="5">
        <v>295</v>
      </c>
      <c r="B296" s="5" t="s">
        <v>1439</v>
      </c>
      <c r="C296" s="5" t="s">
        <v>169</v>
      </c>
      <c r="D296" s="5" t="s">
        <v>2538</v>
      </c>
      <c r="E296" s="5" t="s">
        <v>2539</v>
      </c>
      <c r="F296" s="5" t="s">
        <v>2540</v>
      </c>
      <c r="G296" s="5" t="s">
        <v>1452</v>
      </c>
      <c r="H296" s="5" t="s">
        <v>2541</v>
      </c>
      <c r="J296" s="5" t="s">
        <v>2922</v>
      </c>
    </row>
    <row r="297" spans="1:10">
      <c r="A297" s="5">
        <v>296</v>
      </c>
      <c r="B297" s="5" t="s">
        <v>1439</v>
      </c>
      <c r="C297" s="5" t="s">
        <v>169</v>
      </c>
      <c r="D297" s="5" t="s">
        <v>2542</v>
      </c>
      <c r="E297" s="5" t="s">
        <v>2543</v>
      </c>
      <c r="F297" s="5" t="s">
        <v>2544</v>
      </c>
      <c r="G297" s="5" t="s">
        <v>1563</v>
      </c>
      <c r="J297" s="5" t="s">
        <v>2922</v>
      </c>
    </row>
    <row r="298" spans="1:10">
      <c r="A298" s="5">
        <v>297</v>
      </c>
      <c r="B298" s="5" t="s">
        <v>1439</v>
      </c>
      <c r="C298" s="5" t="s">
        <v>169</v>
      </c>
      <c r="D298" s="5" t="s">
        <v>2545</v>
      </c>
      <c r="E298" s="5" t="s">
        <v>2546</v>
      </c>
      <c r="F298" s="5" t="s">
        <v>2547</v>
      </c>
      <c r="G298" s="5" t="s">
        <v>1470</v>
      </c>
      <c r="J298" s="5" t="s">
        <v>2922</v>
      </c>
    </row>
    <row r="299" spans="1:10">
      <c r="A299" s="5">
        <v>298</v>
      </c>
      <c r="B299" s="5" t="s">
        <v>1439</v>
      </c>
      <c r="C299" s="5" t="s">
        <v>169</v>
      </c>
      <c r="D299" s="5" t="s">
        <v>2548</v>
      </c>
      <c r="E299" s="5" t="s">
        <v>2549</v>
      </c>
      <c r="F299" s="5" t="s">
        <v>2550</v>
      </c>
      <c r="G299" s="5" t="s">
        <v>1541</v>
      </c>
      <c r="H299" s="5" t="s">
        <v>2551</v>
      </c>
      <c r="J299" s="5" t="s">
        <v>2922</v>
      </c>
    </row>
    <row r="300" spans="1:10">
      <c r="A300" s="5">
        <v>299</v>
      </c>
      <c r="B300" s="5" t="s">
        <v>1439</v>
      </c>
      <c r="C300" s="5" t="s">
        <v>169</v>
      </c>
      <c r="D300" s="5" t="s">
        <v>2552</v>
      </c>
      <c r="E300" s="5" t="s">
        <v>2553</v>
      </c>
      <c r="F300" s="5" t="s">
        <v>2554</v>
      </c>
      <c r="G300" s="5" t="s">
        <v>1452</v>
      </c>
      <c r="H300" s="5" t="s">
        <v>2555</v>
      </c>
      <c r="J300" s="5" t="s">
        <v>2922</v>
      </c>
    </row>
    <row r="301" spans="1:10">
      <c r="A301" s="5">
        <v>300</v>
      </c>
      <c r="B301" s="5" t="s">
        <v>1439</v>
      </c>
      <c r="C301" s="5" t="s">
        <v>169</v>
      </c>
      <c r="D301" s="5" t="s">
        <v>2556</v>
      </c>
      <c r="E301" s="5" t="s">
        <v>2557</v>
      </c>
      <c r="F301" s="5" t="s">
        <v>2558</v>
      </c>
      <c r="G301" s="5" t="s">
        <v>1692</v>
      </c>
      <c r="H301" s="5" t="s">
        <v>2559</v>
      </c>
      <c r="J301" s="5" t="s">
        <v>2922</v>
      </c>
    </row>
    <row r="302" spans="1:10">
      <c r="A302" s="5">
        <v>301</v>
      </c>
      <c r="B302" s="5" t="s">
        <v>1439</v>
      </c>
      <c r="C302" s="5" t="s">
        <v>169</v>
      </c>
      <c r="D302" s="5" t="s">
        <v>2560</v>
      </c>
      <c r="E302" s="5" t="s">
        <v>2561</v>
      </c>
      <c r="F302" s="5" t="s">
        <v>2562</v>
      </c>
      <c r="G302" s="5" t="s">
        <v>1447</v>
      </c>
      <c r="H302" s="5" t="s">
        <v>2563</v>
      </c>
      <c r="J302" s="5" t="s">
        <v>2922</v>
      </c>
    </row>
    <row r="303" spans="1:10">
      <c r="A303" s="5">
        <v>302</v>
      </c>
      <c r="B303" s="5" t="s">
        <v>1439</v>
      </c>
      <c r="C303" s="5" t="s">
        <v>169</v>
      </c>
      <c r="D303" s="5" t="s">
        <v>3013</v>
      </c>
      <c r="E303" s="5" t="s">
        <v>3014</v>
      </c>
      <c r="F303" s="5" t="s">
        <v>3015</v>
      </c>
      <c r="G303" s="5" t="s">
        <v>1461</v>
      </c>
      <c r="J303" s="5" t="s">
        <v>2922</v>
      </c>
    </row>
    <row r="304" spans="1:10">
      <c r="A304" s="5">
        <v>303</v>
      </c>
      <c r="B304" s="5" t="s">
        <v>1439</v>
      </c>
      <c r="C304" s="5" t="s">
        <v>169</v>
      </c>
      <c r="D304" s="5" t="s">
        <v>2564</v>
      </c>
      <c r="E304" s="5" t="s">
        <v>2565</v>
      </c>
      <c r="F304" s="5" t="s">
        <v>2566</v>
      </c>
      <c r="G304" s="5" t="s">
        <v>2224</v>
      </c>
      <c r="H304" s="5" t="s">
        <v>1963</v>
      </c>
      <c r="J304" s="5" t="s">
        <v>2922</v>
      </c>
    </row>
    <row r="305" spans="1:10">
      <c r="A305" s="5">
        <v>304</v>
      </c>
      <c r="B305" s="5" t="s">
        <v>1439</v>
      </c>
      <c r="C305" s="5" t="s">
        <v>169</v>
      </c>
      <c r="D305" s="5" t="s">
        <v>2567</v>
      </c>
      <c r="E305" s="5" t="s">
        <v>2568</v>
      </c>
      <c r="F305" s="5" t="s">
        <v>2569</v>
      </c>
      <c r="G305" s="5" t="s">
        <v>1557</v>
      </c>
      <c r="H305" s="5" t="s">
        <v>2570</v>
      </c>
      <c r="J305" s="5" t="s">
        <v>2922</v>
      </c>
    </row>
    <row r="306" spans="1:10">
      <c r="A306" s="5">
        <v>305</v>
      </c>
      <c r="B306" s="5" t="s">
        <v>1439</v>
      </c>
      <c r="C306" s="5" t="s">
        <v>169</v>
      </c>
      <c r="D306" s="5" t="s">
        <v>2571</v>
      </c>
      <c r="E306" s="5" t="s">
        <v>2572</v>
      </c>
      <c r="F306" s="5" t="s">
        <v>2573</v>
      </c>
      <c r="G306" s="5" t="s">
        <v>1452</v>
      </c>
      <c r="J306" s="5" t="s">
        <v>2922</v>
      </c>
    </row>
    <row r="307" spans="1:10">
      <c r="A307" s="5">
        <v>306</v>
      </c>
      <c r="B307" s="5" t="s">
        <v>1439</v>
      </c>
      <c r="C307" s="5" t="s">
        <v>169</v>
      </c>
      <c r="D307" s="5" t="s">
        <v>2574</v>
      </c>
      <c r="E307" s="5" t="s">
        <v>2575</v>
      </c>
      <c r="F307" s="5" t="s">
        <v>2576</v>
      </c>
      <c r="G307" s="5" t="s">
        <v>1537</v>
      </c>
      <c r="H307" s="5" t="s">
        <v>2577</v>
      </c>
      <c r="J307" s="5" t="s">
        <v>2922</v>
      </c>
    </row>
    <row r="308" spans="1:10">
      <c r="A308" s="5">
        <v>307</v>
      </c>
      <c r="B308" s="5" t="s">
        <v>1439</v>
      </c>
      <c r="C308" s="5" t="s">
        <v>169</v>
      </c>
      <c r="D308" s="5" t="s">
        <v>2578</v>
      </c>
      <c r="E308" s="5" t="s">
        <v>2579</v>
      </c>
      <c r="F308" s="5" t="s">
        <v>2580</v>
      </c>
      <c r="G308" s="5" t="s">
        <v>1461</v>
      </c>
      <c r="H308" s="5" t="s">
        <v>2581</v>
      </c>
      <c r="J308" s="5" t="s">
        <v>2922</v>
      </c>
    </row>
    <row r="309" spans="1:10">
      <c r="A309" s="5">
        <v>308</v>
      </c>
      <c r="B309" s="5" t="s">
        <v>1439</v>
      </c>
      <c r="C309" s="5" t="s">
        <v>169</v>
      </c>
      <c r="D309" s="5" t="s">
        <v>2582</v>
      </c>
      <c r="E309" s="5" t="s">
        <v>2583</v>
      </c>
      <c r="F309" s="5" t="s">
        <v>2584</v>
      </c>
      <c r="G309" s="5" t="s">
        <v>1692</v>
      </c>
      <c r="H309" s="5" t="s">
        <v>2585</v>
      </c>
      <c r="J309" s="5" t="s">
        <v>2922</v>
      </c>
    </row>
    <row r="310" spans="1:10">
      <c r="A310" s="5">
        <v>309</v>
      </c>
      <c r="B310" s="5" t="s">
        <v>1439</v>
      </c>
      <c r="C310" s="5" t="s">
        <v>169</v>
      </c>
      <c r="D310" s="5" t="s">
        <v>2586</v>
      </c>
      <c r="E310" s="5" t="s">
        <v>2587</v>
      </c>
      <c r="F310" s="5" t="s">
        <v>2588</v>
      </c>
      <c r="G310" s="5" t="s">
        <v>1546</v>
      </c>
      <c r="H310" s="5" t="s">
        <v>2589</v>
      </c>
      <c r="J310" s="5" t="s">
        <v>2922</v>
      </c>
    </row>
    <row r="311" spans="1:10">
      <c r="A311" s="5">
        <v>310</v>
      </c>
      <c r="B311" s="5" t="s">
        <v>1439</v>
      </c>
      <c r="C311" s="5" t="s">
        <v>169</v>
      </c>
      <c r="D311" s="5" t="s">
        <v>2590</v>
      </c>
      <c r="E311" s="5" t="s">
        <v>2591</v>
      </c>
      <c r="F311" s="5" t="s">
        <v>2592</v>
      </c>
      <c r="G311" s="5" t="s">
        <v>1855</v>
      </c>
      <c r="H311" s="5" t="s">
        <v>2593</v>
      </c>
      <c r="J311" s="5" t="s">
        <v>2922</v>
      </c>
    </row>
    <row r="312" spans="1:10">
      <c r="A312" s="5">
        <v>311</v>
      </c>
      <c r="B312" s="5" t="s">
        <v>1439</v>
      </c>
      <c r="C312" s="5" t="s">
        <v>169</v>
      </c>
      <c r="D312" s="5" t="s">
        <v>2594</v>
      </c>
      <c r="E312" s="5" t="s">
        <v>2595</v>
      </c>
      <c r="F312" s="5" t="s">
        <v>2596</v>
      </c>
      <c r="G312" s="5" t="s">
        <v>1461</v>
      </c>
      <c r="H312" s="5" t="s">
        <v>2597</v>
      </c>
      <c r="J312" s="5" t="s">
        <v>2922</v>
      </c>
    </row>
    <row r="313" spans="1:10">
      <c r="A313" s="5">
        <v>312</v>
      </c>
      <c r="B313" s="5" t="s">
        <v>1439</v>
      </c>
      <c r="C313" s="5" t="s">
        <v>169</v>
      </c>
      <c r="D313" s="5" t="s">
        <v>2598</v>
      </c>
      <c r="E313" s="5" t="s">
        <v>2599</v>
      </c>
      <c r="F313" s="5" t="s">
        <v>2600</v>
      </c>
      <c r="G313" s="5" t="s">
        <v>1541</v>
      </c>
      <c r="H313" s="5" t="s">
        <v>2601</v>
      </c>
      <c r="J313" s="5" t="s">
        <v>2922</v>
      </c>
    </row>
    <row r="314" spans="1:10">
      <c r="A314" s="5">
        <v>313</v>
      </c>
      <c r="B314" s="5" t="s">
        <v>1439</v>
      </c>
      <c r="C314" s="5" t="s">
        <v>169</v>
      </c>
      <c r="D314" s="5" t="s">
        <v>2602</v>
      </c>
      <c r="E314" s="5" t="s">
        <v>2603</v>
      </c>
      <c r="F314" s="5" t="s">
        <v>2604</v>
      </c>
      <c r="G314" s="5" t="s">
        <v>1541</v>
      </c>
      <c r="H314" s="5" t="s">
        <v>2605</v>
      </c>
      <c r="J314" s="5" t="s">
        <v>2922</v>
      </c>
    </row>
    <row r="315" spans="1:10">
      <c r="A315" s="5">
        <v>314</v>
      </c>
      <c r="B315" s="5" t="s">
        <v>1439</v>
      </c>
      <c r="C315" s="5" t="s">
        <v>169</v>
      </c>
      <c r="D315" s="5" t="s">
        <v>2606</v>
      </c>
      <c r="E315" s="5" t="s">
        <v>2607</v>
      </c>
      <c r="F315" s="5" t="s">
        <v>2608</v>
      </c>
      <c r="G315" s="5" t="s">
        <v>1452</v>
      </c>
      <c r="H315" s="5" t="s">
        <v>2100</v>
      </c>
      <c r="J315" s="5" t="s">
        <v>2922</v>
      </c>
    </row>
    <row r="316" spans="1:10">
      <c r="A316" s="5">
        <v>315</v>
      </c>
      <c r="B316" s="5" t="s">
        <v>1439</v>
      </c>
      <c r="C316" s="5" t="s">
        <v>169</v>
      </c>
      <c r="D316" s="5" t="s">
        <v>2609</v>
      </c>
      <c r="E316" s="5" t="s">
        <v>2610</v>
      </c>
      <c r="F316" s="5" t="s">
        <v>2611</v>
      </c>
      <c r="G316" s="5" t="s">
        <v>1855</v>
      </c>
      <c r="H316" s="5" t="s">
        <v>2612</v>
      </c>
      <c r="J316" s="5" t="s">
        <v>2922</v>
      </c>
    </row>
    <row r="317" spans="1:10">
      <c r="A317" s="5">
        <v>316</v>
      </c>
      <c r="B317" s="5" t="s">
        <v>1439</v>
      </c>
      <c r="C317" s="5" t="s">
        <v>169</v>
      </c>
      <c r="D317" s="5" t="s">
        <v>2613</v>
      </c>
      <c r="E317" s="5" t="s">
        <v>2614</v>
      </c>
      <c r="F317" s="5" t="s">
        <v>2615</v>
      </c>
      <c r="G317" s="5" t="s">
        <v>2224</v>
      </c>
      <c r="H317" s="5" t="s">
        <v>2497</v>
      </c>
      <c r="J317" s="5" t="s">
        <v>2922</v>
      </c>
    </row>
    <row r="318" spans="1:10">
      <c r="A318" s="5">
        <v>317</v>
      </c>
      <c r="B318" s="5" t="s">
        <v>1439</v>
      </c>
      <c r="C318" s="5" t="s">
        <v>169</v>
      </c>
      <c r="D318" s="5" t="s">
        <v>2616</v>
      </c>
      <c r="E318" s="5" t="s">
        <v>2617</v>
      </c>
      <c r="F318" s="5" t="s">
        <v>2618</v>
      </c>
      <c r="G318" s="5" t="s">
        <v>1456</v>
      </c>
      <c r="J318" s="5" t="s">
        <v>2922</v>
      </c>
    </row>
    <row r="319" spans="1:10">
      <c r="A319" s="5">
        <v>318</v>
      </c>
      <c r="B319" s="5" t="s">
        <v>1439</v>
      </c>
      <c r="C319" s="5" t="s">
        <v>169</v>
      </c>
      <c r="D319" s="5" t="s">
        <v>2619</v>
      </c>
      <c r="E319" s="5" t="s">
        <v>2620</v>
      </c>
      <c r="F319" s="5" t="s">
        <v>2621</v>
      </c>
      <c r="G319" s="5" t="s">
        <v>1461</v>
      </c>
      <c r="J319" s="5" t="s">
        <v>2922</v>
      </c>
    </row>
    <row r="320" spans="1:10">
      <c r="A320" s="5">
        <v>319</v>
      </c>
      <c r="B320" s="5" t="s">
        <v>1439</v>
      </c>
      <c r="C320" s="5" t="s">
        <v>169</v>
      </c>
      <c r="D320" s="5" t="s">
        <v>2622</v>
      </c>
      <c r="E320" s="5" t="s">
        <v>2623</v>
      </c>
      <c r="F320" s="5" t="s">
        <v>2624</v>
      </c>
      <c r="G320" s="5" t="s">
        <v>1508</v>
      </c>
      <c r="H320" s="5" t="s">
        <v>2625</v>
      </c>
      <c r="J320" s="5" t="s">
        <v>2922</v>
      </c>
    </row>
    <row r="321" spans="1:10">
      <c r="A321" s="5">
        <v>320</v>
      </c>
      <c r="B321" s="5" t="s">
        <v>1439</v>
      </c>
      <c r="C321" s="5" t="s">
        <v>169</v>
      </c>
      <c r="D321" s="5" t="s">
        <v>2626</v>
      </c>
      <c r="E321" s="5" t="s">
        <v>2627</v>
      </c>
      <c r="F321" s="5" t="s">
        <v>2628</v>
      </c>
      <c r="G321" s="5" t="s">
        <v>1461</v>
      </c>
      <c r="H321" s="5" t="s">
        <v>2629</v>
      </c>
      <c r="J321" s="5" t="s">
        <v>2922</v>
      </c>
    </row>
    <row r="322" spans="1:10">
      <c r="A322" s="5">
        <v>321</v>
      </c>
      <c r="B322" s="5" t="s">
        <v>1439</v>
      </c>
      <c r="C322" s="5" t="s">
        <v>169</v>
      </c>
      <c r="D322" s="5" t="s">
        <v>2630</v>
      </c>
      <c r="E322" s="5" t="s">
        <v>2631</v>
      </c>
      <c r="F322" s="5" t="s">
        <v>2632</v>
      </c>
      <c r="G322" s="5" t="s">
        <v>1574</v>
      </c>
      <c r="H322" s="5" t="s">
        <v>2171</v>
      </c>
      <c r="J322" s="5" t="s">
        <v>2922</v>
      </c>
    </row>
    <row r="323" spans="1:10">
      <c r="A323" s="5">
        <v>322</v>
      </c>
      <c r="B323" s="5" t="s">
        <v>1439</v>
      </c>
      <c r="C323" s="5" t="s">
        <v>169</v>
      </c>
      <c r="D323" s="5" t="s">
        <v>2633</v>
      </c>
      <c r="E323" s="5" t="s">
        <v>2634</v>
      </c>
      <c r="F323" s="5" t="s">
        <v>2635</v>
      </c>
      <c r="G323" s="5" t="s">
        <v>1574</v>
      </c>
      <c r="J323" s="5" t="s">
        <v>2922</v>
      </c>
    </row>
    <row r="324" spans="1:10">
      <c r="A324" s="5">
        <v>323</v>
      </c>
      <c r="B324" s="5" t="s">
        <v>1439</v>
      </c>
      <c r="C324" s="5" t="s">
        <v>169</v>
      </c>
      <c r="D324" s="5" t="s">
        <v>2636</v>
      </c>
      <c r="E324" s="5" t="s">
        <v>2637</v>
      </c>
      <c r="F324" s="5" t="s">
        <v>2638</v>
      </c>
      <c r="G324" s="5" t="s">
        <v>1557</v>
      </c>
      <c r="J324" s="5" t="s">
        <v>2922</v>
      </c>
    </row>
    <row r="325" spans="1:10">
      <c r="A325" s="5">
        <v>324</v>
      </c>
      <c r="B325" s="5" t="s">
        <v>1439</v>
      </c>
      <c r="C325" s="5" t="s">
        <v>169</v>
      </c>
      <c r="D325" s="5" t="s">
        <v>2639</v>
      </c>
      <c r="E325" s="5" t="s">
        <v>2640</v>
      </c>
      <c r="F325" s="5" t="s">
        <v>2641</v>
      </c>
      <c r="G325" s="5" t="s">
        <v>1508</v>
      </c>
      <c r="H325" s="5" t="s">
        <v>2642</v>
      </c>
      <c r="J325" s="5" t="s">
        <v>2922</v>
      </c>
    </row>
    <row r="326" spans="1:10">
      <c r="A326" s="5">
        <v>325</v>
      </c>
      <c r="B326" s="5" t="s">
        <v>1439</v>
      </c>
      <c r="C326" s="5" t="s">
        <v>169</v>
      </c>
      <c r="D326" s="5" t="s">
        <v>2643</v>
      </c>
      <c r="E326" s="5" t="s">
        <v>2644</v>
      </c>
      <c r="F326" s="5" t="s">
        <v>2645</v>
      </c>
      <c r="G326" s="5" t="s">
        <v>2646</v>
      </c>
      <c r="H326" s="5" t="s">
        <v>2647</v>
      </c>
      <c r="J326" s="5" t="s">
        <v>2922</v>
      </c>
    </row>
    <row r="327" spans="1:10">
      <c r="A327" s="5">
        <v>326</v>
      </c>
      <c r="B327" s="5" t="s">
        <v>1439</v>
      </c>
      <c r="C327" s="5" t="s">
        <v>169</v>
      </c>
      <c r="D327" s="5" t="s">
        <v>2648</v>
      </c>
      <c r="E327" s="5" t="s">
        <v>2649</v>
      </c>
      <c r="F327" s="5" t="s">
        <v>2650</v>
      </c>
      <c r="G327" s="5" t="s">
        <v>1546</v>
      </c>
      <c r="J327" s="5" t="s">
        <v>2922</v>
      </c>
    </row>
    <row r="328" spans="1:10">
      <c r="A328" s="5">
        <v>327</v>
      </c>
      <c r="B328" s="5" t="s">
        <v>1439</v>
      </c>
      <c r="C328" s="5" t="s">
        <v>169</v>
      </c>
      <c r="D328" s="5" t="s">
        <v>2651</v>
      </c>
      <c r="E328" s="5" t="s">
        <v>2652</v>
      </c>
      <c r="F328" s="5" t="s">
        <v>2653</v>
      </c>
      <c r="G328" s="5" t="s">
        <v>1456</v>
      </c>
      <c r="J328" s="5" t="s">
        <v>2922</v>
      </c>
    </row>
    <row r="329" spans="1:10">
      <c r="A329" s="5">
        <v>328</v>
      </c>
      <c r="B329" s="5" t="s">
        <v>1439</v>
      </c>
      <c r="C329" s="5" t="s">
        <v>169</v>
      </c>
      <c r="D329" s="5" t="s">
        <v>2654</v>
      </c>
      <c r="E329" s="5" t="s">
        <v>2655</v>
      </c>
      <c r="F329" s="5" t="s">
        <v>2656</v>
      </c>
      <c r="G329" s="5" t="s">
        <v>1470</v>
      </c>
      <c r="J329" s="5" t="s">
        <v>2922</v>
      </c>
    </row>
    <row r="330" spans="1:10">
      <c r="A330" s="5">
        <v>329</v>
      </c>
      <c r="B330" s="5" t="s">
        <v>1439</v>
      </c>
      <c r="C330" s="5" t="s">
        <v>169</v>
      </c>
      <c r="D330" s="5" t="s">
        <v>2657</v>
      </c>
      <c r="E330" s="5" t="s">
        <v>2658</v>
      </c>
      <c r="F330" s="5" t="s">
        <v>2659</v>
      </c>
      <c r="G330" s="5" t="s">
        <v>1574</v>
      </c>
      <c r="J330" s="5" t="s">
        <v>2922</v>
      </c>
    </row>
    <row r="331" spans="1:10">
      <c r="A331" s="5">
        <v>330</v>
      </c>
      <c r="B331" s="5" t="s">
        <v>1439</v>
      </c>
      <c r="C331" s="5" t="s">
        <v>169</v>
      </c>
      <c r="D331" s="5" t="s">
        <v>2660</v>
      </c>
      <c r="E331" s="5" t="s">
        <v>2661</v>
      </c>
      <c r="F331" s="5" t="s">
        <v>2662</v>
      </c>
      <c r="G331" s="5" t="s">
        <v>1452</v>
      </c>
      <c r="J331" s="5" t="s">
        <v>2922</v>
      </c>
    </row>
    <row r="332" spans="1:10">
      <c r="A332" s="5">
        <v>331</v>
      </c>
      <c r="B332" s="5" t="s">
        <v>1439</v>
      </c>
      <c r="C332" s="5" t="s">
        <v>169</v>
      </c>
      <c r="D332" s="5" t="s">
        <v>2663</v>
      </c>
      <c r="E332" s="5" t="s">
        <v>2664</v>
      </c>
      <c r="F332" s="5" t="s">
        <v>2665</v>
      </c>
      <c r="G332" s="5" t="s">
        <v>1456</v>
      </c>
      <c r="H332" s="5" t="s">
        <v>2666</v>
      </c>
      <c r="J332" s="5" t="s">
        <v>2922</v>
      </c>
    </row>
    <row r="333" spans="1:10">
      <c r="A333" s="5">
        <v>332</v>
      </c>
      <c r="B333" s="5" t="s">
        <v>1439</v>
      </c>
      <c r="C333" s="5" t="s">
        <v>169</v>
      </c>
      <c r="D333" s="5" t="s">
        <v>3016</v>
      </c>
      <c r="E333" s="5" t="s">
        <v>3017</v>
      </c>
      <c r="F333" s="5" t="s">
        <v>3018</v>
      </c>
      <c r="G333" s="5" t="s">
        <v>1452</v>
      </c>
      <c r="J333" s="5" t="s">
        <v>2922</v>
      </c>
    </row>
    <row r="334" spans="1:10">
      <c r="A334" s="5">
        <v>333</v>
      </c>
      <c r="B334" s="5" t="s">
        <v>1439</v>
      </c>
      <c r="C334" s="5" t="s">
        <v>169</v>
      </c>
      <c r="D334" s="5" t="s">
        <v>2667</v>
      </c>
      <c r="E334" s="5" t="s">
        <v>2668</v>
      </c>
      <c r="F334" s="5" t="s">
        <v>2669</v>
      </c>
      <c r="G334" s="5" t="s">
        <v>1508</v>
      </c>
      <c r="H334" s="5" t="s">
        <v>2670</v>
      </c>
      <c r="J334" s="5" t="s">
        <v>2922</v>
      </c>
    </row>
    <row r="335" spans="1:10">
      <c r="A335" s="5">
        <v>334</v>
      </c>
      <c r="B335" s="5" t="s">
        <v>1439</v>
      </c>
      <c r="C335" s="5" t="s">
        <v>169</v>
      </c>
      <c r="D335" s="5" t="s">
        <v>2671</v>
      </c>
      <c r="E335" s="5" t="s">
        <v>2672</v>
      </c>
      <c r="F335" s="5" t="s">
        <v>2673</v>
      </c>
      <c r="G335" s="5" t="s">
        <v>1546</v>
      </c>
      <c r="H335" s="5" t="s">
        <v>2674</v>
      </c>
      <c r="J335" s="5" t="s">
        <v>2922</v>
      </c>
    </row>
    <row r="336" spans="1:10">
      <c r="A336" s="5">
        <v>335</v>
      </c>
      <c r="B336" s="5" t="s">
        <v>1439</v>
      </c>
      <c r="C336" s="5" t="s">
        <v>169</v>
      </c>
      <c r="D336" s="5" t="s">
        <v>2675</v>
      </c>
      <c r="E336" s="5" t="s">
        <v>2676</v>
      </c>
      <c r="F336" s="5" t="s">
        <v>2677</v>
      </c>
      <c r="G336" s="5" t="s">
        <v>1563</v>
      </c>
      <c r="J336" s="5" t="s">
        <v>2922</v>
      </c>
    </row>
    <row r="337" spans="1:10">
      <c r="A337" s="5">
        <v>336</v>
      </c>
      <c r="B337" s="5" t="s">
        <v>1439</v>
      </c>
      <c r="C337" s="5" t="s">
        <v>169</v>
      </c>
      <c r="D337" s="5" t="s">
        <v>2678</v>
      </c>
      <c r="E337" s="5" t="s">
        <v>2679</v>
      </c>
      <c r="F337" s="5" t="s">
        <v>2680</v>
      </c>
      <c r="G337" s="5" t="s">
        <v>1456</v>
      </c>
      <c r="J337" s="5" t="s">
        <v>2922</v>
      </c>
    </row>
    <row r="338" spans="1:10">
      <c r="A338" s="5">
        <v>337</v>
      </c>
      <c r="B338" s="5" t="s">
        <v>1439</v>
      </c>
      <c r="C338" s="5" t="s">
        <v>169</v>
      </c>
      <c r="D338" s="5" t="s">
        <v>2681</v>
      </c>
      <c r="E338" s="5" t="s">
        <v>2682</v>
      </c>
      <c r="F338" s="5" t="s">
        <v>2683</v>
      </c>
      <c r="G338" s="5" t="s">
        <v>1461</v>
      </c>
      <c r="H338" s="5" t="s">
        <v>2374</v>
      </c>
      <c r="J338" s="5" t="s">
        <v>2922</v>
      </c>
    </row>
    <row r="339" spans="1:10">
      <c r="A339" s="5">
        <v>338</v>
      </c>
      <c r="B339" s="5" t="s">
        <v>1439</v>
      </c>
      <c r="C339" s="5" t="s">
        <v>169</v>
      </c>
      <c r="D339" s="5" t="s">
        <v>2684</v>
      </c>
      <c r="E339" s="5" t="s">
        <v>2685</v>
      </c>
      <c r="F339" s="5" t="s">
        <v>2686</v>
      </c>
      <c r="G339" s="5" t="s">
        <v>1470</v>
      </c>
      <c r="H339" s="5" t="s">
        <v>2687</v>
      </c>
      <c r="J339" s="5" t="s">
        <v>2922</v>
      </c>
    </row>
    <row r="340" spans="1:10">
      <c r="A340" s="5">
        <v>339</v>
      </c>
      <c r="B340" s="5" t="s">
        <v>1439</v>
      </c>
      <c r="C340" s="5" t="s">
        <v>169</v>
      </c>
      <c r="D340" s="5" t="s">
        <v>2688</v>
      </c>
      <c r="E340" s="5" t="s">
        <v>2689</v>
      </c>
      <c r="F340" s="5" t="s">
        <v>2690</v>
      </c>
      <c r="G340" s="5" t="s">
        <v>1557</v>
      </c>
      <c r="J340" s="5" t="s">
        <v>2922</v>
      </c>
    </row>
    <row r="341" spans="1:10">
      <c r="A341" s="5">
        <v>340</v>
      </c>
      <c r="B341" s="5" t="s">
        <v>1439</v>
      </c>
      <c r="C341" s="5" t="s">
        <v>169</v>
      </c>
      <c r="D341" s="5" t="s">
        <v>2691</v>
      </c>
      <c r="E341" s="5" t="s">
        <v>2692</v>
      </c>
      <c r="F341" s="5" t="s">
        <v>2693</v>
      </c>
      <c r="G341" s="5" t="s">
        <v>1546</v>
      </c>
      <c r="H341" s="5" t="s">
        <v>2054</v>
      </c>
      <c r="J341" s="5" t="s">
        <v>2922</v>
      </c>
    </row>
    <row r="342" spans="1:10">
      <c r="A342" s="5">
        <v>341</v>
      </c>
      <c r="B342" s="5" t="s">
        <v>1439</v>
      </c>
      <c r="C342" s="5" t="s">
        <v>169</v>
      </c>
      <c r="D342" s="5" t="s">
        <v>2694</v>
      </c>
      <c r="E342" s="5" t="s">
        <v>2695</v>
      </c>
      <c r="F342" s="5" t="s">
        <v>2696</v>
      </c>
      <c r="G342" s="5" t="s">
        <v>1470</v>
      </c>
      <c r="H342" s="5" t="s">
        <v>2054</v>
      </c>
      <c r="J342" s="5" t="s">
        <v>2922</v>
      </c>
    </row>
    <row r="343" spans="1:10">
      <c r="A343" s="5">
        <v>342</v>
      </c>
      <c r="B343" s="5" t="s">
        <v>1439</v>
      </c>
      <c r="C343" s="5" t="s">
        <v>169</v>
      </c>
      <c r="D343" s="5" t="s">
        <v>2697</v>
      </c>
      <c r="E343" s="5" t="s">
        <v>2698</v>
      </c>
      <c r="F343" s="5" t="s">
        <v>2699</v>
      </c>
      <c r="G343" s="5" t="s">
        <v>1461</v>
      </c>
      <c r="H343" s="5" t="s">
        <v>1688</v>
      </c>
      <c r="J343" s="5" t="s">
        <v>2922</v>
      </c>
    </row>
    <row r="344" spans="1:10">
      <c r="A344" s="5">
        <v>343</v>
      </c>
      <c r="B344" s="5" t="s">
        <v>1439</v>
      </c>
      <c r="C344" s="5" t="s">
        <v>169</v>
      </c>
      <c r="D344" s="5" t="s">
        <v>2700</v>
      </c>
      <c r="E344" s="5" t="s">
        <v>2701</v>
      </c>
      <c r="F344" s="5" t="s">
        <v>2702</v>
      </c>
      <c r="G344" s="5" t="s">
        <v>2703</v>
      </c>
      <c r="J344" s="5" t="s">
        <v>2922</v>
      </c>
    </row>
    <row r="345" spans="1:10">
      <c r="A345" s="5">
        <v>344</v>
      </c>
      <c r="B345" s="5" t="s">
        <v>1439</v>
      </c>
      <c r="C345" s="5" t="s">
        <v>169</v>
      </c>
      <c r="D345" s="5" t="s">
        <v>2704</v>
      </c>
      <c r="E345" s="5" t="s">
        <v>2705</v>
      </c>
      <c r="F345" s="5" t="s">
        <v>2706</v>
      </c>
      <c r="G345" s="5" t="s">
        <v>1541</v>
      </c>
      <c r="J345" s="5" t="s">
        <v>2922</v>
      </c>
    </row>
    <row r="346" spans="1:10">
      <c r="A346" s="5">
        <v>345</v>
      </c>
      <c r="B346" s="5" t="s">
        <v>1439</v>
      </c>
      <c r="C346" s="5" t="s">
        <v>169</v>
      </c>
      <c r="D346" s="5" t="s">
        <v>3019</v>
      </c>
      <c r="E346" s="5" t="s">
        <v>3020</v>
      </c>
      <c r="F346" s="5" t="s">
        <v>3021</v>
      </c>
      <c r="G346" s="5" t="s">
        <v>1470</v>
      </c>
      <c r="H346" s="5" t="s">
        <v>3022</v>
      </c>
      <c r="J346" s="5" t="s">
        <v>2922</v>
      </c>
    </row>
    <row r="347" spans="1:10">
      <c r="A347" s="5">
        <v>346</v>
      </c>
      <c r="B347" s="5" t="s">
        <v>1439</v>
      </c>
      <c r="C347" s="5" t="s">
        <v>169</v>
      </c>
      <c r="D347" s="5" t="s">
        <v>2707</v>
      </c>
      <c r="E347" s="5" t="s">
        <v>2708</v>
      </c>
      <c r="F347" s="5" t="s">
        <v>2709</v>
      </c>
      <c r="G347" s="5" t="s">
        <v>1546</v>
      </c>
      <c r="H347" s="5" t="s">
        <v>2710</v>
      </c>
      <c r="J347" s="5" t="s">
        <v>2922</v>
      </c>
    </row>
    <row r="348" spans="1:10">
      <c r="A348" s="5">
        <v>347</v>
      </c>
      <c r="B348" s="5" t="s">
        <v>1439</v>
      </c>
      <c r="C348" s="5" t="s">
        <v>169</v>
      </c>
      <c r="D348" s="5" t="s">
        <v>2711</v>
      </c>
      <c r="E348" s="5" t="s">
        <v>2712</v>
      </c>
      <c r="F348" s="5" t="s">
        <v>2713</v>
      </c>
      <c r="G348" s="5" t="s">
        <v>1655</v>
      </c>
      <c r="H348" s="5" t="s">
        <v>2714</v>
      </c>
      <c r="J348" s="5" t="s">
        <v>2922</v>
      </c>
    </row>
    <row r="349" spans="1:10">
      <c r="A349" s="5">
        <v>348</v>
      </c>
      <c r="B349" s="5" t="s">
        <v>1439</v>
      </c>
      <c r="C349" s="5" t="s">
        <v>169</v>
      </c>
      <c r="D349" s="5" t="s">
        <v>3023</v>
      </c>
      <c r="E349" s="5" t="s">
        <v>3024</v>
      </c>
      <c r="F349" s="5" t="s">
        <v>3025</v>
      </c>
      <c r="G349" s="5" t="s">
        <v>1687</v>
      </c>
      <c r="H349" s="5" t="s">
        <v>3026</v>
      </c>
      <c r="J349" s="5" t="s">
        <v>2922</v>
      </c>
    </row>
    <row r="350" spans="1:10">
      <c r="A350" s="5">
        <v>349</v>
      </c>
      <c r="B350" s="5" t="s">
        <v>1439</v>
      </c>
      <c r="C350" s="5" t="s">
        <v>169</v>
      </c>
      <c r="D350" s="5" t="s">
        <v>2715</v>
      </c>
      <c r="E350" s="5" t="s">
        <v>2716</v>
      </c>
      <c r="F350" s="5" t="s">
        <v>2717</v>
      </c>
      <c r="G350" s="5" t="s">
        <v>1655</v>
      </c>
      <c r="J350" s="5" t="s">
        <v>2922</v>
      </c>
    </row>
    <row r="351" spans="1:10">
      <c r="A351" s="5">
        <v>350</v>
      </c>
      <c r="B351" s="5" t="s">
        <v>1439</v>
      </c>
      <c r="C351" s="5" t="s">
        <v>169</v>
      </c>
      <c r="D351" s="5" t="s">
        <v>3027</v>
      </c>
      <c r="E351" s="5" t="s">
        <v>3028</v>
      </c>
      <c r="F351" s="5" t="s">
        <v>3029</v>
      </c>
      <c r="G351" s="5" t="s">
        <v>1563</v>
      </c>
      <c r="J351" s="5" t="s">
        <v>2922</v>
      </c>
    </row>
    <row r="352" spans="1:10">
      <c r="A352" s="5">
        <v>351</v>
      </c>
      <c r="B352" s="5" t="s">
        <v>1439</v>
      </c>
      <c r="C352" s="5" t="s">
        <v>169</v>
      </c>
      <c r="D352" s="5" t="s">
        <v>3030</v>
      </c>
      <c r="E352" s="5" t="s">
        <v>3031</v>
      </c>
      <c r="F352" s="5" t="s">
        <v>3032</v>
      </c>
      <c r="G352" s="5" t="s">
        <v>1541</v>
      </c>
      <c r="H352" s="5" t="s">
        <v>3033</v>
      </c>
      <c r="J352" s="5" t="s">
        <v>2922</v>
      </c>
    </row>
    <row r="353" spans="1:10">
      <c r="A353" s="5">
        <v>352</v>
      </c>
      <c r="B353" s="5" t="s">
        <v>1439</v>
      </c>
      <c r="C353" s="5" t="s">
        <v>169</v>
      </c>
      <c r="D353" s="5" t="s">
        <v>3034</v>
      </c>
      <c r="E353" s="5" t="s">
        <v>3035</v>
      </c>
      <c r="F353" s="5" t="s">
        <v>3036</v>
      </c>
      <c r="G353" s="5" t="s">
        <v>3037</v>
      </c>
      <c r="J353" s="5" t="s">
        <v>2922</v>
      </c>
    </row>
    <row r="354" spans="1:10">
      <c r="A354" s="5">
        <v>353</v>
      </c>
      <c r="B354" s="5" t="s">
        <v>1439</v>
      </c>
      <c r="C354" s="5" t="s">
        <v>169</v>
      </c>
      <c r="D354" s="5" t="s">
        <v>2718</v>
      </c>
      <c r="E354" s="5" t="s">
        <v>2719</v>
      </c>
      <c r="F354" s="5" t="s">
        <v>2720</v>
      </c>
      <c r="G354" s="5" t="s">
        <v>1557</v>
      </c>
      <c r="J354" s="5" t="s">
        <v>2922</v>
      </c>
    </row>
    <row r="355" spans="1:10">
      <c r="A355" s="5">
        <v>354</v>
      </c>
      <c r="B355" s="5" t="s">
        <v>1439</v>
      </c>
      <c r="C355" s="5" t="s">
        <v>169</v>
      </c>
      <c r="D355" s="5" t="s">
        <v>2721</v>
      </c>
      <c r="E355" s="5" t="s">
        <v>2722</v>
      </c>
      <c r="F355" s="5" t="s">
        <v>2723</v>
      </c>
      <c r="G355" s="5" t="s">
        <v>1700</v>
      </c>
      <c r="H355" s="5" t="s">
        <v>2724</v>
      </c>
      <c r="J355" s="5" t="s">
        <v>2922</v>
      </c>
    </row>
    <row r="356" spans="1:10">
      <c r="A356" s="5">
        <v>355</v>
      </c>
      <c r="B356" s="5" t="s">
        <v>1439</v>
      </c>
      <c r="C356" s="5" t="s">
        <v>169</v>
      </c>
      <c r="D356" s="5" t="s">
        <v>2725</v>
      </c>
      <c r="E356" s="5" t="s">
        <v>2726</v>
      </c>
      <c r="F356" s="5" t="s">
        <v>2727</v>
      </c>
      <c r="G356" s="5" t="s">
        <v>1470</v>
      </c>
      <c r="H356" s="5" t="s">
        <v>2728</v>
      </c>
      <c r="J356" s="5" t="s">
        <v>2922</v>
      </c>
    </row>
    <row r="357" spans="1:10">
      <c r="A357" s="5">
        <v>356</v>
      </c>
      <c r="B357" s="5" t="s">
        <v>1439</v>
      </c>
      <c r="C357" s="5" t="s">
        <v>169</v>
      </c>
      <c r="D357" s="5" t="s">
        <v>2729</v>
      </c>
      <c r="E357" s="5" t="s">
        <v>2730</v>
      </c>
      <c r="F357" s="5" t="s">
        <v>2731</v>
      </c>
      <c r="G357" s="5" t="s">
        <v>1557</v>
      </c>
      <c r="J357" s="5" t="s">
        <v>2922</v>
      </c>
    </row>
    <row r="358" spans="1:10">
      <c r="A358" s="5">
        <v>357</v>
      </c>
      <c r="B358" s="5" t="s">
        <v>1439</v>
      </c>
      <c r="C358" s="5" t="s">
        <v>169</v>
      </c>
      <c r="D358" s="5" t="s">
        <v>2732</v>
      </c>
      <c r="E358" s="5" t="s">
        <v>2733</v>
      </c>
      <c r="F358" s="5" t="s">
        <v>2734</v>
      </c>
      <c r="G358" s="5" t="s">
        <v>1541</v>
      </c>
      <c r="H358" s="5" t="s">
        <v>2735</v>
      </c>
      <c r="J358" s="5" t="s">
        <v>2922</v>
      </c>
    </row>
    <row r="359" spans="1:10">
      <c r="A359" s="5">
        <v>358</v>
      </c>
      <c r="B359" s="5" t="s">
        <v>1439</v>
      </c>
      <c r="C359" s="5" t="s">
        <v>169</v>
      </c>
      <c r="D359" s="5" t="s">
        <v>3038</v>
      </c>
      <c r="E359" s="5" t="s">
        <v>3039</v>
      </c>
      <c r="F359" s="5" t="s">
        <v>3040</v>
      </c>
      <c r="G359" s="5" t="s">
        <v>1557</v>
      </c>
      <c r="J359" s="5" t="s">
        <v>2922</v>
      </c>
    </row>
    <row r="360" spans="1:10">
      <c r="A360" s="5">
        <v>359</v>
      </c>
      <c r="B360" s="5" t="s">
        <v>1439</v>
      </c>
      <c r="C360" s="5" t="s">
        <v>169</v>
      </c>
      <c r="D360" s="5" t="s">
        <v>2736</v>
      </c>
      <c r="E360" s="5" t="s">
        <v>2737</v>
      </c>
      <c r="F360" s="5" t="s">
        <v>2738</v>
      </c>
      <c r="G360" s="5" t="s">
        <v>1546</v>
      </c>
      <c r="H360" s="5" t="s">
        <v>2739</v>
      </c>
      <c r="J360" s="5" t="s">
        <v>2922</v>
      </c>
    </row>
    <row r="361" spans="1:10">
      <c r="A361" s="5">
        <v>360</v>
      </c>
      <c r="B361" s="5" t="s">
        <v>1439</v>
      </c>
      <c r="C361" s="5" t="s">
        <v>169</v>
      </c>
      <c r="D361" s="5" t="s">
        <v>2740</v>
      </c>
      <c r="E361" s="5" t="s">
        <v>2741</v>
      </c>
      <c r="F361" s="5" t="s">
        <v>2742</v>
      </c>
      <c r="G361" s="5" t="s">
        <v>1557</v>
      </c>
      <c r="H361" s="5" t="s">
        <v>2743</v>
      </c>
      <c r="J361" s="5" t="s">
        <v>2922</v>
      </c>
    </row>
    <row r="362" spans="1:10">
      <c r="A362" s="5">
        <v>361</v>
      </c>
      <c r="B362" s="5" t="s">
        <v>1439</v>
      </c>
      <c r="C362" s="5" t="s">
        <v>169</v>
      </c>
      <c r="D362" s="5" t="s">
        <v>3041</v>
      </c>
      <c r="E362" s="5" t="s">
        <v>3042</v>
      </c>
      <c r="F362" s="5" t="s">
        <v>3043</v>
      </c>
      <c r="G362" s="5" t="s">
        <v>1456</v>
      </c>
      <c r="J362" s="5" t="s">
        <v>2922</v>
      </c>
    </row>
    <row r="363" spans="1:10">
      <c r="A363" s="5">
        <v>362</v>
      </c>
      <c r="B363" s="5" t="s">
        <v>1439</v>
      </c>
      <c r="C363" s="5" t="s">
        <v>169</v>
      </c>
      <c r="D363" s="5" t="s">
        <v>2744</v>
      </c>
      <c r="E363" s="5" t="s">
        <v>2745</v>
      </c>
      <c r="F363" s="5" t="s">
        <v>2746</v>
      </c>
      <c r="G363" s="5" t="s">
        <v>1790</v>
      </c>
      <c r="H363" s="5" t="s">
        <v>1791</v>
      </c>
      <c r="J363" s="5" t="s">
        <v>2922</v>
      </c>
    </row>
    <row r="364" spans="1:10">
      <c r="A364" s="5">
        <v>363</v>
      </c>
      <c r="B364" s="5" t="s">
        <v>1439</v>
      </c>
      <c r="C364" s="5" t="s">
        <v>169</v>
      </c>
      <c r="D364" s="5" t="s">
        <v>2747</v>
      </c>
      <c r="E364" s="5" t="s">
        <v>2748</v>
      </c>
      <c r="F364" s="5" t="s">
        <v>2749</v>
      </c>
      <c r="G364" s="5" t="s">
        <v>1557</v>
      </c>
      <c r="H364" s="5" t="s">
        <v>2750</v>
      </c>
      <c r="J364" s="5" t="s">
        <v>2922</v>
      </c>
    </row>
    <row r="365" spans="1:10">
      <c r="A365" s="5">
        <v>364</v>
      </c>
      <c r="B365" s="5" t="s">
        <v>1439</v>
      </c>
      <c r="C365" s="5" t="s">
        <v>169</v>
      </c>
      <c r="D365" s="5" t="s">
        <v>2751</v>
      </c>
      <c r="E365" s="5" t="s">
        <v>2752</v>
      </c>
      <c r="F365" s="5" t="s">
        <v>2753</v>
      </c>
      <c r="G365" s="5" t="s">
        <v>1452</v>
      </c>
      <c r="H365" s="5" t="s">
        <v>2754</v>
      </c>
      <c r="J365" s="5" t="s">
        <v>2922</v>
      </c>
    </row>
    <row r="366" spans="1:10">
      <c r="A366" s="5">
        <v>365</v>
      </c>
      <c r="B366" s="5" t="s">
        <v>1439</v>
      </c>
      <c r="C366" s="5" t="s">
        <v>169</v>
      </c>
      <c r="D366" s="5" t="s">
        <v>2755</v>
      </c>
      <c r="E366" s="5" t="s">
        <v>2756</v>
      </c>
      <c r="F366" s="5" t="s">
        <v>2757</v>
      </c>
      <c r="G366" s="5" t="s">
        <v>1461</v>
      </c>
      <c r="H366" s="5" t="s">
        <v>2758</v>
      </c>
      <c r="J366" s="5" t="s">
        <v>2922</v>
      </c>
    </row>
    <row r="367" spans="1:10">
      <c r="A367" s="5">
        <v>366</v>
      </c>
      <c r="B367" s="5" t="s">
        <v>1439</v>
      </c>
      <c r="C367" s="5" t="s">
        <v>169</v>
      </c>
      <c r="D367" s="5" t="s">
        <v>2759</v>
      </c>
      <c r="E367" s="5" t="s">
        <v>2760</v>
      </c>
      <c r="F367" s="5" t="s">
        <v>2761</v>
      </c>
      <c r="G367" s="5" t="s">
        <v>1452</v>
      </c>
      <c r="J367" s="5" t="s">
        <v>2922</v>
      </c>
    </row>
    <row r="368" spans="1:10">
      <c r="A368" s="5">
        <v>367</v>
      </c>
      <c r="B368" s="5" t="s">
        <v>1439</v>
      </c>
      <c r="C368" s="5" t="s">
        <v>169</v>
      </c>
      <c r="D368" s="5" t="s">
        <v>2762</v>
      </c>
      <c r="E368" s="5" t="s">
        <v>2763</v>
      </c>
      <c r="F368" s="5" t="s">
        <v>2764</v>
      </c>
      <c r="G368" s="5" t="s">
        <v>1655</v>
      </c>
      <c r="J368" s="5" t="s">
        <v>2922</v>
      </c>
    </row>
    <row r="369" spans="1:10">
      <c r="A369" s="5">
        <v>368</v>
      </c>
      <c r="B369" s="5" t="s">
        <v>1439</v>
      </c>
      <c r="C369" s="5" t="s">
        <v>169</v>
      </c>
      <c r="D369" s="5" t="s">
        <v>2765</v>
      </c>
      <c r="E369" s="5" t="s">
        <v>2766</v>
      </c>
      <c r="F369" s="5" t="s">
        <v>2767</v>
      </c>
      <c r="G369" s="5" t="s">
        <v>1461</v>
      </c>
      <c r="J369" s="5" t="s">
        <v>2922</v>
      </c>
    </row>
    <row r="370" spans="1:10">
      <c r="A370" s="5">
        <v>369</v>
      </c>
      <c r="B370" s="5" t="s">
        <v>1439</v>
      </c>
      <c r="C370" s="5" t="s">
        <v>169</v>
      </c>
      <c r="D370" s="5" t="s">
        <v>2768</v>
      </c>
      <c r="E370" s="5" t="s">
        <v>2769</v>
      </c>
      <c r="F370" s="5" t="s">
        <v>2770</v>
      </c>
      <c r="G370" s="5" t="s">
        <v>1541</v>
      </c>
      <c r="H370" s="5" t="s">
        <v>2771</v>
      </c>
      <c r="J370" s="5" t="s">
        <v>2922</v>
      </c>
    </row>
    <row r="371" spans="1:10">
      <c r="A371" s="5">
        <v>370</v>
      </c>
      <c r="B371" s="5" t="s">
        <v>1439</v>
      </c>
      <c r="C371" s="5" t="s">
        <v>169</v>
      </c>
      <c r="D371" s="5" t="s">
        <v>2772</v>
      </c>
      <c r="E371" s="5" t="s">
        <v>2773</v>
      </c>
      <c r="F371" s="5" t="s">
        <v>2774</v>
      </c>
      <c r="G371" s="5" t="s">
        <v>1470</v>
      </c>
      <c r="J371" s="5" t="s">
        <v>2922</v>
      </c>
    </row>
    <row r="372" spans="1:10">
      <c r="A372" s="5">
        <v>371</v>
      </c>
      <c r="B372" s="5" t="s">
        <v>1439</v>
      </c>
      <c r="C372" s="5" t="s">
        <v>169</v>
      </c>
      <c r="D372" s="5" t="s">
        <v>2775</v>
      </c>
      <c r="E372" s="5" t="s">
        <v>2776</v>
      </c>
      <c r="F372" s="5" t="s">
        <v>2777</v>
      </c>
      <c r="G372" s="5" t="s">
        <v>1737</v>
      </c>
      <c r="H372" s="5" t="s">
        <v>2778</v>
      </c>
      <c r="J372" s="5" t="s">
        <v>2922</v>
      </c>
    </row>
    <row r="373" spans="1:10">
      <c r="A373" s="5">
        <v>372</v>
      </c>
      <c r="B373" s="5" t="s">
        <v>1439</v>
      </c>
      <c r="C373" s="5" t="s">
        <v>169</v>
      </c>
      <c r="D373" s="5" t="s">
        <v>2779</v>
      </c>
      <c r="E373" s="5" t="s">
        <v>2780</v>
      </c>
      <c r="F373" s="5" t="s">
        <v>2781</v>
      </c>
      <c r="G373" s="5" t="s">
        <v>1456</v>
      </c>
      <c r="J373" s="5" t="s">
        <v>2922</v>
      </c>
    </row>
    <row r="374" spans="1:10">
      <c r="A374" s="5">
        <v>373</v>
      </c>
      <c r="B374" s="5" t="s">
        <v>1439</v>
      </c>
      <c r="C374" s="5" t="s">
        <v>169</v>
      </c>
      <c r="D374" s="5" t="s">
        <v>2782</v>
      </c>
      <c r="E374" s="5" t="s">
        <v>2783</v>
      </c>
      <c r="F374" s="5" t="s">
        <v>2784</v>
      </c>
      <c r="G374" s="5" t="s">
        <v>1563</v>
      </c>
      <c r="J374" s="5" t="s">
        <v>2922</v>
      </c>
    </row>
    <row r="375" spans="1:10">
      <c r="A375" s="5">
        <v>374</v>
      </c>
      <c r="B375" s="5" t="s">
        <v>1439</v>
      </c>
      <c r="C375" s="5" t="s">
        <v>169</v>
      </c>
      <c r="D375" s="5" t="s">
        <v>2785</v>
      </c>
      <c r="E375" s="5" t="s">
        <v>2786</v>
      </c>
      <c r="F375" s="5" t="s">
        <v>2787</v>
      </c>
      <c r="G375" s="5" t="s">
        <v>2788</v>
      </c>
      <c r="J375" s="5" t="s">
        <v>2922</v>
      </c>
    </row>
    <row r="376" spans="1:10">
      <c r="A376" s="5">
        <v>375</v>
      </c>
      <c r="B376" s="5" t="s">
        <v>1439</v>
      </c>
      <c r="C376" s="5" t="s">
        <v>169</v>
      </c>
      <c r="D376" s="5" t="s">
        <v>2789</v>
      </c>
      <c r="E376" s="5" t="s">
        <v>2790</v>
      </c>
      <c r="F376" s="5" t="s">
        <v>2791</v>
      </c>
      <c r="G376" s="5" t="s">
        <v>1563</v>
      </c>
      <c r="H376" s="5" t="s">
        <v>2792</v>
      </c>
      <c r="J376" s="5" t="s">
        <v>2922</v>
      </c>
    </row>
    <row r="377" spans="1:10">
      <c r="A377" s="5">
        <v>376</v>
      </c>
      <c r="B377" s="5" t="s">
        <v>1439</v>
      </c>
      <c r="C377" s="5" t="s">
        <v>169</v>
      </c>
      <c r="D377" s="5" t="s">
        <v>2793</v>
      </c>
      <c r="E377" s="5" t="s">
        <v>2794</v>
      </c>
      <c r="F377" s="5" t="s">
        <v>2795</v>
      </c>
      <c r="G377" s="5" t="s">
        <v>1737</v>
      </c>
      <c r="H377" s="5" t="s">
        <v>2796</v>
      </c>
      <c r="J377" s="5" t="s">
        <v>2922</v>
      </c>
    </row>
    <row r="378" spans="1:10">
      <c r="A378" s="5">
        <v>377</v>
      </c>
      <c r="B378" s="5" t="s">
        <v>1439</v>
      </c>
      <c r="C378" s="5" t="s">
        <v>169</v>
      </c>
      <c r="D378" s="5" t="s">
        <v>2797</v>
      </c>
      <c r="E378" s="5" t="s">
        <v>2798</v>
      </c>
      <c r="F378" s="5" t="s">
        <v>2799</v>
      </c>
      <c r="G378" s="5" t="s">
        <v>1546</v>
      </c>
      <c r="J378" s="5" t="s">
        <v>2922</v>
      </c>
    </row>
    <row r="379" spans="1:10">
      <c r="A379" s="5">
        <v>378</v>
      </c>
      <c r="B379" s="5" t="s">
        <v>1439</v>
      </c>
      <c r="C379" s="5" t="s">
        <v>169</v>
      </c>
      <c r="D379" s="5" t="s">
        <v>3044</v>
      </c>
      <c r="E379" s="5" t="s">
        <v>3045</v>
      </c>
      <c r="F379" s="5" t="s">
        <v>3046</v>
      </c>
      <c r="G379" s="5" t="s">
        <v>1470</v>
      </c>
      <c r="J379" s="5" t="s">
        <v>2922</v>
      </c>
    </row>
    <row r="380" spans="1:10">
      <c r="A380" s="5">
        <v>379</v>
      </c>
      <c r="B380" s="5" t="s">
        <v>1439</v>
      </c>
      <c r="C380" s="5" t="s">
        <v>169</v>
      </c>
      <c r="D380" s="5" t="s">
        <v>2800</v>
      </c>
      <c r="E380" s="5" t="s">
        <v>2801</v>
      </c>
      <c r="F380" s="5" t="s">
        <v>2802</v>
      </c>
      <c r="G380" s="5" t="s">
        <v>1470</v>
      </c>
      <c r="H380" s="5" t="s">
        <v>2803</v>
      </c>
      <c r="J380" s="5" t="s">
        <v>2922</v>
      </c>
    </row>
    <row r="381" spans="1:10">
      <c r="A381" s="5">
        <v>380</v>
      </c>
      <c r="B381" s="5" t="s">
        <v>1439</v>
      </c>
      <c r="C381" s="5" t="s">
        <v>169</v>
      </c>
      <c r="D381" s="5" t="s">
        <v>2804</v>
      </c>
      <c r="E381" s="5" t="s">
        <v>2805</v>
      </c>
      <c r="F381" s="5" t="s">
        <v>2806</v>
      </c>
      <c r="G381" s="5" t="s">
        <v>1508</v>
      </c>
      <c r="H381" s="5" t="s">
        <v>2807</v>
      </c>
      <c r="J381" s="5" t="s">
        <v>2922</v>
      </c>
    </row>
    <row r="382" spans="1:10">
      <c r="A382" s="5">
        <v>381</v>
      </c>
      <c r="B382" s="5" t="s">
        <v>1439</v>
      </c>
      <c r="C382" s="5" t="s">
        <v>169</v>
      </c>
      <c r="D382" s="5" t="s">
        <v>2808</v>
      </c>
      <c r="E382" s="5" t="s">
        <v>2809</v>
      </c>
      <c r="F382" s="5" t="s">
        <v>2810</v>
      </c>
      <c r="G382" s="5" t="s">
        <v>1528</v>
      </c>
      <c r="H382" s="5" t="s">
        <v>2811</v>
      </c>
      <c r="J382" s="5" t="s">
        <v>2922</v>
      </c>
    </row>
    <row r="383" spans="1:10">
      <c r="A383" s="5">
        <v>382</v>
      </c>
      <c r="B383" s="5" t="s">
        <v>1439</v>
      </c>
      <c r="C383" s="5" t="s">
        <v>169</v>
      </c>
      <c r="D383" s="5" t="s">
        <v>2812</v>
      </c>
      <c r="E383" s="5" t="s">
        <v>2813</v>
      </c>
      <c r="F383" s="5" t="s">
        <v>2814</v>
      </c>
      <c r="G383" s="5" t="s">
        <v>2815</v>
      </c>
      <c r="H383" s="5" t="s">
        <v>2816</v>
      </c>
      <c r="J383" s="5" t="s">
        <v>2922</v>
      </c>
    </row>
    <row r="384" spans="1:10">
      <c r="A384" s="5">
        <v>383</v>
      </c>
      <c r="B384" s="5" t="s">
        <v>1439</v>
      </c>
      <c r="C384" s="5" t="s">
        <v>169</v>
      </c>
      <c r="D384" s="5" t="s">
        <v>2821</v>
      </c>
      <c r="E384" s="5" t="s">
        <v>3047</v>
      </c>
      <c r="F384" s="5" t="s">
        <v>2818</v>
      </c>
      <c r="G384" s="5" t="s">
        <v>2822</v>
      </c>
      <c r="J384" s="5" t="s">
        <v>2922</v>
      </c>
    </row>
    <row r="385" spans="1:10">
      <c r="A385" s="5">
        <v>384</v>
      </c>
      <c r="B385" s="5" t="s">
        <v>1439</v>
      </c>
      <c r="C385" s="5" t="s">
        <v>169</v>
      </c>
      <c r="D385" s="5" t="s">
        <v>2817</v>
      </c>
      <c r="E385" s="5" t="s">
        <v>3047</v>
      </c>
      <c r="F385" s="5" t="s">
        <v>2818</v>
      </c>
      <c r="G385" s="5" t="s">
        <v>2819</v>
      </c>
      <c r="H385" s="5" t="s">
        <v>2820</v>
      </c>
      <c r="J385" s="5" t="s">
        <v>2922</v>
      </c>
    </row>
    <row r="386" spans="1:10">
      <c r="A386" s="5">
        <v>385</v>
      </c>
      <c r="B386" s="5" t="s">
        <v>1439</v>
      </c>
      <c r="C386" s="5" t="s">
        <v>169</v>
      </c>
      <c r="D386" s="5" t="s">
        <v>2823</v>
      </c>
      <c r="E386" s="5" t="s">
        <v>2824</v>
      </c>
      <c r="F386" s="5" t="s">
        <v>2825</v>
      </c>
      <c r="G386" s="5" t="s">
        <v>1546</v>
      </c>
      <c r="H386" s="5" t="s">
        <v>2826</v>
      </c>
      <c r="J386" s="5" t="s">
        <v>2922</v>
      </c>
    </row>
    <row r="387" spans="1:10">
      <c r="A387" s="5">
        <v>386</v>
      </c>
      <c r="B387" s="5" t="s">
        <v>1439</v>
      </c>
      <c r="C387" s="5" t="s">
        <v>169</v>
      </c>
      <c r="D387" s="5" t="s">
        <v>3048</v>
      </c>
      <c r="E387" s="5" t="s">
        <v>3049</v>
      </c>
      <c r="F387" s="5" t="s">
        <v>3050</v>
      </c>
      <c r="G387" s="5" t="s">
        <v>1557</v>
      </c>
      <c r="H387" s="5" t="s">
        <v>1688</v>
      </c>
      <c r="J387" s="5" t="s">
        <v>2922</v>
      </c>
    </row>
    <row r="388" spans="1:10">
      <c r="A388" s="5">
        <v>387</v>
      </c>
      <c r="B388" s="5" t="s">
        <v>1439</v>
      </c>
      <c r="C388" s="5" t="s">
        <v>169</v>
      </c>
      <c r="D388" s="5" t="s">
        <v>2827</v>
      </c>
      <c r="E388" s="5" t="s">
        <v>2828</v>
      </c>
      <c r="F388" s="5" t="s">
        <v>2829</v>
      </c>
      <c r="G388" s="5" t="s">
        <v>2830</v>
      </c>
      <c r="J388" s="5" t="s">
        <v>2922</v>
      </c>
    </row>
    <row r="389" spans="1:10">
      <c r="A389" s="5">
        <v>388</v>
      </c>
      <c r="B389" s="5" t="s">
        <v>1439</v>
      </c>
      <c r="C389" s="5" t="s">
        <v>169</v>
      </c>
      <c r="D389" s="5" t="s">
        <v>2831</v>
      </c>
      <c r="E389" s="5" t="s">
        <v>2832</v>
      </c>
      <c r="F389" s="5" t="s">
        <v>1442</v>
      </c>
      <c r="G389" s="5" t="s">
        <v>2833</v>
      </c>
      <c r="H389" s="5" t="s">
        <v>1448</v>
      </c>
      <c r="J389" s="5" t="s">
        <v>2922</v>
      </c>
    </row>
    <row r="390" spans="1:10">
      <c r="A390" s="5">
        <v>389</v>
      </c>
      <c r="B390" s="5" t="s">
        <v>1439</v>
      </c>
      <c r="C390" s="5" t="s">
        <v>169</v>
      </c>
      <c r="D390" s="5" t="s">
        <v>2834</v>
      </c>
      <c r="E390" s="5" t="s">
        <v>2835</v>
      </c>
      <c r="F390" s="5" t="s">
        <v>2836</v>
      </c>
      <c r="G390" s="5" t="s">
        <v>1574</v>
      </c>
      <c r="H390" s="5" t="s">
        <v>2837</v>
      </c>
      <c r="J390" s="5" t="s">
        <v>2922</v>
      </c>
    </row>
    <row r="391" spans="1:10">
      <c r="A391" s="5">
        <v>390</v>
      </c>
      <c r="B391" s="5" t="s">
        <v>1439</v>
      </c>
      <c r="C391" s="5" t="s">
        <v>169</v>
      </c>
      <c r="D391" s="5" t="s">
        <v>2838</v>
      </c>
      <c r="E391" s="5" t="s">
        <v>2839</v>
      </c>
      <c r="F391" s="5" t="s">
        <v>2840</v>
      </c>
      <c r="G391" s="5" t="s">
        <v>2841</v>
      </c>
      <c r="H391" s="5" t="s">
        <v>1804</v>
      </c>
      <c r="J391" s="5" t="s">
        <v>2922</v>
      </c>
    </row>
    <row r="392" spans="1:10">
      <c r="A392" s="5">
        <v>391</v>
      </c>
      <c r="B392" s="5" t="s">
        <v>1439</v>
      </c>
      <c r="C392" s="5" t="s">
        <v>169</v>
      </c>
      <c r="D392" s="5" t="s">
        <v>2842</v>
      </c>
      <c r="E392" s="5" t="s">
        <v>2843</v>
      </c>
      <c r="F392" s="5" t="s">
        <v>2844</v>
      </c>
      <c r="G392" s="5" t="s">
        <v>1614</v>
      </c>
      <c r="J392" s="5" t="s">
        <v>2922</v>
      </c>
    </row>
    <row r="393" spans="1:10">
      <c r="A393" s="5">
        <v>392</v>
      </c>
      <c r="B393" s="5" t="s">
        <v>1439</v>
      </c>
      <c r="C393" s="5" t="s">
        <v>169</v>
      </c>
      <c r="D393" s="5" t="s">
        <v>2845</v>
      </c>
      <c r="E393" s="5" t="s">
        <v>2846</v>
      </c>
      <c r="F393" s="5" t="s">
        <v>2847</v>
      </c>
      <c r="G393" s="5" t="s">
        <v>1850</v>
      </c>
      <c r="H393" s="5" t="s">
        <v>2848</v>
      </c>
      <c r="J393" s="5" t="s">
        <v>2922</v>
      </c>
    </row>
    <row r="394" spans="1:10">
      <c r="A394" s="5">
        <v>393</v>
      </c>
      <c r="B394" s="5" t="s">
        <v>1439</v>
      </c>
      <c r="C394" s="5" t="s">
        <v>169</v>
      </c>
      <c r="D394" s="5" t="s">
        <v>2849</v>
      </c>
      <c r="E394" s="5" t="s">
        <v>2850</v>
      </c>
      <c r="F394" s="5" t="s">
        <v>2851</v>
      </c>
      <c r="G394" s="5" t="s">
        <v>1452</v>
      </c>
      <c r="H394" s="5" t="s">
        <v>2852</v>
      </c>
      <c r="J394" s="5" t="s">
        <v>2922</v>
      </c>
    </row>
    <row r="395" spans="1:10">
      <c r="A395" s="5">
        <v>394</v>
      </c>
      <c r="B395" s="5" t="s">
        <v>1439</v>
      </c>
      <c r="C395" s="5" t="s">
        <v>169</v>
      </c>
      <c r="D395" s="5" t="s">
        <v>2853</v>
      </c>
      <c r="E395" s="5" t="s">
        <v>2854</v>
      </c>
      <c r="F395" s="5" t="s">
        <v>2855</v>
      </c>
      <c r="G395" s="5" t="s">
        <v>2856</v>
      </c>
      <c r="H395" s="5" t="s">
        <v>2857</v>
      </c>
      <c r="J395" s="5" t="s">
        <v>2922</v>
      </c>
    </row>
    <row r="396" spans="1:10">
      <c r="A396" s="5">
        <v>395</v>
      </c>
      <c r="B396" s="5" t="s">
        <v>1439</v>
      </c>
      <c r="C396" s="5" t="s">
        <v>169</v>
      </c>
      <c r="D396" s="5" t="s">
        <v>2858</v>
      </c>
      <c r="E396" s="5" t="s">
        <v>2859</v>
      </c>
      <c r="F396" s="5" t="s">
        <v>2860</v>
      </c>
      <c r="G396" s="5" t="s">
        <v>1732</v>
      </c>
      <c r="H396" s="5" t="s">
        <v>2861</v>
      </c>
      <c r="J396" s="5" t="s">
        <v>2922</v>
      </c>
    </row>
    <row r="397" spans="1:10">
      <c r="A397" s="5">
        <v>396</v>
      </c>
      <c r="B397" s="5" t="s">
        <v>1439</v>
      </c>
      <c r="C397" s="5" t="s">
        <v>169</v>
      </c>
      <c r="D397" s="5" t="s">
        <v>2862</v>
      </c>
      <c r="E397" s="5" t="s">
        <v>2863</v>
      </c>
      <c r="F397" s="5" t="s">
        <v>2864</v>
      </c>
      <c r="G397" s="5" t="s">
        <v>1563</v>
      </c>
      <c r="H397" s="5" t="s">
        <v>2865</v>
      </c>
      <c r="J397" s="5" t="s">
        <v>2922</v>
      </c>
    </row>
    <row r="398" spans="1:10">
      <c r="A398" s="5">
        <v>397</v>
      </c>
      <c r="B398" s="5" t="s">
        <v>1439</v>
      </c>
      <c r="C398" s="5" t="s">
        <v>169</v>
      </c>
      <c r="D398" s="5" t="s">
        <v>2866</v>
      </c>
      <c r="E398" s="5" t="s">
        <v>2867</v>
      </c>
      <c r="F398" s="5" t="s">
        <v>2868</v>
      </c>
      <c r="G398" s="5" t="s">
        <v>1682</v>
      </c>
      <c r="H398" s="5" t="s">
        <v>2869</v>
      </c>
      <c r="J398" s="5" t="s">
        <v>2922</v>
      </c>
    </row>
    <row r="399" spans="1:10">
      <c r="A399" s="5">
        <v>398</v>
      </c>
      <c r="B399" s="5" t="s">
        <v>1439</v>
      </c>
      <c r="C399" s="5" t="s">
        <v>169</v>
      </c>
      <c r="D399" s="5" t="s">
        <v>2870</v>
      </c>
      <c r="E399" s="5" t="s">
        <v>2871</v>
      </c>
      <c r="F399" s="5" t="s">
        <v>2872</v>
      </c>
      <c r="G399" s="5" t="s">
        <v>1780</v>
      </c>
      <c r="H399" s="5" t="s">
        <v>2873</v>
      </c>
      <c r="J399" s="5" t="s">
        <v>2922</v>
      </c>
    </row>
    <row r="400" spans="1:10">
      <c r="A400" s="5">
        <v>399</v>
      </c>
      <c r="B400" s="5" t="s">
        <v>1439</v>
      </c>
      <c r="C400" s="5" t="s">
        <v>169</v>
      </c>
      <c r="D400" s="5" t="s">
        <v>2874</v>
      </c>
      <c r="E400" s="5" t="s">
        <v>2875</v>
      </c>
      <c r="F400" s="5" t="s">
        <v>2876</v>
      </c>
      <c r="G400" s="5" t="s">
        <v>1456</v>
      </c>
      <c r="H400" s="5" t="s">
        <v>2877</v>
      </c>
      <c r="J400" s="5" t="s">
        <v>2922</v>
      </c>
    </row>
    <row r="401" spans="1:10">
      <c r="A401" s="5">
        <v>400</v>
      </c>
      <c r="B401" s="5" t="s">
        <v>1439</v>
      </c>
      <c r="C401" s="5" t="s">
        <v>169</v>
      </c>
      <c r="D401" s="5" t="s">
        <v>2878</v>
      </c>
      <c r="E401" s="5" t="s">
        <v>2879</v>
      </c>
      <c r="F401" s="5" t="s">
        <v>2880</v>
      </c>
      <c r="G401" s="5" t="s">
        <v>2134</v>
      </c>
      <c r="H401" s="5" t="s">
        <v>2559</v>
      </c>
      <c r="J401" s="5" t="s">
        <v>2922</v>
      </c>
    </row>
    <row r="402" spans="1:10">
      <c r="A402" s="5">
        <v>401</v>
      </c>
      <c r="B402" s="5" t="s">
        <v>1439</v>
      </c>
      <c r="C402" s="5" t="s">
        <v>169</v>
      </c>
      <c r="D402" s="5" t="s">
        <v>2881</v>
      </c>
      <c r="E402" s="5" t="s">
        <v>2882</v>
      </c>
      <c r="F402" s="5" t="s">
        <v>2883</v>
      </c>
      <c r="G402" s="5" t="s">
        <v>1700</v>
      </c>
      <c r="H402" s="5" t="s">
        <v>2884</v>
      </c>
      <c r="J402" s="5" t="s">
        <v>2922</v>
      </c>
    </row>
    <row r="403" spans="1:10">
      <c r="A403" s="5">
        <v>402</v>
      </c>
      <c r="B403" s="5" t="s">
        <v>1439</v>
      </c>
      <c r="C403" s="5" t="s">
        <v>169</v>
      </c>
      <c r="D403" s="5" t="s">
        <v>2885</v>
      </c>
      <c r="E403" s="5" t="s">
        <v>2886</v>
      </c>
      <c r="F403" s="5" t="s">
        <v>2887</v>
      </c>
      <c r="G403" s="5" t="s">
        <v>1687</v>
      </c>
      <c r="H403" s="5" t="s">
        <v>2888</v>
      </c>
      <c r="J403" s="5" t="s">
        <v>2922</v>
      </c>
    </row>
    <row r="404" spans="1:10">
      <c r="A404" s="5">
        <v>403</v>
      </c>
      <c r="B404" s="5" t="s">
        <v>1439</v>
      </c>
      <c r="C404" s="5" t="s">
        <v>169</v>
      </c>
      <c r="D404" s="5" t="s">
        <v>2889</v>
      </c>
      <c r="E404" s="5" t="s">
        <v>2890</v>
      </c>
      <c r="F404" s="5" t="s">
        <v>2891</v>
      </c>
      <c r="G404" s="5" t="s">
        <v>1452</v>
      </c>
      <c r="H404" s="5" t="s">
        <v>2892</v>
      </c>
      <c r="J404" s="5" t="s">
        <v>2922</v>
      </c>
    </row>
    <row r="405" spans="1:10">
      <c r="A405" s="5">
        <v>404</v>
      </c>
      <c r="B405" s="5" t="s">
        <v>1439</v>
      </c>
      <c r="C405" s="5" t="s">
        <v>169</v>
      </c>
      <c r="D405" s="5" t="s">
        <v>2893</v>
      </c>
      <c r="E405" s="5" t="s">
        <v>2894</v>
      </c>
      <c r="F405" s="5" t="s">
        <v>2895</v>
      </c>
      <c r="G405" s="5" t="s">
        <v>1452</v>
      </c>
      <c r="H405" s="5" t="s">
        <v>1625</v>
      </c>
      <c r="J405" s="5" t="s">
        <v>2922</v>
      </c>
    </row>
    <row r="406" spans="1:10">
      <c r="A406" s="5">
        <v>405</v>
      </c>
      <c r="B406" s="5" t="s">
        <v>1439</v>
      </c>
      <c r="C406" s="5" t="s">
        <v>169</v>
      </c>
      <c r="D406" s="5" t="s">
        <v>2896</v>
      </c>
      <c r="E406" s="5" t="s">
        <v>2897</v>
      </c>
      <c r="F406" s="5" t="s">
        <v>2898</v>
      </c>
      <c r="G406" s="5" t="s">
        <v>1629</v>
      </c>
      <c r="H406" s="5" t="s">
        <v>2899</v>
      </c>
      <c r="J406" s="5" t="s">
        <v>2922</v>
      </c>
    </row>
    <row r="407" spans="1:10">
      <c r="A407" s="5">
        <v>406</v>
      </c>
      <c r="B407" s="5" t="s">
        <v>1439</v>
      </c>
      <c r="C407" s="5" t="s">
        <v>169</v>
      </c>
      <c r="D407" s="5" t="s">
        <v>2900</v>
      </c>
      <c r="E407" s="5" t="s">
        <v>2901</v>
      </c>
      <c r="F407" s="5" t="s">
        <v>1497</v>
      </c>
      <c r="G407" s="5" t="s">
        <v>2902</v>
      </c>
      <c r="J407" s="5" t="s">
        <v>2922</v>
      </c>
    </row>
    <row r="408" spans="1:10">
      <c r="A408" s="5">
        <v>407</v>
      </c>
      <c r="B408" s="5" t="s">
        <v>1439</v>
      </c>
      <c r="C408" s="5" t="s">
        <v>169</v>
      </c>
      <c r="D408" s="5" t="s">
        <v>2903</v>
      </c>
      <c r="E408" s="5" t="s">
        <v>2904</v>
      </c>
      <c r="F408" s="5" t="s">
        <v>2905</v>
      </c>
      <c r="G408" s="5" t="s">
        <v>2906</v>
      </c>
      <c r="J408" s="5" t="s">
        <v>2922</v>
      </c>
    </row>
    <row r="409" spans="1:10">
      <c r="A409" s="5">
        <v>408</v>
      </c>
      <c r="B409" s="5" t="s">
        <v>1439</v>
      </c>
      <c r="C409" s="5" t="s">
        <v>169</v>
      </c>
      <c r="D409" s="5" t="s">
        <v>3051</v>
      </c>
      <c r="E409" s="5" t="s">
        <v>3052</v>
      </c>
      <c r="F409" s="5" t="s">
        <v>3053</v>
      </c>
      <c r="G409" s="5" t="s">
        <v>1579</v>
      </c>
      <c r="J409" s="5" t="s">
        <v>2922</v>
      </c>
    </row>
    <row r="410" spans="1:10">
      <c r="A410" s="5">
        <v>409</v>
      </c>
      <c r="B410" s="5" t="s">
        <v>1439</v>
      </c>
      <c r="C410" s="5" t="s">
        <v>169</v>
      </c>
      <c r="D410" s="5" t="s">
        <v>2907</v>
      </c>
      <c r="E410" s="5" t="s">
        <v>2908</v>
      </c>
      <c r="F410" s="5" t="s">
        <v>2909</v>
      </c>
      <c r="G410" s="5" t="s">
        <v>1461</v>
      </c>
      <c r="H410" s="5" t="s">
        <v>2910</v>
      </c>
      <c r="J410" s="5" t="s">
        <v>2922</v>
      </c>
    </row>
    <row r="411" spans="1:10">
      <c r="A411" s="5">
        <v>410</v>
      </c>
      <c r="B411" s="5" t="s">
        <v>1439</v>
      </c>
      <c r="C411" s="5" t="s">
        <v>169</v>
      </c>
      <c r="D411" s="5" t="s">
        <v>2911</v>
      </c>
      <c r="E411" s="5" t="s">
        <v>2912</v>
      </c>
      <c r="F411" s="5" t="s">
        <v>2829</v>
      </c>
      <c r="G411" s="5" t="s">
        <v>2913</v>
      </c>
      <c r="J411" s="5" t="s">
        <v>2922</v>
      </c>
    </row>
    <row r="412" spans="1:10">
      <c r="A412" s="5">
        <v>411</v>
      </c>
      <c r="B412" s="5" t="s">
        <v>1439</v>
      </c>
      <c r="C412" s="5" t="s">
        <v>169</v>
      </c>
      <c r="D412" s="5" t="s">
        <v>2914</v>
      </c>
      <c r="E412" s="5" t="s">
        <v>2915</v>
      </c>
      <c r="F412" s="5" t="s">
        <v>1442</v>
      </c>
      <c r="G412" s="5" t="s">
        <v>2916</v>
      </c>
      <c r="H412" s="5" t="s">
        <v>1448</v>
      </c>
      <c r="J412" s="5" t="s">
        <v>2922</v>
      </c>
    </row>
    <row r="413" spans="1:10">
      <c r="A413" s="5">
        <v>412</v>
      </c>
      <c r="B413" s="5" t="s">
        <v>1439</v>
      </c>
      <c r="C413" s="5" t="s">
        <v>169</v>
      </c>
      <c r="D413" s="5" t="s">
        <v>2917</v>
      </c>
      <c r="E413" s="5" t="s">
        <v>2918</v>
      </c>
      <c r="F413" s="5" t="s">
        <v>2919</v>
      </c>
      <c r="G413" s="5" t="s">
        <v>2920</v>
      </c>
      <c r="H413" s="5" t="s">
        <v>2921</v>
      </c>
      <c r="J413" s="5" t="s">
        <v>2922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62" t="s">
        <v>397</v>
      </c>
      <c r="E4" s="1163"/>
      <c r="F4" s="1163"/>
      <c r="G4" s="1163"/>
      <c r="H4" s="1164"/>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8"/>
      <c r="R8" s="212"/>
      <c r="S8" s="355"/>
      <c r="T8" s="355"/>
      <c r="U8" s="355"/>
      <c r="V8" s="355"/>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8"/>
      <c r="R9" s="212"/>
      <c r="S9" s="355"/>
      <c r="T9" s="355"/>
      <c r="U9" s="355"/>
      <c r="V9" s="355"/>
    </row>
    <row r="10" spans="1:256" ht="12" customHeight="1">
      <c r="C10" s="249"/>
      <c r="D10" s="353" t="s">
        <v>93</v>
      </c>
      <c r="E10" s="353" t="s">
        <v>49</v>
      </c>
      <c r="F10" s="1161" t="s">
        <v>50</v>
      </c>
      <c r="G10" s="1161"/>
      <c r="H10" s="353" t="s">
        <v>51</v>
      </c>
      <c r="I10" s="1161" t="s">
        <v>68</v>
      </c>
      <c r="J10" s="1161"/>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52"/>
      <c r="D12" s="1153">
        <v>1</v>
      </c>
      <c r="E12" s="1154" t="s">
        <v>2937</v>
      </c>
      <c r="F12" s="1112"/>
      <c r="G12" s="1102">
        <v>0</v>
      </c>
      <c r="H12" s="356"/>
      <c r="I12" s="250"/>
      <c r="J12" s="393" t="s">
        <v>519</v>
      </c>
      <c r="K12" s="733"/>
      <c r="L12" s="266"/>
      <c r="M12" s="829">
        <f>mergeValue(H12)</f>
        <v>0</v>
      </c>
      <c r="N12" s="1008"/>
      <c r="O12" s="1008"/>
      <c r="P12" s="829" t="str">
        <f>IF(ISERROR(MATCH(Q12,MODesc,0)),"n","y")</f>
        <v>n</v>
      </c>
      <c r="Q12" s="1008" t="s">
        <v>2937</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945</v>
      </c>
      <c r="I13" s="250"/>
      <c r="J13" s="393"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2"/>
      <c r="J14" s="1102">
        <v>1</v>
      </c>
      <c r="K14" s="1111"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1415</v>
      </c>
      <c r="B1" t="s">
        <v>514</v>
      </c>
      <c r="C1" t="s">
        <v>515</v>
      </c>
      <c r="D1" t="s">
        <v>1414</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1097</v>
      </c>
      <c r="D163" t="s">
        <v>1098</v>
      </c>
    </row>
    <row r="164" spans="1:4">
      <c r="A164" s="1060">
        <v>163</v>
      </c>
      <c r="B164" t="s">
        <v>1097</v>
      </c>
      <c r="C164" t="s">
        <v>1101</v>
      </c>
      <c r="D164" t="s">
        <v>1102</v>
      </c>
    </row>
    <row r="165" spans="1:4">
      <c r="A165" s="1060">
        <v>164</v>
      </c>
      <c r="B165" t="s">
        <v>1097</v>
      </c>
      <c r="C165" t="s">
        <v>1103</v>
      </c>
      <c r="D165" t="s">
        <v>1104</v>
      </c>
    </row>
    <row r="166" spans="1:4">
      <c r="A166" s="1060">
        <v>165</v>
      </c>
      <c r="B166" t="s">
        <v>1105</v>
      </c>
      <c r="C166" t="s">
        <v>1107</v>
      </c>
      <c r="D166" t="s">
        <v>1108</v>
      </c>
    </row>
    <row r="167" spans="1:4">
      <c r="A167" s="1060">
        <v>166</v>
      </c>
      <c r="B167" t="s">
        <v>1105</v>
      </c>
      <c r="C167" t="s">
        <v>1109</v>
      </c>
      <c r="D167" t="s">
        <v>1110</v>
      </c>
    </row>
    <row r="168" spans="1:4">
      <c r="A168" s="1060">
        <v>167</v>
      </c>
      <c r="B168" t="s">
        <v>1105</v>
      </c>
      <c r="C168" t="s">
        <v>1111</v>
      </c>
      <c r="D168" t="s">
        <v>1112</v>
      </c>
    </row>
    <row r="169" spans="1:4">
      <c r="A169" s="1060">
        <v>168</v>
      </c>
      <c r="B169" t="s">
        <v>1105</v>
      </c>
      <c r="C169" t="s">
        <v>1113</v>
      </c>
      <c r="D169" t="s">
        <v>1114</v>
      </c>
    </row>
    <row r="170" spans="1:4">
      <c r="A170" s="1060">
        <v>169</v>
      </c>
      <c r="B170" t="s">
        <v>1105</v>
      </c>
      <c r="C170" t="s">
        <v>1115</v>
      </c>
      <c r="D170" t="s">
        <v>1116</v>
      </c>
    </row>
    <row r="171" spans="1:4">
      <c r="A171" s="1060">
        <v>170</v>
      </c>
      <c r="B171" t="s">
        <v>1105</v>
      </c>
      <c r="C171" t="s">
        <v>1117</v>
      </c>
      <c r="D171" t="s">
        <v>1118</v>
      </c>
    </row>
    <row r="172" spans="1:4">
      <c r="A172" s="1060">
        <v>171</v>
      </c>
      <c r="B172" t="s">
        <v>1105</v>
      </c>
      <c r="C172" t="s">
        <v>1119</v>
      </c>
      <c r="D172" t="s">
        <v>1120</v>
      </c>
    </row>
    <row r="173" spans="1:4">
      <c r="A173" s="1060">
        <v>172</v>
      </c>
      <c r="B173" t="s">
        <v>1105</v>
      </c>
      <c r="C173" t="s">
        <v>1105</v>
      </c>
      <c r="D173" t="s">
        <v>1106</v>
      </c>
    </row>
    <row r="174" spans="1:4">
      <c r="A174" s="1060">
        <v>173</v>
      </c>
      <c r="B174" t="s">
        <v>1105</v>
      </c>
      <c r="C174" t="s">
        <v>1121</v>
      </c>
      <c r="D174" t="s">
        <v>1122</v>
      </c>
    </row>
    <row r="175" spans="1:4">
      <c r="A175" s="1060">
        <v>174</v>
      </c>
      <c r="B175" t="s">
        <v>1105</v>
      </c>
      <c r="C175" t="s">
        <v>1123</v>
      </c>
      <c r="D175" t="s">
        <v>1124</v>
      </c>
    </row>
    <row r="176" spans="1:4">
      <c r="A176" s="1060">
        <v>175</v>
      </c>
      <c r="B176" t="s">
        <v>1105</v>
      </c>
      <c r="C176" t="s">
        <v>1125</v>
      </c>
      <c r="D176" t="s">
        <v>1126</v>
      </c>
    </row>
    <row r="177" spans="1:4">
      <c r="A177" s="1060">
        <v>176</v>
      </c>
      <c r="B177" t="s">
        <v>1105</v>
      </c>
      <c r="C177" t="s">
        <v>1127</v>
      </c>
      <c r="D177" t="s">
        <v>1128</v>
      </c>
    </row>
    <row r="178" spans="1:4">
      <c r="A178" s="1060">
        <v>177</v>
      </c>
      <c r="B178" t="s">
        <v>1105</v>
      </c>
      <c r="C178" t="s">
        <v>1129</v>
      </c>
      <c r="D178" t="s">
        <v>1130</v>
      </c>
    </row>
    <row r="179" spans="1:4">
      <c r="A179" s="1060">
        <v>178</v>
      </c>
      <c r="B179" t="s">
        <v>1105</v>
      </c>
      <c r="C179" t="s">
        <v>1131</v>
      </c>
      <c r="D179" t="s">
        <v>1132</v>
      </c>
    </row>
    <row r="180" spans="1:4">
      <c r="A180" s="1060">
        <v>179</v>
      </c>
      <c r="B180" t="s">
        <v>1105</v>
      </c>
      <c r="C180" t="s">
        <v>1133</v>
      </c>
      <c r="D180" t="s">
        <v>1134</v>
      </c>
    </row>
    <row r="181" spans="1:4">
      <c r="A181" s="1060">
        <v>180</v>
      </c>
      <c r="B181" t="s">
        <v>1105</v>
      </c>
      <c r="C181" t="s">
        <v>1135</v>
      </c>
      <c r="D181" t="s">
        <v>1136</v>
      </c>
    </row>
    <row r="182" spans="1:4">
      <c r="A182" s="1060">
        <v>181</v>
      </c>
      <c r="B182" t="s">
        <v>1137</v>
      </c>
      <c r="C182" t="s">
        <v>1139</v>
      </c>
      <c r="D182" t="s">
        <v>1140</v>
      </c>
    </row>
    <row r="183" spans="1:4">
      <c r="A183" s="1060">
        <v>182</v>
      </c>
      <c r="B183" t="s">
        <v>1137</v>
      </c>
      <c r="C183" t="s">
        <v>1141</v>
      </c>
      <c r="D183" t="s">
        <v>1142</v>
      </c>
    </row>
    <row r="184" spans="1:4">
      <c r="A184" s="1060">
        <v>183</v>
      </c>
      <c r="B184" t="s">
        <v>1137</v>
      </c>
      <c r="C184" t="s">
        <v>1137</v>
      </c>
      <c r="D184" t="s">
        <v>1138</v>
      </c>
    </row>
    <row r="185" spans="1:4">
      <c r="A185" s="1060">
        <v>184</v>
      </c>
      <c r="B185" t="s">
        <v>1137</v>
      </c>
      <c r="C185" t="s">
        <v>1143</v>
      </c>
      <c r="D185" t="s">
        <v>1144</v>
      </c>
    </row>
    <row r="186" spans="1:4">
      <c r="A186" s="1060">
        <v>185</v>
      </c>
      <c r="B186" t="s">
        <v>1137</v>
      </c>
      <c r="C186" t="s">
        <v>1145</v>
      </c>
      <c r="D186" t="s">
        <v>1146</v>
      </c>
    </row>
    <row r="187" spans="1:4">
      <c r="A187" s="1060">
        <v>186</v>
      </c>
      <c r="B187" t="s">
        <v>1137</v>
      </c>
      <c r="C187" t="s">
        <v>1147</v>
      </c>
      <c r="D187" t="s">
        <v>1148</v>
      </c>
    </row>
    <row r="188" spans="1:4">
      <c r="A188" s="1060">
        <v>187</v>
      </c>
      <c r="B188" t="s">
        <v>1137</v>
      </c>
      <c r="C188" t="s">
        <v>1149</v>
      </c>
      <c r="D188" t="s">
        <v>1150</v>
      </c>
    </row>
    <row r="189" spans="1:4">
      <c r="A189" s="1060">
        <v>188</v>
      </c>
      <c r="B189" t="s">
        <v>1137</v>
      </c>
      <c r="C189" t="s">
        <v>1151</v>
      </c>
      <c r="D189" t="s">
        <v>1152</v>
      </c>
    </row>
    <row r="190" spans="1:4">
      <c r="A190" s="1060">
        <v>189</v>
      </c>
      <c r="B190" t="s">
        <v>1137</v>
      </c>
      <c r="C190" t="s">
        <v>1153</v>
      </c>
      <c r="D190" t="s">
        <v>1154</v>
      </c>
    </row>
    <row r="191" spans="1:4">
      <c r="A191" s="1060">
        <v>190</v>
      </c>
      <c r="B191" t="s">
        <v>1137</v>
      </c>
      <c r="C191" t="s">
        <v>1155</v>
      </c>
      <c r="D191" t="s">
        <v>1156</v>
      </c>
    </row>
    <row r="192" spans="1:4">
      <c r="A192" s="1060">
        <v>191</v>
      </c>
      <c r="B192" t="s">
        <v>1157</v>
      </c>
      <c r="C192" t="s">
        <v>1159</v>
      </c>
      <c r="D192" t="s">
        <v>1160</v>
      </c>
    </row>
    <row r="193" spans="1:4">
      <c r="A193" s="1060">
        <v>192</v>
      </c>
      <c r="B193" t="s">
        <v>1157</v>
      </c>
      <c r="C193" t="s">
        <v>1161</v>
      </c>
      <c r="D193" t="s">
        <v>1162</v>
      </c>
    </row>
    <row r="194" spans="1:4">
      <c r="A194" s="1060">
        <v>193</v>
      </c>
      <c r="B194" t="s">
        <v>1157</v>
      </c>
      <c r="C194" t="s">
        <v>1157</v>
      </c>
      <c r="D194" t="s">
        <v>1158</v>
      </c>
    </row>
    <row r="195" spans="1:4">
      <c r="A195" s="1060">
        <v>194</v>
      </c>
      <c r="B195" t="s">
        <v>1157</v>
      </c>
      <c r="C195" t="s">
        <v>1163</v>
      </c>
      <c r="D195" t="s">
        <v>1164</v>
      </c>
    </row>
    <row r="196" spans="1:4">
      <c r="A196" s="1060">
        <v>195</v>
      </c>
      <c r="B196" t="s">
        <v>1157</v>
      </c>
      <c r="C196" t="s">
        <v>907</v>
      </c>
      <c r="D196" t="s">
        <v>1165</v>
      </c>
    </row>
    <row r="197" spans="1:4">
      <c r="A197" s="1060">
        <v>196</v>
      </c>
      <c r="B197" t="s">
        <v>1157</v>
      </c>
      <c r="C197" t="s">
        <v>1166</v>
      </c>
      <c r="D197" t="s">
        <v>1167</v>
      </c>
    </row>
    <row r="198" spans="1:4">
      <c r="A198" s="1060">
        <v>197</v>
      </c>
      <c r="B198" t="s">
        <v>1168</v>
      </c>
      <c r="C198" t="s">
        <v>1168</v>
      </c>
      <c r="D198" t="s">
        <v>1169</v>
      </c>
    </row>
    <row r="199" spans="1:4">
      <c r="A199" s="1060">
        <v>198</v>
      </c>
      <c r="B199" t="s">
        <v>1170</v>
      </c>
      <c r="C199" t="s">
        <v>1172</v>
      </c>
      <c r="D199" t="s">
        <v>1173</v>
      </c>
    </row>
    <row r="200" spans="1:4">
      <c r="A200" s="1060">
        <v>199</v>
      </c>
      <c r="B200" t="s">
        <v>1170</v>
      </c>
      <c r="C200" t="s">
        <v>1174</v>
      </c>
      <c r="D200" t="s">
        <v>1175</v>
      </c>
    </row>
    <row r="201" spans="1:4">
      <c r="A201" s="1060">
        <v>200</v>
      </c>
      <c r="B201" t="s">
        <v>1170</v>
      </c>
      <c r="C201" t="s">
        <v>1176</v>
      </c>
      <c r="D201" t="s">
        <v>1177</v>
      </c>
    </row>
    <row r="202" spans="1:4">
      <c r="A202" s="1060">
        <v>201</v>
      </c>
      <c r="B202" t="s">
        <v>1170</v>
      </c>
      <c r="C202" t="s">
        <v>1178</v>
      </c>
      <c r="D202" t="s">
        <v>1179</v>
      </c>
    </row>
    <row r="203" spans="1:4">
      <c r="A203" s="1060">
        <v>202</v>
      </c>
      <c r="B203" t="s">
        <v>1170</v>
      </c>
      <c r="C203" t="s">
        <v>1170</v>
      </c>
      <c r="D203" t="s">
        <v>1171</v>
      </c>
    </row>
    <row r="204" spans="1:4">
      <c r="A204" s="1060">
        <v>203</v>
      </c>
      <c r="B204" t="s">
        <v>1170</v>
      </c>
      <c r="C204" t="s">
        <v>1180</v>
      </c>
      <c r="D204" t="s">
        <v>1181</v>
      </c>
    </row>
    <row r="205" spans="1:4">
      <c r="A205" s="1060">
        <v>204</v>
      </c>
      <c r="B205" t="s">
        <v>1170</v>
      </c>
      <c r="C205" t="s">
        <v>1182</v>
      </c>
      <c r="D205" t="s">
        <v>1183</v>
      </c>
    </row>
    <row r="206" spans="1:4">
      <c r="A206" s="1060">
        <v>205</v>
      </c>
      <c r="B206" t="s">
        <v>1170</v>
      </c>
      <c r="C206" t="s">
        <v>1184</v>
      </c>
      <c r="D206" t="s">
        <v>1185</v>
      </c>
    </row>
    <row r="207" spans="1:4">
      <c r="A207" s="1060">
        <v>206</v>
      </c>
      <c r="B207" t="s">
        <v>1170</v>
      </c>
      <c r="C207" t="s">
        <v>1186</v>
      </c>
      <c r="D207" t="s">
        <v>1187</v>
      </c>
    </row>
    <row r="208" spans="1:4">
      <c r="A208" s="1060">
        <v>207</v>
      </c>
      <c r="B208" t="s">
        <v>1170</v>
      </c>
      <c r="C208" t="s">
        <v>1188</v>
      </c>
      <c r="D208" t="s">
        <v>1189</v>
      </c>
    </row>
    <row r="209" spans="1:4">
      <c r="A209" s="1060">
        <v>208</v>
      </c>
      <c r="B209" t="s">
        <v>1170</v>
      </c>
      <c r="C209" t="s">
        <v>1190</v>
      </c>
      <c r="D209" t="s">
        <v>1191</v>
      </c>
    </row>
    <row r="210" spans="1:4">
      <c r="A210" s="1060">
        <v>209</v>
      </c>
      <c r="B210" t="s">
        <v>1192</v>
      </c>
      <c r="C210" t="s">
        <v>1194</v>
      </c>
      <c r="D210" t="s">
        <v>1195</v>
      </c>
    </row>
    <row r="211" spans="1:4">
      <c r="A211" s="1060">
        <v>210</v>
      </c>
      <c r="B211" t="s">
        <v>1192</v>
      </c>
      <c r="C211" t="s">
        <v>1196</v>
      </c>
      <c r="D211" t="s">
        <v>1197</v>
      </c>
    </row>
    <row r="212" spans="1:4">
      <c r="A212" s="1060">
        <v>211</v>
      </c>
      <c r="B212" t="s">
        <v>1192</v>
      </c>
      <c r="C212" t="s">
        <v>1198</v>
      </c>
      <c r="D212" t="s">
        <v>1199</v>
      </c>
    </row>
    <row r="213" spans="1:4">
      <c r="A213" s="1060">
        <v>212</v>
      </c>
      <c r="B213" t="s">
        <v>1192</v>
      </c>
      <c r="C213" t="s">
        <v>1192</v>
      </c>
      <c r="D213" t="s">
        <v>1193</v>
      </c>
    </row>
    <row r="214" spans="1:4">
      <c r="A214" s="1060">
        <v>213</v>
      </c>
      <c r="B214" t="s">
        <v>1192</v>
      </c>
      <c r="C214" t="s">
        <v>1200</v>
      </c>
      <c r="D214" t="s">
        <v>1201</v>
      </c>
    </row>
    <row r="215" spans="1:4">
      <c r="A215" s="1060">
        <v>214</v>
      </c>
      <c r="B215" t="s">
        <v>1192</v>
      </c>
      <c r="C215" t="s">
        <v>1202</v>
      </c>
      <c r="D215" t="s">
        <v>1203</v>
      </c>
    </row>
    <row r="216" spans="1:4">
      <c r="A216" s="1060">
        <v>215</v>
      </c>
      <c r="B216" t="s">
        <v>1204</v>
      </c>
      <c r="C216" t="s">
        <v>1206</v>
      </c>
      <c r="D216" t="s">
        <v>1207</v>
      </c>
    </row>
    <row r="217" spans="1:4">
      <c r="A217" s="1060">
        <v>216</v>
      </c>
      <c r="B217" t="s">
        <v>1204</v>
      </c>
      <c r="C217" t="s">
        <v>1208</v>
      </c>
      <c r="D217" t="s">
        <v>1209</v>
      </c>
    </row>
    <row r="218" spans="1:4">
      <c r="A218" s="1060">
        <v>217</v>
      </c>
      <c r="B218" t="s">
        <v>1204</v>
      </c>
      <c r="C218" t="s">
        <v>1210</v>
      </c>
      <c r="D218" t="s">
        <v>1211</v>
      </c>
    </row>
    <row r="219" spans="1:4">
      <c r="A219" s="1060">
        <v>218</v>
      </c>
      <c r="B219" t="s">
        <v>1204</v>
      </c>
      <c r="C219" t="s">
        <v>1212</v>
      </c>
      <c r="D219" t="s">
        <v>1213</v>
      </c>
    </row>
    <row r="220" spans="1:4">
      <c r="A220" s="1060">
        <v>219</v>
      </c>
      <c r="B220" t="s">
        <v>1204</v>
      </c>
      <c r="C220" t="s">
        <v>1214</v>
      </c>
      <c r="D220" t="s">
        <v>1215</v>
      </c>
    </row>
    <row r="221" spans="1:4">
      <c r="A221" s="1060">
        <v>220</v>
      </c>
      <c r="B221" t="s">
        <v>1204</v>
      </c>
      <c r="C221" t="s">
        <v>1216</v>
      </c>
      <c r="D221" t="s">
        <v>1217</v>
      </c>
    </row>
    <row r="222" spans="1:4">
      <c r="A222" s="1060">
        <v>221</v>
      </c>
      <c r="B222" t="s">
        <v>1204</v>
      </c>
      <c r="C222" t="s">
        <v>1218</v>
      </c>
      <c r="D222" t="s">
        <v>1219</v>
      </c>
    </row>
    <row r="223" spans="1:4">
      <c r="A223" s="1060">
        <v>222</v>
      </c>
      <c r="B223" t="s">
        <v>1204</v>
      </c>
      <c r="C223" t="s">
        <v>1220</v>
      </c>
      <c r="D223" t="s">
        <v>1221</v>
      </c>
    </row>
    <row r="224" spans="1:4">
      <c r="A224" s="1060">
        <v>223</v>
      </c>
      <c r="B224" t="s">
        <v>1204</v>
      </c>
      <c r="C224" t="s">
        <v>1204</v>
      </c>
      <c r="D224" t="s">
        <v>1205</v>
      </c>
    </row>
    <row r="225" spans="1:4">
      <c r="A225" s="1060">
        <v>224</v>
      </c>
      <c r="B225" t="s">
        <v>1204</v>
      </c>
      <c r="C225" t="s">
        <v>1222</v>
      </c>
      <c r="D225" t="s">
        <v>1223</v>
      </c>
    </row>
    <row r="226" spans="1:4">
      <c r="A226" s="1060">
        <v>225</v>
      </c>
      <c r="B226" t="s">
        <v>1204</v>
      </c>
      <c r="C226" t="s">
        <v>1224</v>
      </c>
      <c r="D226" t="s">
        <v>1225</v>
      </c>
    </row>
    <row r="227" spans="1:4">
      <c r="A227" s="1060">
        <v>226</v>
      </c>
      <c r="B227" t="s">
        <v>1204</v>
      </c>
      <c r="C227" t="s">
        <v>1226</v>
      </c>
      <c r="D227" t="s">
        <v>1227</v>
      </c>
    </row>
    <row r="228" spans="1:4">
      <c r="A228" s="1060">
        <v>227</v>
      </c>
      <c r="B228" t="s">
        <v>1204</v>
      </c>
      <c r="C228" t="s">
        <v>1228</v>
      </c>
      <c r="D228" t="s">
        <v>1229</v>
      </c>
    </row>
    <row r="229" spans="1:4">
      <c r="A229" s="1060">
        <v>228</v>
      </c>
      <c r="B229" t="s">
        <v>1204</v>
      </c>
      <c r="C229" t="s">
        <v>1230</v>
      </c>
      <c r="D229" t="s">
        <v>1231</v>
      </c>
    </row>
    <row r="230" spans="1:4">
      <c r="A230" s="1060">
        <v>229</v>
      </c>
      <c r="B230" t="s">
        <v>1232</v>
      </c>
      <c r="C230" t="s">
        <v>1234</v>
      </c>
      <c r="D230" t="s">
        <v>1235</v>
      </c>
    </row>
    <row r="231" spans="1:4">
      <c r="A231" s="1060">
        <v>230</v>
      </c>
      <c r="B231" t="s">
        <v>1232</v>
      </c>
      <c r="C231" t="s">
        <v>1236</v>
      </c>
      <c r="D231" t="s">
        <v>1237</v>
      </c>
    </row>
    <row r="232" spans="1:4">
      <c r="A232" s="1060">
        <v>231</v>
      </c>
      <c r="B232" t="s">
        <v>1232</v>
      </c>
      <c r="C232" t="s">
        <v>1238</v>
      </c>
      <c r="D232" t="s">
        <v>1239</v>
      </c>
    </row>
    <row r="233" spans="1:4">
      <c r="A233" s="1060">
        <v>232</v>
      </c>
      <c r="B233" t="s">
        <v>1232</v>
      </c>
      <c r="C233" t="s">
        <v>1240</v>
      </c>
      <c r="D233" t="s">
        <v>1241</v>
      </c>
    </row>
    <row r="234" spans="1:4">
      <c r="A234" s="1060">
        <v>233</v>
      </c>
      <c r="B234" t="s">
        <v>1232</v>
      </c>
      <c r="C234" t="s">
        <v>1232</v>
      </c>
      <c r="D234" t="s">
        <v>1233</v>
      </c>
    </row>
    <row r="235" spans="1:4">
      <c r="A235" s="1060">
        <v>234</v>
      </c>
      <c r="B235" t="s">
        <v>1232</v>
      </c>
      <c r="C235" t="s">
        <v>1242</v>
      </c>
      <c r="D235" t="s">
        <v>1243</v>
      </c>
    </row>
    <row r="236" spans="1:4">
      <c r="A236" s="1060">
        <v>235</v>
      </c>
      <c r="B236" t="s">
        <v>1244</v>
      </c>
      <c r="C236" t="s">
        <v>1246</v>
      </c>
      <c r="D236" t="s">
        <v>1247</v>
      </c>
    </row>
    <row r="237" spans="1:4">
      <c r="A237" s="1060">
        <v>236</v>
      </c>
      <c r="B237" t="s">
        <v>1244</v>
      </c>
      <c r="C237" t="s">
        <v>1248</v>
      </c>
      <c r="D237" t="s">
        <v>1249</v>
      </c>
    </row>
    <row r="238" spans="1:4">
      <c r="A238" s="1060">
        <v>237</v>
      </c>
      <c r="B238" t="s">
        <v>1244</v>
      </c>
      <c r="C238" t="s">
        <v>1250</v>
      </c>
      <c r="D238" t="s">
        <v>1251</v>
      </c>
    </row>
    <row r="239" spans="1:4">
      <c r="A239" s="1060">
        <v>238</v>
      </c>
      <c r="B239" t="s">
        <v>1244</v>
      </c>
      <c r="C239" t="s">
        <v>1252</v>
      </c>
      <c r="D239" t="s">
        <v>1253</v>
      </c>
    </row>
    <row r="240" spans="1:4">
      <c r="A240" s="1060">
        <v>239</v>
      </c>
      <c r="B240" t="s">
        <v>1244</v>
      </c>
      <c r="C240" t="s">
        <v>1254</v>
      </c>
      <c r="D240" t="s">
        <v>1255</v>
      </c>
    </row>
    <row r="241" spans="1:4">
      <c r="A241" s="1060">
        <v>240</v>
      </c>
      <c r="B241" t="s">
        <v>1244</v>
      </c>
      <c r="C241" t="s">
        <v>1256</v>
      </c>
      <c r="D241" t="s">
        <v>1257</v>
      </c>
    </row>
    <row r="242" spans="1:4">
      <c r="A242" s="1060">
        <v>241</v>
      </c>
      <c r="B242" t="s">
        <v>1244</v>
      </c>
      <c r="C242" t="s">
        <v>1258</v>
      </c>
      <c r="D242" t="s">
        <v>1259</v>
      </c>
    </row>
    <row r="243" spans="1:4">
      <c r="A243" s="1060">
        <v>242</v>
      </c>
      <c r="B243" t="s">
        <v>1244</v>
      </c>
      <c r="C243" t="s">
        <v>1244</v>
      </c>
      <c r="D243" t="s">
        <v>1245</v>
      </c>
    </row>
    <row r="244" spans="1:4">
      <c r="A244" s="1060">
        <v>243</v>
      </c>
      <c r="B244" t="s">
        <v>1260</v>
      </c>
      <c r="C244" t="s">
        <v>1262</v>
      </c>
      <c r="D244" t="s">
        <v>1263</v>
      </c>
    </row>
    <row r="245" spans="1:4">
      <c r="A245" s="1060">
        <v>244</v>
      </c>
      <c r="B245" t="s">
        <v>1260</v>
      </c>
      <c r="C245" t="s">
        <v>1264</v>
      </c>
      <c r="D245" t="s">
        <v>1265</v>
      </c>
    </row>
    <row r="246" spans="1:4">
      <c r="A246" s="1060">
        <v>245</v>
      </c>
      <c r="B246" t="s">
        <v>1260</v>
      </c>
      <c r="C246" t="s">
        <v>1266</v>
      </c>
      <c r="D246" t="s">
        <v>1267</v>
      </c>
    </row>
    <row r="247" spans="1:4">
      <c r="A247" s="1060">
        <v>246</v>
      </c>
      <c r="B247" t="s">
        <v>1260</v>
      </c>
      <c r="C247" t="s">
        <v>1268</v>
      </c>
      <c r="D247" t="s">
        <v>1269</v>
      </c>
    </row>
    <row r="248" spans="1:4">
      <c r="A248" s="1060">
        <v>247</v>
      </c>
      <c r="B248" t="s">
        <v>1260</v>
      </c>
      <c r="C248" t="s">
        <v>1270</v>
      </c>
      <c r="D248" t="s">
        <v>1271</v>
      </c>
    </row>
    <row r="249" spans="1:4">
      <c r="A249" s="1060">
        <v>248</v>
      </c>
      <c r="B249" t="s">
        <v>1260</v>
      </c>
      <c r="C249" t="s">
        <v>1272</v>
      </c>
      <c r="D249" t="s">
        <v>1273</v>
      </c>
    </row>
    <row r="250" spans="1:4">
      <c r="A250" s="1060">
        <v>249</v>
      </c>
      <c r="B250" t="s">
        <v>1260</v>
      </c>
      <c r="C250" t="s">
        <v>1274</v>
      </c>
      <c r="D250" t="s">
        <v>1275</v>
      </c>
    </row>
    <row r="251" spans="1:4">
      <c r="A251" s="1060">
        <v>250</v>
      </c>
      <c r="B251" t="s">
        <v>1260</v>
      </c>
      <c r="C251" t="s">
        <v>1276</v>
      </c>
      <c r="D251" t="s">
        <v>1277</v>
      </c>
    </row>
    <row r="252" spans="1:4">
      <c r="A252" s="1060">
        <v>251</v>
      </c>
      <c r="B252" t="s">
        <v>1260</v>
      </c>
      <c r="C252" t="s">
        <v>1278</v>
      </c>
      <c r="D252" t="s">
        <v>1279</v>
      </c>
    </row>
    <row r="253" spans="1:4">
      <c r="A253" s="1060">
        <v>252</v>
      </c>
      <c r="B253" t="s">
        <v>1260</v>
      </c>
      <c r="C253" t="s">
        <v>1280</v>
      </c>
      <c r="D253" t="s">
        <v>1281</v>
      </c>
    </row>
    <row r="254" spans="1:4">
      <c r="A254" s="1060">
        <v>253</v>
      </c>
      <c r="B254" t="s">
        <v>1260</v>
      </c>
      <c r="C254" t="s">
        <v>1282</v>
      </c>
      <c r="D254" t="s">
        <v>1283</v>
      </c>
    </row>
    <row r="255" spans="1:4">
      <c r="A255" s="1060">
        <v>254</v>
      </c>
      <c r="B255" t="s">
        <v>1260</v>
      </c>
      <c r="C255" t="s">
        <v>1284</v>
      </c>
      <c r="D255" t="s">
        <v>1285</v>
      </c>
    </row>
    <row r="256" spans="1:4">
      <c r="A256" s="1060">
        <v>255</v>
      </c>
      <c r="B256" t="s">
        <v>1260</v>
      </c>
      <c r="C256" t="s">
        <v>1286</v>
      </c>
      <c r="D256" t="s">
        <v>1287</v>
      </c>
    </row>
    <row r="257" spans="1:4">
      <c r="A257" s="1060">
        <v>256</v>
      </c>
      <c r="B257" t="s">
        <v>1260</v>
      </c>
      <c r="C257" t="s">
        <v>1288</v>
      </c>
      <c r="D257" t="s">
        <v>1289</v>
      </c>
    </row>
    <row r="258" spans="1:4">
      <c r="A258" s="1060">
        <v>257</v>
      </c>
      <c r="B258" t="s">
        <v>1260</v>
      </c>
      <c r="C258" t="s">
        <v>1260</v>
      </c>
      <c r="D258" t="s">
        <v>1261</v>
      </c>
    </row>
    <row r="259" spans="1:4">
      <c r="A259" s="1060">
        <v>258</v>
      </c>
      <c r="B259" t="s">
        <v>1260</v>
      </c>
      <c r="C259" t="s">
        <v>1290</v>
      </c>
      <c r="D259" t="s">
        <v>1291</v>
      </c>
    </row>
    <row r="260" spans="1:4">
      <c r="A260" s="1060">
        <v>259</v>
      </c>
      <c r="B260" t="s">
        <v>1260</v>
      </c>
      <c r="C260" t="s">
        <v>1292</v>
      </c>
      <c r="D260" t="s">
        <v>1293</v>
      </c>
    </row>
    <row r="261" spans="1:4">
      <c r="A261" s="1060">
        <v>260</v>
      </c>
      <c r="B261" t="s">
        <v>1294</v>
      </c>
      <c r="C261" t="s">
        <v>1296</v>
      </c>
      <c r="D261" t="s">
        <v>1297</v>
      </c>
    </row>
    <row r="262" spans="1:4">
      <c r="A262" s="1060">
        <v>261</v>
      </c>
      <c r="B262" t="s">
        <v>1294</v>
      </c>
      <c r="C262" t="s">
        <v>1298</v>
      </c>
      <c r="D262" t="s">
        <v>1299</v>
      </c>
    </row>
    <row r="263" spans="1:4">
      <c r="A263" s="1060">
        <v>262</v>
      </c>
      <c r="B263" t="s">
        <v>1294</v>
      </c>
      <c r="C263" t="s">
        <v>1300</v>
      </c>
      <c r="D263" t="s">
        <v>1301</v>
      </c>
    </row>
    <row r="264" spans="1:4">
      <c r="A264" s="1060">
        <v>263</v>
      </c>
      <c r="B264" t="s">
        <v>1294</v>
      </c>
      <c r="C264" t="s">
        <v>1302</v>
      </c>
      <c r="D264" t="s">
        <v>1303</v>
      </c>
    </row>
    <row r="265" spans="1:4">
      <c r="A265" s="1060">
        <v>264</v>
      </c>
      <c r="B265" t="s">
        <v>1294</v>
      </c>
      <c r="C265" t="s">
        <v>1304</v>
      </c>
      <c r="D265" t="s">
        <v>1305</v>
      </c>
    </row>
    <row r="266" spans="1:4">
      <c r="A266" s="1060">
        <v>265</v>
      </c>
      <c r="B266" t="s">
        <v>1294</v>
      </c>
      <c r="C266" t="s">
        <v>1306</v>
      </c>
      <c r="D266" t="s">
        <v>1307</v>
      </c>
    </row>
    <row r="267" spans="1:4">
      <c r="A267" s="1060">
        <v>266</v>
      </c>
      <c r="B267" t="s">
        <v>1294</v>
      </c>
      <c r="C267" t="s">
        <v>1308</v>
      </c>
      <c r="D267" t="s">
        <v>1309</v>
      </c>
    </row>
    <row r="268" spans="1:4">
      <c r="A268" s="1060">
        <v>267</v>
      </c>
      <c r="B268" t="s">
        <v>1294</v>
      </c>
      <c r="C268" t="s">
        <v>1310</v>
      </c>
      <c r="D268" t="s">
        <v>1311</v>
      </c>
    </row>
    <row r="269" spans="1:4">
      <c r="A269" s="1060">
        <v>268</v>
      </c>
      <c r="B269" t="s">
        <v>1294</v>
      </c>
      <c r="C269" t="s">
        <v>1312</v>
      </c>
      <c r="D269" t="s">
        <v>1313</v>
      </c>
    </row>
    <row r="270" spans="1:4">
      <c r="A270" s="1060">
        <v>269</v>
      </c>
      <c r="B270" t="s">
        <v>1294</v>
      </c>
      <c r="C270" t="s">
        <v>1314</v>
      </c>
      <c r="D270" t="s">
        <v>1315</v>
      </c>
    </row>
    <row r="271" spans="1:4">
      <c r="A271" s="1060">
        <v>270</v>
      </c>
      <c r="B271" t="s">
        <v>1294</v>
      </c>
      <c r="C271" t="s">
        <v>1316</v>
      </c>
      <c r="D271" t="s">
        <v>1317</v>
      </c>
    </row>
    <row r="272" spans="1:4">
      <c r="A272" s="1060">
        <v>271</v>
      </c>
      <c r="B272" t="s">
        <v>1294</v>
      </c>
      <c r="C272" t="s">
        <v>1294</v>
      </c>
      <c r="D272" t="s">
        <v>1295</v>
      </c>
    </row>
    <row r="273" spans="1:4">
      <c r="A273" s="1060">
        <v>272</v>
      </c>
      <c r="B273" t="s">
        <v>1294</v>
      </c>
      <c r="C273" t="s">
        <v>1318</v>
      </c>
      <c r="D273" t="s">
        <v>1319</v>
      </c>
    </row>
    <row r="274" spans="1:4">
      <c r="A274" s="1060">
        <v>273</v>
      </c>
      <c r="B274" t="s">
        <v>1294</v>
      </c>
      <c r="C274" t="s">
        <v>1320</v>
      </c>
      <c r="D274" t="s">
        <v>1321</v>
      </c>
    </row>
    <row r="275" spans="1:4">
      <c r="A275" s="1060">
        <v>274</v>
      </c>
      <c r="B275" t="s">
        <v>1294</v>
      </c>
      <c r="C275" t="s">
        <v>1322</v>
      </c>
      <c r="D275" t="s">
        <v>1323</v>
      </c>
    </row>
    <row r="276" spans="1:4">
      <c r="A276" s="1060">
        <v>275</v>
      </c>
      <c r="B276" t="s">
        <v>1324</v>
      </c>
      <c r="C276" t="s">
        <v>1326</v>
      </c>
      <c r="D276" t="s">
        <v>1327</v>
      </c>
    </row>
    <row r="277" spans="1:4">
      <c r="A277" s="1060">
        <v>276</v>
      </c>
      <c r="B277" t="s">
        <v>1324</v>
      </c>
      <c r="C277" t="s">
        <v>1328</v>
      </c>
      <c r="D277" t="s">
        <v>1329</v>
      </c>
    </row>
    <row r="278" spans="1:4">
      <c r="A278" s="1060">
        <v>277</v>
      </c>
      <c r="B278" t="s">
        <v>1324</v>
      </c>
      <c r="C278" t="s">
        <v>1330</v>
      </c>
      <c r="D278" t="s">
        <v>1331</v>
      </c>
    </row>
    <row r="279" spans="1:4">
      <c r="A279" s="1060">
        <v>278</v>
      </c>
      <c r="B279" t="s">
        <v>1324</v>
      </c>
      <c r="C279" t="s">
        <v>1332</v>
      </c>
      <c r="D279" t="s">
        <v>1333</v>
      </c>
    </row>
    <row r="280" spans="1:4">
      <c r="A280" s="1060">
        <v>279</v>
      </c>
      <c r="B280" t="s">
        <v>1324</v>
      </c>
      <c r="C280" t="s">
        <v>1334</v>
      </c>
      <c r="D280" t="s">
        <v>1335</v>
      </c>
    </row>
    <row r="281" spans="1:4">
      <c r="A281" s="1060">
        <v>280</v>
      </c>
      <c r="B281" t="s">
        <v>1324</v>
      </c>
      <c r="C281" t="s">
        <v>1336</v>
      </c>
      <c r="D281" t="s">
        <v>1337</v>
      </c>
    </row>
    <row r="282" spans="1:4">
      <c r="A282" s="1060">
        <v>281</v>
      </c>
      <c r="B282" t="s">
        <v>1324</v>
      </c>
      <c r="C282" t="s">
        <v>1338</v>
      </c>
      <c r="D282" t="s">
        <v>1339</v>
      </c>
    </row>
    <row r="283" spans="1:4">
      <c r="A283" s="1060">
        <v>282</v>
      </c>
      <c r="B283" t="s">
        <v>1324</v>
      </c>
      <c r="C283" t="s">
        <v>1324</v>
      </c>
      <c r="D283" t="s">
        <v>1325</v>
      </c>
    </row>
    <row r="284" spans="1:4">
      <c r="A284" s="1060">
        <v>283</v>
      </c>
      <c r="B284" t="s">
        <v>1324</v>
      </c>
      <c r="C284" t="s">
        <v>1340</v>
      </c>
      <c r="D284" t="s">
        <v>1341</v>
      </c>
    </row>
    <row r="285" spans="1:4">
      <c r="A285" s="1060">
        <v>284</v>
      </c>
      <c r="B285" t="s">
        <v>1324</v>
      </c>
      <c r="C285" t="s">
        <v>1342</v>
      </c>
      <c r="D285" t="s">
        <v>1343</v>
      </c>
    </row>
    <row r="286" spans="1:4">
      <c r="A286" s="1060">
        <v>285</v>
      </c>
      <c r="B286" t="s">
        <v>1324</v>
      </c>
      <c r="C286" t="s">
        <v>1344</v>
      </c>
      <c r="D286" t="s">
        <v>1345</v>
      </c>
    </row>
    <row r="287" spans="1:4">
      <c r="A287" s="1060">
        <v>286</v>
      </c>
      <c r="B287" t="s">
        <v>1346</v>
      </c>
      <c r="C287" t="s">
        <v>1348</v>
      </c>
      <c r="D287" t="s">
        <v>1349</v>
      </c>
    </row>
    <row r="288" spans="1:4">
      <c r="A288" s="1060">
        <v>287</v>
      </c>
      <c r="B288" t="s">
        <v>1346</v>
      </c>
      <c r="C288" t="s">
        <v>1350</v>
      </c>
      <c r="D288" t="s">
        <v>1351</v>
      </c>
    </row>
    <row r="289" spans="1:4">
      <c r="A289" s="1060">
        <v>288</v>
      </c>
      <c r="B289" t="s">
        <v>1346</v>
      </c>
      <c r="C289" t="s">
        <v>1352</v>
      </c>
      <c r="D289" t="s">
        <v>1353</v>
      </c>
    </row>
    <row r="290" spans="1:4">
      <c r="A290" s="1060">
        <v>289</v>
      </c>
      <c r="B290" t="s">
        <v>1346</v>
      </c>
      <c r="C290" t="s">
        <v>1354</v>
      </c>
      <c r="D290" t="s">
        <v>1355</v>
      </c>
    </row>
    <row r="291" spans="1:4">
      <c r="A291" s="1060">
        <v>290</v>
      </c>
      <c r="B291" t="s">
        <v>1346</v>
      </c>
      <c r="C291" t="s">
        <v>1356</v>
      </c>
      <c r="D291" t="s">
        <v>1357</v>
      </c>
    </row>
    <row r="292" spans="1:4">
      <c r="A292" s="1060">
        <v>291</v>
      </c>
      <c r="B292" t="s">
        <v>1346</v>
      </c>
      <c r="C292" t="s">
        <v>1358</v>
      </c>
      <c r="D292" t="s">
        <v>1359</v>
      </c>
    </row>
    <row r="293" spans="1:4">
      <c r="A293" s="1060">
        <v>292</v>
      </c>
      <c r="B293" t="s">
        <v>1346</v>
      </c>
      <c r="C293" t="s">
        <v>1360</v>
      </c>
      <c r="D293" t="s">
        <v>1361</v>
      </c>
    </row>
    <row r="294" spans="1:4">
      <c r="A294" s="1060">
        <v>293</v>
      </c>
      <c r="B294" t="s">
        <v>1346</v>
      </c>
      <c r="C294" t="s">
        <v>1362</v>
      </c>
      <c r="D294" t="s">
        <v>1363</v>
      </c>
    </row>
    <row r="295" spans="1:4">
      <c r="A295" s="1060">
        <v>294</v>
      </c>
      <c r="B295" t="s">
        <v>1346</v>
      </c>
      <c r="C295" t="s">
        <v>907</v>
      </c>
      <c r="D295" t="s">
        <v>1364</v>
      </c>
    </row>
    <row r="296" spans="1:4">
      <c r="A296" s="1060">
        <v>295</v>
      </c>
      <c r="B296" t="s">
        <v>1346</v>
      </c>
      <c r="C296" t="s">
        <v>1365</v>
      </c>
      <c r="D296" t="s">
        <v>1366</v>
      </c>
    </row>
    <row r="297" spans="1:4">
      <c r="A297" s="1060">
        <v>296</v>
      </c>
      <c r="B297" t="s">
        <v>1346</v>
      </c>
      <c r="C297" t="s">
        <v>1346</v>
      </c>
      <c r="D297" t="s">
        <v>1347</v>
      </c>
    </row>
    <row r="298" spans="1:4">
      <c r="A298" s="1060">
        <v>297</v>
      </c>
      <c r="B298" t="s">
        <v>1346</v>
      </c>
      <c r="C298" t="s">
        <v>1367</v>
      </c>
      <c r="D298" t="s">
        <v>1368</v>
      </c>
    </row>
    <row r="299" spans="1:4">
      <c r="A299" s="1060">
        <v>298</v>
      </c>
      <c r="B299" t="s">
        <v>1369</v>
      </c>
      <c r="C299" t="s">
        <v>1371</v>
      </c>
      <c r="D299" t="s">
        <v>1372</v>
      </c>
    </row>
    <row r="300" spans="1:4">
      <c r="A300" s="1060">
        <v>299</v>
      </c>
      <c r="B300" t="s">
        <v>1369</v>
      </c>
      <c r="C300" t="s">
        <v>1373</v>
      </c>
      <c r="D300" t="s">
        <v>1374</v>
      </c>
    </row>
    <row r="301" spans="1:4">
      <c r="A301" s="1060">
        <v>300</v>
      </c>
      <c r="B301" t="s">
        <v>1369</v>
      </c>
      <c r="C301" t="s">
        <v>1375</v>
      </c>
      <c r="D301" t="s">
        <v>1376</v>
      </c>
    </row>
    <row r="302" spans="1:4">
      <c r="A302" s="1060">
        <v>301</v>
      </c>
      <c r="B302" t="s">
        <v>1369</v>
      </c>
      <c r="C302" t="s">
        <v>1377</v>
      </c>
      <c r="D302" t="s">
        <v>1378</v>
      </c>
    </row>
    <row r="303" spans="1:4">
      <c r="A303" s="1060">
        <v>302</v>
      </c>
      <c r="B303" t="s">
        <v>1369</v>
      </c>
      <c r="C303" t="s">
        <v>1379</v>
      </c>
      <c r="D303" t="s">
        <v>1380</v>
      </c>
    </row>
    <row r="304" spans="1:4">
      <c r="A304" s="1060">
        <v>303</v>
      </c>
      <c r="B304" t="s">
        <v>1369</v>
      </c>
      <c r="C304" t="s">
        <v>1381</v>
      </c>
      <c r="D304" t="s">
        <v>1382</v>
      </c>
    </row>
    <row r="305" spans="1:4">
      <c r="A305" s="1060">
        <v>304</v>
      </c>
      <c r="B305" t="s">
        <v>1369</v>
      </c>
      <c r="C305" t="s">
        <v>1383</v>
      </c>
      <c r="D305" t="s">
        <v>1384</v>
      </c>
    </row>
    <row r="306" spans="1:4">
      <c r="A306" s="1060">
        <v>305</v>
      </c>
      <c r="B306" t="s">
        <v>1369</v>
      </c>
      <c r="C306" t="s">
        <v>1385</v>
      </c>
      <c r="D306" t="s">
        <v>1386</v>
      </c>
    </row>
    <row r="307" spans="1:4">
      <c r="A307" s="1060">
        <v>306</v>
      </c>
      <c r="B307" t="s">
        <v>1369</v>
      </c>
      <c r="C307" t="s">
        <v>1369</v>
      </c>
      <c r="D307" t="s">
        <v>1370</v>
      </c>
    </row>
    <row r="308" spans="1:4">
      <c r="A308" s="1060">
        <v>307</v>
      </c>
      <c r="B308" t="s">
        <v>1369</v>
      </c>
      <c r="C308" t="s">
        <v>1387</v>
      </c>
      <c r="D308" t="s">
        <v>1388</v>
      </c>
    </row>
    <row r="309" spans="1:4">
      <c r="A309" s="1060">
        <v>308</v>
      </c>
      <c r="B309" t="s">
        <v>1389</v>
      </c>
      <c r="C309" t="s">
        <v>1391</v>
      </c>
      <c r="D309" t="s">
        <v>1392</v>
      </c>
    </row>
    <row r="310" spans="1:4">
      <c r="A310" s="1060">
        <v>309</v>
      </c>
      <c r="B310" t="s">
        <v>1389</v>
      </c>
      <c r="C310" t="s">
        <v>1393</v>
      </c>
      <c r="D310" t="s">
        <v>1394</v>
      </c>
    </row>
    <row r="311" spans="1:4">
      <c r="A311" s="1060">
        <v>310</v>
      </c>
      <c r="B311" t="s">
        <v>1389</v>
      </c>
      <c r="C311" t="s">
        <v>1312</v>
      </c>
      <c r="D311" t="s">
        <v>1395</v>
      </c>
    </row>
    <row r="312" spans="1:4">
      <c r="A312" s="1060">
        <v>311</v>
      </c>
      <c r="B312" t="s">
        <v>1389</v>
      </c>
      <c r="C312" t="s">
        <v>1396</v>
      </c>
      <c r="D312" t="s">
        <v>1397</v>
      </c>
    </row>
    <row r="313" spans="1:4">
      <c r="A313" s="1060">
        <v>312</v>
      </c>
      <c r="B313" t="s">
        <v>1389</v>
      </c>
      <c r="C313" t="s">
        <v>1398</v>
      </c>
      <c r="D313" t="s">
        <v>1399</v>
      </c>
    </row>
    <row r="314" spans="1:4">
      <c r="A314" s="1060">
        <v>313</v>
      </c>
      <c r="B314" t="s">
        <v>1389</v>
      </c>
      <c r="C314" t="s">
        <v>1400</v>
      </c>
      <c r="D314" t="s">
        <v>1401</v>
      </c>
    </row>
    <row r="315" spans="1:4">
      <c r="A315" s="1060">
        <v>314</v>
      </c>
      <c r="B315" t="s">
        <v>1389</v>
      </c>
      <c r="C315" t="s">
        <v>1402</v>
      </c>
      <c r="D315" t="s">
        <v>1403</v>
      </c>
    </row>
    <row r="316" spans="1:4">
      <c r="A316" s="1060">
        <v>315</v>
      </c>
      <c r="B316" t="s">
        <v>1389</v>
      </c>
      <c r="C316" t="s">
        <v>1404</v>
      </c>
      <c r="D316" t="s">
        <v>1405</v>
      </c>
    </row>
    <row r="317" spans="1:4">
      <c r="A317" s="1060">
        <v>316</v>
      </c>
      <c r="B317" t="s">
        <v>1389</v>
      </c>
      <c r="C317" t="s">
        <v>1406</v>
      </c>
      <c r="D317" t="s">
        <v>1407</v>
      </c>
    </row>
    <row r="318" spans="1:4">
      <c r="A318" s="1060">
        <v>317</v>
      </c>
      <c r="B318" t="s">
        <v>1389</v>
      </c>
      <c r="C318" t="s">
        <v>1408</v>
      </c>
      <c r="D318" t="s">
        <v>1409</v>
      </c>
    </row>
    <row r="319" spans="1:4">
      <c r="A319" s="1060">
        <v>318</v>
      </c>
      <c r="B319" t="s">
        <v>1389</v>
      </c>
      <c r="C319" t="s">
        <v>1410</v>
      </c>
      <c r="D319" t="s">
        <v>1411</v>
      </c>
    </row>
    <row r="320" spans="1:4">
      <c r="A320" s="1060">
        <v>319</v>
      </c>
      <c r="B320" t="s">
        <v>1389</v>
      </c>
      <c r="C320" t="s">
        <v>1389</v>
      </c>
      <c r="D320" t="s">
        <v>1390</v>
      </c>
    </row>
    <row r="321" spans="1:4">
      <c r="A321" s="1060">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1" sqref="R21:R2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5"/>
      <c r="L5" s="176"/>
      <c r="M5" s="176"/>
      <c r="N5" s="176"/>
      <c r="O5" s="176"/>
      <c r="P5" s="176"/>
      <c r="Q5" s="176"/>
      <c r="R5" s="176"/>
      <c r="S5" s="567"/>
      <c r="T5" s="567"/>
      <c r="U5" s="567"/>
      <c r="V5" s="567"/>
      <c r="W5" s="176"/>
    </row>
    <row r="6" spans="1:24" s="468" customFormat="1" ht="3" customHeight="1">
      <c r="A6" s="311"/>
      <c r="B6" s="311"/>
      <c r="D6" s="1186"/>
      <c r="E6" s="1187"/>
      <c r="F6" s="1187"/>
      <c r="G6" s="1187"/>
      <c r="H6" s="1187"/>
      <c r="I6" s="1187"/>
      <c r="J6" s="1188"/>
      <c r="S6" s="645"/>
      <c r="T6" s="645"/>
      <c r="U6" s="645"/>
      <c r="V6" s="645"/>
    </row>
    <row r="7" spans="1:24" s="468" customFormat="1" ht="5.25" hidden="1" customHeight="1">
      <c r="A7" s="311"/>
      <c r="B7" s="311"/>
      <c r="E7" s="1189"/>
      <c r="F7" s="1189"/>
      <c r="G7" s="1185"/>
      <c r="H7" s="1185"/>
      <c r="I7" s="1185"/>
      <c r="J7" s="1185"/>
      <c r="S7" s="645"/>
      <c r="T7" s="645"/>
      <c r="U7" s="645"/>
      <c r="V7" s="645"/>
    </row>
    <row r="8" spans="1:24" s="468" customFormat="1" ht="5.25" hidden="1" customHeight="1">
      <c r="A8" s="311"/>
      <c r="B8" s="311"/>
      <c r="E8" s="1189"/>
      <c r="F8" s="1189"/>
      <c r="G8" s="1185"/>
      <c r="H8" s="1185"/>
      <c r="I8" s="1185"/>
      <c r="J8" s="1185"/>
      <c r="S8" s="645"/>
      <c r="T8" s="645"/>
      <c r="U8" s="645"/>
      <c r="V8" s="645"/>
    </row>
    <row r="9" spans="1:24" s="468" customFormat="1" ht="5.25" hidden="1" customHeight="1">
      <c r="A9" s="311"/>
      <c r="B9" s="311"/>
      <c r="E9" s="1189"/>
      <c r="F9" s="1189"/>
      <c r="G9" s="1185"/>
      <c r="H9" s="1185"/>
      <c r="I9" s="1185"/>
      <c r="J9" s="1185"/>
      <c r="S9" s="645"/>
      <c r="T9" s="645"/>
      <c r="U9" s="645"/>
      <c r="V9" s="645"/>
    </row>
    <row r="10" spans="1:24" s="645" customFormat="1" ht="5.25" hidden="1">
      <c r="A10" s="311"/>
      <c r="B10" s="311"/>
      <c r="E10" s="1190"/>
      <c r="F10" s="1190"/>
      <c r="G10" s="840"/>
      <c r="H10" s="464"/>
      <c r="I10" s="793"/>
      <c r="J10" s="793"/>
    </row>
    <row r="11" spans="1:24" s="159" customFormat="1" ht="18.75" hidden="1" customHeight="1">
      <c r="A11" s="311"/>
      <c r="B11" s="311"/>
      <c r="D11" s="152"/>
      <c r="E11" s="1191" t="s">
        <v>719</v>
      </c>
      <c r="F11" s="1191"/>
      <c r="G11" s="112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1" t="s">
        <v>720</v>
      </c>
      <c r="F12" s="1191"/>
      <c r="G12" s="112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4"/>
      <c r="F13" s="118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3" t="s">
        <v>92</v>
      </c>
      <c r="E17" s="1183" t="s">
        <v>297</v>
      </c>
      <c r="F17" s="1183" t="s">
        <v>80</v>
      </c>
      <c r="G17" s="1183" t="s">
        <v>439</v>
      </c>
      <c r="H17" s="1183" t="s">
        <v>92</v>
      </c>
      <c r="I17" s="1183"/>
      <c r="J17" s="1183" t="s">
        <v>20</v>
      </c>
      <c r="K17" s="1195" t="s">
        <v>479</v>
      </c>
      <c r="L17" s="1195"/>
      <c r="M17" s="1195"/>
      <c r="N17" s="1195"/>
      <c r="O17" s="1195" t="s">
        <v>710</v>
      </c>
      <c r="P17" s="1195"/>
      <c r="Q17" s="1195"/>
      <c r="R17" s="1195"/>
      <c r="S17" s="1195" t="s">
        <v>711</v>
      </c>
      <c r="T17" s="1195"/>
      <c r="U17" s="1195"/>
      <c r="V17" s="119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0" t="s">
        <v>300</v>
      </c>
      <c r="T18" s="1183" t="s">
        <v>92</v>
      </c>
      <c r="U18" s="1183"/>
      <c r="V18" s="540" t="s">
        <v>400</v>
      </c>
      <c r="W18" s="1183"/>
    </row>
    <row r="19" spans="1:24" s="404" customFormat="1" ht="12" customHeight="1">
      <c r="A19" s="403"/>
      <c r="B19" s="403"/>
      <c r="D19" s="42" t="s">
        <v>93</v>
      </c>
      <c r="E19" s="42" t="s">
        <v>49</v>
      </c>
      <c r="F19" s="42" t="s">
        <v>50</v>
      </c>
      <c r="G19" s="42" t="s">
        <v>51</v>
      </c>
      <c r="H19" s="1192" t="s">
        <v>68</v>
      </c>
      <c r="I19" s="1192"/>
      <c r="J19" s="42" t="s">
        <v>69</v>
      </c>
      <c r="K19" s="42" t="s">
        <v>183</v>
      </c>
      <c r="L19" s="1192" t="s">
        <v>184</v>
      </c>
      <c r="M19" s="1192"/>
      <c r="N19" s="42" t="s">
        <v>208</v>
      </c>
      <c r="O19" s="42" t="s">
        <v>209</v>
      </c>
      <c r="P19" s="1192" t="s">
        <v>210</v>
      </c>
      <c r="Q19" s="1192"/>
      <c r="R19" s="42" t="s">
        <v>211</v>
      </c>
      <c r="S19" s="525" t="s">
        <v>210</v>
      </c>
      <c r="T19" s="1192" t="s">
        <v>211</v>
      </c>
      <c r="U19" s="1192"/>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1" customFormat="1" ht="17.100000000000001" customHeight="1">
      <c r="A21" s="748">
        <v>4</v>
      </c>
      <c r="C21" s="309"/>
      <c r="D21" s="1176">
        <v>1</v>
      </c>
      <c r="E21" s="1177" t="s">
        <v>613</v>
      </c>
      <c r="F21" s="1179" t="s">
        <v>1423</v>
      </c>
      <c r="G21" s="1182" t="s">
        <v>85</v>
      </c>
      <c r="H21" s="1176"/>
      <c r="I21" s="1176">
        <v>1</v>
      </c>
      <c r="J21" s="1196" t="s">
        <v>717</v>
      </c>
      <c r="K21" s="1171" t="s">
        <v>85</v>
      </c>
      <c r="L21" s="1168"/>
      <c r="M21" s="1168" t="s">
        <v>93</v>
      </c>
      <c r="N21" s="1174"/>
      <c r="O21" s="1171" t="s">
        <v>84</v>
      </c>
      <c r="P21" s="1168"/>
      <c r="Q21" s="1168" t="s">
        <v>93</v>
      </c>
      <c r="R21" s="1169" t="s">
        <v>2938</v>
      </c>
      <c r="S21" s="1171" t="s">
        <v>85</v>
      </c>
      <c r="T21" s="1087"/>
      <c r="U21" s="1087" t="s">
        <v>93</v>
      </c>
      <c r="V21" s="1125"/>
      <c r="W21" s="307"/>
    </row>
    <row r="22" spans="1:24" s="1101" customFormat="1" ht="15" customHeight="1">
      <c r="A22" s="748"/>
      <c r="C22" s="747"/>
      <c r="D22" s="1176"/>
      <c r="E22" s="1177"/>
      <c r="F22" s="1180"/>
      <c r="G22" s="1182"/>
      <c r="H22" s="1176"/>
      <c r="I22" s="1176"/>
      <c r="J22" s="1197"/>
      <c r="K22" s="1171"/>
      <c r="L22" s="1168"/>
      <c r="M22" s="1168"/>
      <c r="N22" s="1174"/>
      <c r="O22" s="1171"/>
      <c r="P22" s="1168"/>
      <c r="Q22" s="1168"/>
      <c r="R22" s="1170"/>
      <c r="S22" s="1171"/>
      <c r="T22" s="1089"/>
      <c r="U22" s="744"/>
      <c r="V22" s="745"/>
      <c r="W22" s="746"/>
    </row>
    <row r="23" spans="1:24" s="1101" customFormat="1" ht="17.100000000000001" customHeight="1">
      <c r="A23" s="748"/>
      <c r="C23" s="747"/>
      <c r="D23" s="1173"/>
      <c r="E23" s="1178"/>
      <c r="F23" s="1180"/>
      <c r="G23" s="1172"/>
      <c r="H23" s="1173"/>
      <c r="I23" s="1173"/>
      <c r="J23" s="1197"/>
      <c r="K23" s="1172"/>
      <c r="L23" s="1173"/>
      <c r="M23" s="1173"/>
      <c r="N23" s="1175"/>
      <c r="O23" s="1172"/>
      <c r="P23" s="1113"/>
      <c r="Q23" s="744"/>
      <c r="R23" s="745"/>
      <c r="S23" s="741"/>
      <c r="T23" s="741"/>
      <c r="U23" s="741"/>
      <c r="V23" s="741"/>
      <c r="W23" s="746"/>
    </row>
    <row r="24" spans="1:24" s="1101" customFormat="1" ht="15" customHeight="1">
      <c r="A24" s="748"/>
      <c r="C24" s="747"/>
      <c r="D24" s="1173"/>
      <c r="E24" s="1178"/>
      <c r="F24" s="1180"/>
      <c r="G24" s="1172"/>
      <c r="H24" s="1173"/>
      <c r="I24" s="1173"/>
      <c r="J24" s="1198"/>
      <c r="K24" s="1172"/>
      <c r="L24" s="744"/>
      <c r="M24" s="745"/>
      <c r="N24" s="745"/>
      <c r="O24" s="745"/>
      <c r="P24" s="745"/>
      <c r="Q24" s="745"/>
      <c r="R24" s="745"/>
      <c r="S24" s="741"/>
      <c r="T24" s="741"/>
      <c r="U24" s="741"/>
      <c r="V24" s="741"/>
      <c r="W24" s="746"/>
    </row>
    <row r="25" spans="1:24" s="1101" customFormat="1" ht="15" customHeight="1">
      <c r="A25" s="748"/>
      <c r="C25" s="747"/>
      <c r="D25" s="1173"/>
      <c r="E25" s="1178"/>
      <c r="F25" s="1181"/>
      <c r="G25" s="117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9" t="s">
        <v>736</v>
      </c>
      <c r="F32" s="1199"/>
      <c r="G32" s="1199"/>
      <c r="H32" s="1199"/>
      <c r="I32" s="1199"/>
      <c r="J32" s="1199"/>
      <c r="K32" s="1199"/>
      <c r="L32" s="1199"/>
      <c r="M32" s="1199"/>
      <c r="N32" s="1199"/>
      <c r="O32" s="1199"/>
      <c r="P32" s="1199"/>
      <c r="Q32" s="1199"/>
      <c r="R32" s="1199"/>
      <c r="S32" s="1199"/>
      <c r="T32" s="1199"/>
      <c r="U32" s="1199"/>
      <c r="V32" s="1199"/>
      <c r="W32" s="1199"/>
    </row>
    <row r="33" spans="5:23" ht="36.950000000000003" customHeight="1">
      <c r="E33" s="1193" t="s">
        <v>738</v>
      </c>
      <c r="F33" s="1194"/>
      <c r="G33" s="1194"/>
      <c r="H33" s="1194"/>
      <c r="I33" s="1194"/>
      <c r="J33" s="1194"/>
      <c r="K33" s="1194"/>
      <c r="L33" s="1194"/>
      <c r="M33" s="1194"/>
      <c r="N33" s="1194"/>
      <c r="O33" s="1194"/>
      <c r="P33" s="1194"/>
      <c r="Q33" s="1194"/>
      <c r="R33" s="1194"/>
      <c r="S33" s="1194"/>
      <c r="T33" s="1194"/>
      <c r="U33" s="1194"/>
      <c r="V33" s="1194"/>
      <c r="W33" s="1194"/>
    </row>
    <row r="34" spans="5:23" ht="17.100000000000001" customHeight="1">
      <c r="E34" s="1193" t="s">
        <v>739</v>
      </c>
      <c r="F34" s="1194"/>
      <c r="G34" s="1194"/>
      <c r="H34" s="1194"/>
      <c r="I34" s="1194"/>
      <c r="J34" s="1194"/>
      <c r="K34" s="1194"/>
      <c r="L34" s="1194"/>
      <c r="M34" s="1194"/>
      <c r="N34" s="1194"/>
      <c r="O34" s="1194"/>
      <c r="P34" s="1194"/>
      <c r="Q34" s="1194"/>
      <c r="R34" s="1194"/>
      <c r="S34" s="1194"/>
      <c r="T34" s="1194"/>
      <c r="U34" s="1194"/>
      <c r="V34" s="1194"/>
      <c r="W34" s="1194"/>
    </row>
    <row r="35" spans="5:23" ht="27" customHeight="1">
      <c r="E35" s="1193" t="s">
        <v>740</v>
      </c>
      <c r="F35" s="1194"/>
      <c r="G35" s="1194"/>
      <c r="H35" s="1194"/>
      <c r="I35" s="1194"/>
      <c r="J35" s="1194"/>
      <c r="K35" s="1194"/>
      <c r="L35" s="1194"/>
      <c r="M35" s="1194"/>
      <c r="N35" s="1194"/>
      <c r="O35" s="1194"/>
      <c r="P35" s="1194"/>
      <c r="Q35" s="1194"/>
      <c r="R35" s="1194"/>
      <c r="S35" s="1194"/>
      <c r="T35" s="1194"/>
      <c r="U35" s="1194"/>
      <c r="V35" s="1194"/>
      <c r="W35" s="1194"/>
    </row>
    <row r="36" spans="5:23" ht="17.100000000000001" customHeight="1">
      <c r="E36" s="1193" t="s">
        <v>741</v>
      </c>
      <c r="F36" s="1194"/>
      <c r="G36" s="1194"/>
      <c r="H36" s="1194"/>
      <c r="I36" s="1194"/>
      <c r="J36" s="1194"/>
      <c r="K36" s="1194"/>
      <c r="L36" s="1194"/>
      <c r="M36" s="1194"/>
      <c r="N36" s="1194"/>
      <c r="O36" s="1194"/>
      <c r="P36" s="1194"/>
      <c r="Q36" s="1194"/>
      <c r="R36" s="1194"/>
      <c r="S36" s="1194"/>
      <c r="T36" s="1194"/>
      <c r="U36" s="1194"/>
      <c r="V36" s="1194"/>
      <c r="W36" s="1194"/>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9" t="s">
        <v>737</v>
      </c>
      <c r="F38" s="1199"/>
      <c r="G38" s="1199"/>
      <c r="H38" s="1199"/>
      <c r="I38" s="1199"/>
      <c r="J38" s="1199"/>
      <c r="K38" s="1199"/>
      <c r="L38" s="1199"/>
      <c r="M38" s="1199"/>
      <c r="N38" s="1199"/>
      <c r="O38" s="1199"/>
      <c r="P38" s="1199"/>
      <c r="Q38" s="1199"/>
      <c r="R38" s="1199"/>
      <c r="S38" s="1199"/>
      <c r="T38" s="1199"/>
      <c r="U38" s="1199"/>
      <c r="V38" s="1199"/>
      <c r="W38" s="1199"/>
    </row>
    <row r="39" spans="5:23" ht="17.100000000000001" customHeight="1">
      <c r="E39" s="1193" t="s">
        <v>742</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743</v>
      </c>
      <c r="F40" s="1194"/>
      <c r="G40" s="1194"/>
      <c r="H40" s="1194"/>
      <c r="I40" s="1194"/>
      <c r="J40" s="1194"/>
      <c r="K40" s="1194"/>
      <c r="L40" s="1194"/>
      <c r="M40" s="1194"/>
      <c r="N40" s="1194"/>
      <c r="O40" s="1194"/>
      <c r="P40" s="1194"/>
      <c r="Q40" s="1194"/>
      <c r="R40" s="1194"/>
      <c r="S40" s="1194"/>
      <c r="T40" s="1194"/>
      <c r="U40" s="1194"/>
      <c r="V40" s="1194"/>
      <c r="W40" s="1194"/>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1" t="s">
        <v>491</v>
      </c>
      <c r="G2" s="1202"/>
      <c r="H2" s="1203"/>
      <c r="I2" s="640"/>
    </row>
    <row r="3" spans="1:14" ht="3" customHeight="1"/>
    <row r="4" spans="1:14" s="570" customFormat="1" ht="11.25">
      <c r="A4" s="590"/>
      <c r="B4" s="590"/>
      <c r="C4" s="590"/>
      <c r="D4" s="590"/>
      <c r="F4" s="1153" t="s">
        <v>454</v>
      </c>
      <c r="G4" s="1153"/>
      <c r="H4" s="1153"/>
      <c r="I4" s="1204" t="s">
        <v>455</v>
      </c>
      <c r="J4" s="590"/>
      <c r="K4" s="590"/>
      <c r="L4" s="590"/>
      <c r="M4" s="590"/>
      <c r="N4" s="590"/>
    </row>
    <row r="5" spans="1:14" s="570" customFormat="1" ht="11.25" customHeight="1">
      <c r="A5" s="590"/>
      <c r="B5" s="590"/>
      <c r="C5" s="590"/>
      <c r="D5" s="590"/>
      <c r="F5" s="606" t="s">
        <v>92</v>
      </c>
      <c r="G5" s="618" t="s">
        <v>457</v>
      </c>
      <c r="H5" s="605" t="s">
        <v>442</v>
      </c>
      <c r="I5" s="1204"/>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28.11.2022</v>
      </c>
      <c r="I7" s="581" t="s">
        <v>493</v>
      </c>
      <c r="J7" s="615"/>
      <c r="K7" s="590"/>
      <c r="L7" s="590"/>
      <c r="M7" s="590"/>
      <c r="N7" s="590"/>
    </row>
    <row r="8" spans="1:14" s="570" customFormat="1" ht="45">
      <c r="A8" s="1205">
        <v>1</v>
      </c>
      <c r="B8" s="590"/>
      <c r="C8" s="590"/>
      <c r="D8" s="590"/>
      <c r="F8" s="616" t="str">
        <f>"2." &amp;mergeValue(A8)</f>
        <v>2.1</v>
      </c>
      <c r="G8" s="632" t="s">
        <v>494</v>
      </c>
      <c r="H8" s="604"/>
      <c r="I8" s="581" t="s">
        <v>590</v>
      </c>
      <c r="J8" s="615"/>
      <c r="K8" s="590"/>
      <c r="L8" s="590"/>
      <c r="M8" s="590"/>
      <c r="N8" s="590"/>
    </row>
    <row r="9" spans="1:14" s="570" customFormat="1" ht="22.5">
      <c r="A9" s="1205"/>
      <c r="B9" s="590"/>
      <c r="C9" s="590"/>
      <c r="D9" s="590"/>
      <c r="F9" s="616" t="str">
        <f>"3." &amp;mergeValue(A9)</f>
        <v>3.1</v>
      </c>
      <c r="G9" s="632" t="s">
        <v>495</v>
      </c>
      <c r="H9" s="604"/>
      <c r="I9" s="581" t="s">
        <v>588</v>
      </c>
      <c r="J9" s="615"/>
      <c r="K9" s="590"/>
      <c r="L9" s="590"/>
      <c r="M9" s="590"/>
      <c r="N9" s="590"/>
    </row>
    <row r="10" spans="1:14" s="570" customFormat="1" ht="22.5">
      <c r="A10" s="1205"/>
      <c r="B10" s="590"/>
      <c r="C10" s="590"/>
      <c r="D10" s="590"/>
      <c r="F10" s="616" t="str">
        <f>"4."&amp;mergeValue(A10)</f>
        <v>4.1</v>
      </c>
      <c r="G10" s="632" t="s">
        <v>496</v>
      </c>
      <c r="H10" s="605" t="s">
        <v>458</v>
      </c>
      <c r="I10" s="581"/>
      <c r="J10" s="615"/>
      <c r="K10" s="590"/>
      <c r="L10" s="590"/>
      <c r="M10" s="590"/>
      <c r="N10" s="590"/>
    </row>
    <row r="11" spans="1:14"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row>
    <row r="14" spans="1:14" s="570" customFormat="1" ht="18.75">
      <c r="A14" s="1205"/>
      <c r="B14" s="1205"/>
      <c r="C14" s="1205"/>
      <c r="D14" s="623"/>
      <c r="F14" s="619"/>
      <c r="G14" s="550" t="s">
        <v>4</v>
      </c>
      <c r="H14" s="624"/>
      <c r="I14" s="1206"/>
      <c r="J14" s="615"/>
      <c r="K14" s="590"/>
      <c r="L14" s="590"/>
      <c r="M14" s="590"/>
      <c r="N14" s="590"/>
    </row>
    <row r="15" spans="1:14" s="570" customFormat="1" ht="18.75">
      <c r="A15" s="1205"/>
      <c r="B15" s="1205"/>
      <c r="C15" s="623"/>
      <c r="D15" s="623"/>
      <c r="F15" s="634"/>
      <c r="G15" s="577" t="s">
        <v>403</v>
      </c>
      <c r="H15" s="635"/>
      <c r="I15" s="636"/>
      <c r="J15" s="615"/>
      <c r="K15" s="590"/>
      <c r="L15" s="590"/>
      <c r="M15" s="590"/>
      <c r="N15" s="590"/>
    </row>
    <row r="16" spans="1:14" s="570" customFormat="1" ht="18.75">
      <c r="A16" s="1205"/>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0" t="s">
        <v>593</v>
      </c>
      <c r="H19" s="1200"/>
      <c r="I19" s="594"/>
      <c r="J19" s="614"/>
      <c r="K19" s="614"/>
      <c r="L19" s="614"/>
      <c r="M19" s="614"/>
      <c r="N19" s="614"/>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1" t="s">
        <v>631</v>
      </c>
      <c r="M5" s="1221"/>
      <c r="N5" s="1221"/>
      <c r="O5" s="1221"/>
      <c r="P5" s="1221"/>
      <c r="Q5" s="1221"/>
      <c r="R5" s="1221"/>
      <c r="S5" s="1221"/>
      <c r="T5" s="1221"/>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s="582"/>
      <c r="W7" s="519"/>
      <c r="X7" s="590"/>
      <c r="Y7" s="590"/>
      <c r="Z7" s="590"/>
      <c r="AA7" s="590"/>
      <c r="AB7" s="590"/>
    </row>
    <row r="8" spans="1:28" s="570" customFormat="1" ht="18.75">
      <c r="A8" s="590"/>
      <c r="B8" s="590"/>
      <c r="C8" s="590"/>
      <c r="D8" s="590"/>
      <c r="E8" s="590"/>
      <c r="F8" s="590"/>
      <c r="G8" s="590"/>
      <c r="H8" s="590"/>
      <c r="L8" s="499"/>
      <c r="M8" s="617" t="s">
        <v>596</v>
      </c>
      <c r="N8" s="666"/>
      <c r="O8" s="1227" t="str">
        <f>IF(datePr_ch="",IF(datePr="","",datePr),datePr_ch)</f>
        <v>28.11.2022</v>
      </c>
      <c r="P8" s="1227"/>
      <c r="Q8" s="1227"/>
      <c r="R8" s="1227"/>
      <c r="S8" s="1227"/>
      <c r="T8" s="1227"/>
      <c r="U8" s="582"/>
      <c r="V8" s="582"/>
      <c r="W8" s="519"/>
      <c r="X8" s="590"/>
      <c r="Y8" s="590"/>
      <c r="Z8" s="590"/>
      <c r="AA8" s="590"/>
      <c r="AB8" s="590"/>
    </row>
    <row r="9" spans="1:28" s="570" customFormat="1" ht="18.75">
      <c r="A9" s="590"/>
      <c r="B9" s="590"/>
      <c r="C9" s="590"/>
      <c r="D9" s="590"/>
      <c r="E9" s="590"/>
      <c r="F9" s="590"/>
      <c r="G9" s="590"/>
      <c r="H9" s="590"/>
      <c r="L9" s="552"/>
      <c r="M9" s="617" t="s">
        <v>595</v>
      </c>
      <c r="N9" s="666"/>
      <c r="O9" s="1227" t="str">
        <f>IF(numberPr_ch="",IF(numberPr="","",numberPr),numberPr_ch)</f>
        <v>102/159</v>
      </c>
      <c r="P9" s="1227"/>
      <c r="Q9" s="1227"/>
      <c r="R9" s="1227"/>
      <c r="S9" s="1227"/>
      <c r="T9" s="1227"/>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s="582"/>
      <c r="W10" s="519"/>
      <c r="X10" s="590"/>
      <c r="Y10" s="590"/>
      <c r="Z10" s="590"/>
      <c r="AA10" s="590"/>
      <c r="AB10" s="590"/>
    </row>
    <row r="11" spans="1:28" s="570" customFormat="1" ht="11.25" hidden="1">
      <c r="A11" s="590"/>
      <c r="B11" s="590"/>
      <c r="C11" s="590"/>
      <c r="D11" s="590"/>
      <c r="E11" s="590"/>
      <c r="F11" s="590"/>
      <c r="G11" s="590"/>
      <c r="H11" s="590"/>
      <c r="L11" s="1222"/>
      <c r="M11" s="1222"/>
      <c r="N11" s="566"/>
      <c r="O11" s="582"/>
      <c r="P11" s="582"/>
      <c r="Q11" s="582"/>
      <c r="R11" s="582"/>
      <c r="S11" s="582"/>
      <c r="T11" s="582"/>
      <c r="U11" s="588" t="s">
        <v>373</v>
      </c>
      <c r="X11" s="590"/>
      <c r="Y11" s="590"/>
      <c r="Z11" s="590"/>
      <c r="AA11" s="590"/>
      <c r="AB11" s="590"/>
    </row>
    <row r="12" spans="1:28">
      <c r="J12" s="529"/>
      <c r="K12" s="529"/>
      <c r="L12" s="524"/>
      <c r="M12" s="524"/>
      <c r="N12" s="502"/>
      <c r="O12" s="1228"/>
      <c r="P12" s="1228"/>
      <c r="Q12" s="1228"/>
      <c r="R12" s="1228"/>
      <c r="S12" s="1228"/>
      <c r="T12" s="1228"/>
      <c r="U12" s="1228"/>
    </row>
    <row r="13" spans="1:28">
      <c r="J13" s="529"/>
      <c r="K13" s="529"/>
      <c r="L13" s="1153" t="s">
        <v>454</v>
      </c>
      <c r="M13" s="1153"/>
      <c r="N13" s="1153"/>
      <c r="O13" s="1153"/>
      <c r="P13" s="1153"/>
      <c r="Q13" s="1153"/>
      <c r="R13" s="1153"/>
      <c r="S13" s="1153"/>
      <c r="T13" s="1153"/>
      <c r="U13" s="1153"/>
      <c r="V13" s="1153"/>
      <c r="W13" s="1153" t="s">
        <v>455</v>
      </c>
    </row>
    <row r="14" spans="1:28" ht="14.25" customHeight="1">
      <c r="J14" s="529"/>
      <c r="K14" s="529"/>
      <c r="L14" s="1234" t="s">
        <v>92</v>
      </c>
      <c r="M14" s="1234" t="s">
        <v>639</v>
      </c>
      <c r="N14" s="661"/>
      <c r="O14" s="1235" t="s">
        <v>641</v>
      </c>
      <c r="P14" s="1236"/>
      <c r="Q14" s="1236"/>
      <c r="R14" s="1236"/>
      <c r="S14" s="1236"/>
      <c r="T14" s="1237"/>
      <c r="U14" s="1218" t="s">
        <v>341</v>
      </c>
      <c r="V14" s="1231" t="s">
        <v>275</v>
      </c>
      <c r="W14" s="1153"/>
    </row>
    <row r="15" spans="1:28" ht="14.25" customHeight="1">
      <c r="J15" s="529"/>
      <c r="K15" s="529"/>
      <c r="L15" s="1234"/>
      <c r="M15" s="1234"/>
      <c r="N15" s="662"/>
      <c r="O15" s="1240" t="s">
        <v>605</v>
      </c>
      <c r="P15" s="1238" t="s">
        <v>271</v>
      </c>
      <c r="Q15" s="1239"/>
      <c r="R15" s="1215" t="s">
        <v>654</v>
      </c>
      <c r="S15" s="1216"/>
      <c r="T15" s="1217"/>
      <c r="U15" s="1219"/>
      <c r="V15" s="1232"/>
      <c r="W15" s="1153"/>
    </row>
    <row r="16" spans="1:28" ht="33.75" customHeight="1">
      <c r="J16" s="529"/>
      <c r="K16" s="529"/>
      <c r="L16" s="1234"/>
      <c r="M16" s="1234"/>
      <c r="N16" s="663"/>
      <c r="O16" s="1241"/>
      <c r="P16" s="535" t="s">
        <v>606</v>
      </c>
      <c r="Q16" s="535" t="s">
        <v>6</v>
      </c>
      <c r="R16" s="536" t="s">
        <v>274</v>
      </c>
      <c r="S16" s="1229" t="s">
        <v>273</v>
      </c>
      <c r="T16" s="1230"/>
      <c r="U16" s="1220"/>
      <c r="V16" s="1233"/>
      <c r="W16" s="1153"/>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3">
        <f ca="1">OFFSET(S17,0,-1)+1</f>
        <v>7</v>
      </c>
      <c r="T17" s="1223"/>
      <c r="U17" s="648">
        <f ca="1">OFFSET(U17,0,-2)+1</f>
        <v>8</v>
      </c>
      <c r="V17" s="649">
        <f ca="1">OFFSET(V17,0,-1)</f>
        <v>8</v>
      </c>
      <c r="W17" s="648">
        <f ca="1">OFFSET(W17,0,-1)+1</f>
        <v>9</v>
      </c>
    </row>
    <row r="18" spans="1:28" ht="22.5">
      <c r="A18" s="1207">
        <v>1</v>
      </c>
      <c r="B18" s="847"/>
      <c r="C18" s="847"/>
      <c r="D18" s="847"/>
      <c r="E18" s="848"/>
      <c r="F18" s="849"/>
      <c r="G18" s="849"/>
      <c r="H18" s="849"/>
      <c r="I18" s="850"/>
      <c r="J18" s="845"/>
      <c r="K18" s="852"/>
      <c r="L18" s="593">
        <f>mergeValue(A18)</f>
        <v>1</v>
      </c>
      <c r="M18" s="641" t="s">
        <v>20</v>
      </c>
      <c r="N18" s="646"/>
      <c r="O18" s="1208"/>
      <c r="P18" s="1208"/>
      <c r="Q18" s="1208"/>
      <c r="R18" s="1208"/>
      <c r="S18" s="1208"/>
      <c r="T18" s="1208"/>
      <c r="U18" s="1208"/>
      <c r="V18" s="1208"/>
      <c r="W18" s="630" t="s">
        <v>476</v>
      </c>
      <c r="Y18" s="589"/>
      <c r="Z18" s="589" t="str">
        <f t="shared" ref="Z18:Z31" si="0">IF(M18="","",M18 )</f>
        <v>Наименование тарифа</v>
      </c>
      <c r="AA18" s="589"/>
      <c r="AB18" s="589"/>
    </row>
    <row r="19" spans="1:28" ht="22.5">
      <c r="A19" s="1207"/>
      <c r="B19" s="1207">
        <v>1</v>
      </c>
      <c r="C19" s="847"/>
      <c r="D19" s="847"/>
      <c r="E19" s="849"/>
      <c r="F19" s="849"/>
      <c r="G19" s="849"/>
      <c r="H19" s="849"/>
      <c r="I19" s="844"/>
      <c r="J19" s="843"/>
      <c r="K19" s="846"/>
      <c r="L19" s="593" t="str">
        <f>mergeValue(A19) &amp;"."&amp; mergeValue(B19)</f>
        <v>1.1</v>
      </c>
      <c r="M19" s="546" t="s">
        <v>16</v>
      </c>
      <c r="N19" s="646"/>
      <c r="O19" s="1208"/>
      <c r="P19" s="1208"/>
      <c r="Q19" s="1208"/>
      <c r="R19" s="1208"/>
      <c r="S19" s="1208"/>
      <c r="T19" s="1208"/>
      <c r="U19" s="1208"/>
      <c r="V19" s="1208"/>
      <c r="W19" s="630" t="s">
        <v>477</v>
      </c>
      <c r="Y19" s="589"/>
      <c r="Z19" s="589" t="str">
        <f t="shared" si="0"/>
        <v>Территория действия тарифа</v>
      </c>
      <c r="AA19" s="589"/>
      <c r="AB19" s="589"/>
    </row>
    <row r="20" spans="1:28" ht="22.5">
      <c r="A20" s="1207"/>
      <c r="B20" s="1207"/>
      <c r="C20" s="1207">
        <v>1</v>
      </c>
      <c r="D20" s="847"/>
      <c r="E20" s="849"/>
      <c r="F20" s="849"/>
      <c r="G20" s="849"/>
      <c r="H20" s="849"/>
      <c r="I20" s="851"/>
      <c r="J20" s="843"/>
      <c r="K20" s="846"/>
      <c r="L20" s="593" t="str">
        <f>mergeValue(A20) &amp;"."&amp; mergeValue(B20)&amp;"."&amp; mergeValue(C20)</f>
        <v>1.1.1</v>
      </c>
      <c r="M20" s="547" t="s">
        <v>7</v>
      </c>
      <c r="N20" s="646"/>
      <c r="O20" s="1208"/>
      <c r="P20" s="1208"/>
      <c r="Q20" s="1208"/>
      <c r="R20" s="1208"/>
      <c r="S20" s="1208"/>
      <c r="T20" s="1208"/>
      <c r="U20" s="1208"/>
      <c r="V20" s="1208"/>
      <c r="W20" s="630" t="s">
        <v>633</v>
      </c>
      <c r="Y20" s="589"/>
      <c r="Z20" s="589" t="str">
        <f t="shared" si="0"/>
        <v xml:space="preserve">Наименование системы теплоснабжения </v>
      </c>
      <c r="AA20" s="589"/>
      <c r="AB20" s="589"/>
    </row>
    <row r="21" spans="1:28" ht="22.5">
      <c r="A21" s="1207"/>
      <c r="B21" s="1207"/>
      <c r="C21" s="1207"/>
      <c r="D21" s="1207">
        <v>1</v>
      </c>
      <c r="E21" s="849"/>
      <c r="F21" s="849"/>
      <c r="G21" s="849"/>
      <c r="H21" s="849"/>
      <c r="I21" s="851"/>
      <c r="J21" s="843"/>
      <c r="K21" s="846"/>
      <c r="L21" s="593" t="str">
        <f>mergeValue(A21) &amp;"."&amp; mergeValue(B21)&amp;"."&amp; mergeValue(C21)&amp;"."&amp; mergeValue(D21)</f>
        <v>1.1.1.1</v>
      </c>
      <c r="M21" s="548" t="s">
        <v>22</v>
      </c>
      <c r="N21" s="646"/>
      <c r="O21" s="1208"/>
      <c r="P21" s="1208"/>
      <c r="Q21" s="1208"/>
      <c r="R21" s="1208"/>
      <c r="S21" s="1208"/>
      <c r="T21" s="1208"/>
      <c r="U21" s="1208"/>
      <c r="V21" s="1208"/>
      <c r="W21" s="630" t="s">
        <v>634</v>
      </c>
      <c r="Y21" s="589"/>
      <c r="Z21" s="589" t="str">
        <f t="shared" si="0"/>
        <v xml:space="preserve">Источник тепловой энергии  </v>
      </c>
      <c r="AA21" s="589"/>
      <c r="AB21" s="589"/>
    </row>
    <row r="22" spans="1:28" ht="101.25">
      <c r="A22" s="1207"/>
      <c r="B22" s="1207"/>
      <c r="C22" s="1207"/>
      <c r="D22" s="1207"/>
      <c r="E22" s="1207">
        <v>1</v>
      </c>
      <c r="F22" s="849"/>
      <c r="G22" s="849"/>
      <c r="H22" s="847">
        <v>1</v>
      </c>
      <c r="I22" s="1207">
        <v>1</v>
      </c>
      <c r="J22" s="849"/>
      <c r="K22" s="854"/>
      <c r="L22" s="593" t="str">
        <f>mergeValue(A22) &amp;"."&amp; mergeValue(B22)&amp;"."&amp; mergeValue(C22)&amp;"."&amp; mergeValue(D22)&amp;"."&amp; mergeValue(E22)</f>
        <v>1.1.1.1.1</v>
      </c>
      <c r="M22" s="554" t="s">
        <v>9</v>
      </c>
      <c r="N22" s="646"/>
      <c r="O22" s="1209"/>
      <c r="P22" s="1209"/>
      <c r="Q22" s="1209"/>
      <c r="R22" s="1209"/>
      <c r="S22" s="1209"/>
      <c r="T22" s="1209"/>
      <c r="U22" s="1209"/>
      <c r="V22" s="1209"/>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7"/>
      <c r="B23" s="1207"/>
      <c r="C23" s="1207"/>
      <c r="D23" s="1207"/>
      <c r="E23" s="1207"/>
      <c r="F23" s="1207">
        <v>1</v>
      </c>
      <c r="G23" s="847"/>
      <c r="H23" s="847"/>
      <c r="I23" s="1207"/>
      <c r="J23" s="1207">
        <v>1</v>
      </c>
      <c r="K23" s="855"/>
      <c r="L23" s="593" t="str">
        <f>mergeValue(A23) &amp;"."&amp; mergeValue(B23)&amp;"."&amp; mergeValue(C23)&amp;"."&amp; mergeValue(D23)&amp;"."&amp; mergeValue(E23)&amp;"."&amp; mergeValue(F23)</f>
        <v>1.1.1.1.1.1</v>
      </c>
      <c r="M23" s="555" t="s">
        <v>10</v>
      </c>
      <c r="N23" s="646"/>
      <c r="O23" s="1210"/>
      <c r="P23" s="1211"/>
      <c r="Q23" s="1211"/>
      <c r="R23" s="1211"/>
      <c r="S23" s="1211"/>
      <c r="T23" s="1211"/>
      <c r="U23" s="1211"/>
      <c r="V23" s="1212"/>
      <c r="W23" s="630" t="s">
        <v>636</v>
      </c>
      <c r="Y23" s="589"/>
      <c r="Z23" s="589" t="str">
        <f t="shared" si="0"/>
        <v>Группа потребителей</v>
      </c>
      <c r="AA23" s="589"/>
      <c r="AB23" s="589"/>
    </row>
    <row r="24" spans="1:28" ht="189" customHeight="1">
      <c r="A24" s="1207"/>
      <c r="B24" s="1207"/>
      <c r="C24" s="1207"/>
      <c r="D24" s="1207"/>
      <c r="E24" s="1207"/>
      <c r="F24" s="1207"/>
      <c r="G24" s="847">
        <v>1</v>
      </c>
      <c r="H24" s="847"/>
      <c r="I24" s="1207"/>
      <c r="J24" s="1207"/>
      <c r="K24" s="855">
        <v>1</v>
      </c>
      <c r="L24" s="593" t="str">
        <f>mergeValue(A24) &amp;"."&amp; mergeValue(B24)&amp;"."&amp; mergeValue(C24)&amp;"."&amp; mergeValue(D24)&amp;"."&amp; mergeValue(E24)&amp;"."&amp; mergeValue(F24)&amp;"."&amp; mergeValue(G24)</f>
        <v>1.1.1.1.1.1.1</v>
      </c>
      <c r="M24" s="1069"/>
      <c r="N24" s="646"/>
      <c r="O24" s="562"/>
      <c r="P24" s="562"/>
      <c r="Q24" s="1094"/>
      <c r="R24" s="1213"/>
      <c r="S24" s="1214" t="s">
        <v>84</v>
      </c>
      <c r="T24" s="1213"/>
      <c r="U24" s="1214" t="s">
        <v>85</v>
      </c>
      <c r="V24" s="562"/>
      <c r="W24" s="1224" t="s">
        <v>655</v>
      </c>
      <c r="X24" s="585" t="str">
        <f>strCheckDate(O25:V25)</f>
        <v/>
      </c>
      <c r="Y24" s="589"/>
      <c r="Z24" s="589" t="str">
        <f t="shared" si="0"/>
        <v/>
      </c>
      <c r="AA24" s="589"/>
      <c r="AB24" s="589"/>
    </row>
    <row r="25" spans="1:28" ht="11.25" hidden="1" customHeight="1">
      <c r="A25" s="1207"/>
      <c r="B25" s="1207"/>
      <c r="C25" s="1207"/>
      <c r="D25" s="1207"/>
      <c r="E25" s="1207"/>
      <c r="F25" s="1207"/>
      <c r="G25" s="847"/>
      <c r="H25" s="847"/>
      <c r="I25" s="1207"/>
      <c r="J25" s="1207"/>
      <c r="K25" s="855"/>
      <c r="L25" s="600"/>
      <c r="M25" s="646"/>
      <c r="N25" s="646"/>
      <c r="O25" s="562"/>
      <c r="P25" s="562"/>
      <c r="Q25" s="584" t="str">
        <f>R24 &amp; "-" &amp; T24</f>
        <v>-</v>
      </c>
      <c r="R25" s="1213"/>
      <c r="S25" s="1214"/>
      <c r="T25" s="1213"/>
      <c r="U25" s="1214"/>
      <c r="V25" s="562"/>
      <c r="W25" s="1225"/>
      <c r="Y25" s="589"/>
      <c r="Z25" s="589" t="str">
        <f t="shared" si="0"/>
        <v/>
      </c>
      <c r="AA25" s="589"/>
      <c r="AB25" s="589"/>
    </row>
    <row r="26" spans="1:28" ht="15" customHeight="1">
      <c r="A26" s="1207"/>
      <c r="B26" s="1207"/>
      <c r="C26" s="1207"/>
      <c r="D26" s="1207"/>
      <c r="E26" s="1207"/>
      <c r="F26" s="1207"/>
      <c r="G26" s="849"/>
      <c r="H26" s="847"/>
      <c r="I26" s="1207"/>
      <c r="J26" s="1207"/>
      <c r="K26" s="854"/>
      <c r="L26" s="538"/>
      <c r="M26" s="557" t="s">
        <v>25</v>
      </c>
      <c r="N26" s="564"/>
      <c r="O26" s="564"/>
      <c r="P26" s="564"/>
      <c r="Q26" s="564"/>
      <c r="R26" s="564"/>
      <c r="S26" s="564"/>
      <c r="T26" s="564"/>
      <c r="U26" s="564"/>
      <c r="V26" s="560"/>
      <c r="W26" s="1226"/>
      <c r="Y26" s="589"/>
      <c r="Z26" s="589" t="str">
        <f t="shared" si="0"/>
        <v>Добавить вид теплоносителя (параметры теплоносителя)</v>
      </c>
      <c r="AA26" s="589"/>
      <c r="AB26" s="589"/>
    </row>
    <row r="27" spans="1:28" ht="15" customHeight="1">
      <c r="A27" s="1207"/>
      <c r="B27" s="1207"/>
      <c r="C27" s="1207"/>
      <c r="D27" s="1207"/>
      <c r="E27" s="1207"/>
      <c r="F27" s="849"/>
      <c r="G27" s="849"/>
      <c r="H27" s="847"/>
      <c r="I27" s="1207"/>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7"/>
      <c r="B28" s="1207"/>
      <c r="C28" s="1207"/>
      <c r="D28" s="1207"/>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7"/>
      <c r="B29" s="1207"/>
      <c r="C29" s="1207"/>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7"/>
      <c r="B30" s="1207"/>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7"/>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0" t="s">
        <v>632</v>
      </c>
      <c r="N34" s="1200"/>
      <c r="O34" s="1200"/>
      <c r="P34" s="1200"/>
      <c r="Q34" s="1200"/>
      <c r="R34" s="1200"/>
      <c r="S34" s="1200"/>
      <c r="T34" s="1200"/>
      <c r="U34" s="1200"/>
      <c r="V34" s="1200"/>
      <c r="W34" s="1200"/>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