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05" yWindow="-105" windowWidth="19425" windowHeight="10425"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r:id="rId9"/>
    <sheet name="Форма 4.10.2 | Т-ТЭ | ТСО" sheetId="625"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ТСО'!$M$18:$AY$28</definedName>
    <definedName name="checkCell_List06_2_double_date">'Форма 4.10.2 | Т-ТЭ | ТСО'!$AZ$18:$AZ$28</definedName>
    <definedName name="checkCell_List06_2_unique_t">'Форма 4.10.2 | Т-ТЭ | ТСО'!$M$18:$M$28</definedName>
    <definedName name="checkCell_List06_2_unique_t1">'Форма 4.10.2 | Т-ТЭ | ТСО'!$BA$18:$BA$28</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 localSheetId="32">'Форма 1.0.1 | Форма 4.10.1'!$F$7:$I$13</definedName>
    <definedName name="checkCells_List05_11">'Форма 1.0.1 | Форма 4.9'!$F$7:$I$13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4.10.1'!$D$14:$L$48</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2">'Форма 1.0.1 | Форма 4.10.1'!$H$9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et_union_hor!$O$49:$AX$54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et_union_hor!$AX$49:$AX$62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2">'Форма 1.0.1 | Форма 4.10.1'!$A$1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ТСО'!$O$18:$O$28</definedName>
    <definedName name="List06_2_MC2">'Форма 4.10.2 | Т-ТЭ | ТСО'!$AX$18:$AX$28</definedName>
    <definedName name="List06_2_note">'Форма 4.10.2 | Т-ТЭ | ТСО'!$AY$18:$AY$28</definedName>
    <definedName name="List06_2_Period">'Форма 4.10.2 | Т-ТЭ | ТСО'!$O$18:$U$28</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4.10.1'!$H$22:$I$48</definedName>
    <definedName name="List14_1_DPR">'Форма 4.10.1'!$K$20</definedName>
    <definedName name="List14_1_flagIPR">'Форма 4.10.1'!$J$15</definedName>
    <definedName name="List14_1_GroundMaterials_1">'Форма 4.10.1'!$K$15:$K$48</definedName>
    <definedName name="List14_1_hypIPR">'Форма 4.10.1'!$K$15</definedName>
    <definedName name="List14_1_method">'Форма 4.10.1'!$J$17:$J$18</definedName>
    <definedName name="List14_1_note">'Форма 4.10.1'!$L$14:$L$48</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localSheetId="3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localSheetId="32"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ТСО'!$K$18:$K$28</definedName>
    <definedName name="pDel_List06_2_2">'Форма 4.10.2 | Т-ТЭ | ТСО'!$J$18:$J$28</definedName>
    <definedName name="pDel_List06_2_3">'Форма 4.10.2 | Т-ТЭ | ТСО'!$I$18:$I$28</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4.10.1'!$C$22:$C$27</definedName>
    <definedName name="pDel_List14_1_2_2">'Форма 4.10.1'!$G$22:$G$27</definedName>
    <definedName name="pDel_List14_1_3">'Форма 4.10.1'!$C$29:$C$34</definedName>
    <definedName name="pDel_List14_1_3_2">'Форма 4.10.1'!$G$29:$G$34</definedName>
    <definedName name="pDel_List14_1_4">'Форма 4.10.1'!$C$36:$C$41</definedName>
    <definedName name="pDel_List14_1_4_2">'Форма 4.10.1'!$G$36:$G$41</definedName>
    <definedName name="pDel_List14_1_5">'Форма 4.10.1'!$C$43:$C$48</definedName>
    <definedName name="pDel_List14_1_5_2">'Форма 4.10.1'!$G$43:$G$48</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ТСО'!$AX$13:$AX$28</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 localSheetId="32">P3_PROT_22,P4_PROT_22,P5_PROT_22</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REESTR_ORG!$A$2:$J$413</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55" i="612" l="1"/>
  <c r="A152" i="612"/>
  <c r="A149" i="612"/>
  <c r="A96" i="612"/>
  <c r="A158" i="612"/>
  <c r="A192" i="612"/>
  <c r="A193" i="612"/>
  <c r="A194" i="612"/>
  <c r="A189" i="612"/>
  <c r="A190" i="612"/>
  <c r="A191" i="612"/>
  <c r="A186" i="612"/>
  <c r="A187" i="612"/>
  <c r="A188" i="612"/>
  <c r="A183" i="612"/>
  <c r="A184" i="612"/>
  <c r="A185" i="612"/>
  <c r="A180" i="612"/>
  <c r="A181" i="612"/>
  <c r="A182" i="612"/>
  <c r="A177" i="612"/>
  <c r="A178" i="612"/>
  <c r="A179" i="612"/>
  <c r="A174" i="612"/>
  <c r="A175" i="612"/>
  <c r="A176" i="612"/>
  <c r="A171" i="612"/>
  <c r="A172" i="612"/>
  <c r="A173" i="612"/>
  <c r="A168" i="612"/>
  <c r="A169" i="612"/>
  <c r="A170" i="612"/>
  <c r="A165" i="612"/>
  <c r="A166" i="612"/>
  <c r="A167" i="612"/>
  <c r="A162" i="612"/>
  <c r="A163" i="612"/>
  <c r="A164" i="612"/>
  <c r="A159" i="612"/>
  <c r="A160" i="612"/>
  <c r="A161" i="612"/>
  <c r="A156" i="612"/>
  <c r="A157" i="612"/>
  <c r="A153" i="612"/>
  <c r="A154" i="612"/>
  <c r="A150" i="612"/>
  <c r="A151" i="612"/>
  <c r="A147" i="612"/>
  <c r="A148" i="612"/>
  <c r="A146"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M8" i="625"/>
  <c r="O8" i="625"/>
  <c r="M9" i="625"/>
  <c r="O9" i="625"/>
  <c r="N17" i="625"/>
  <c r="O17" i="625" s="1"/>
  <c r="P17" i="625" s="1"/>
  <c r="Q17" i="625" s="1"/>
  <c r="R17" i="625" s="1"/>
  <c r="S17" i="625" s="1"/>
  <c r="U17" i="625" s="1"/>
  <c r="V17" i="625" s="1"/>
  <c r="W17" i="625" s="1"/>
  <c r="X17" i="625" s="1"/>
  <c r="Y17" i="625" s="1"/>
  <c r="Z17" i="625" s="1"/>
  <c r="AB17" i="625" s="1"/>
  <c r="AC17" i="625" s="1"/>
  <c r="AD17" i="625" s="1"/>
  <c r="AE17" i="625" s="1"/>
  <c r="AF17" i="625" s="1"/>
  <c r="AG17" i="625" s="1"/>
  <c r="AI17" i="625" s="1"/>
  <c r="AJ17" i="625" s="1"/>
  <c r="AK17" i="625" s="1"/>
  <c r="AL17" i="625" s="1"/>
  <c r="AM17" i="625" s="1"/>
  <c r="AN17" i="625" s="1"/>
  <c r="AP17" i="625" s="1"/>
  <c r="AQ17" i="625" s="1"/>
  <c r="AR17" i="625" s="1"/>
  <c r="AS17" i="625" s="1"/>
  <c r="AT17" i="625" s="1"/>
  <c r="AU17" i="625" s="1"/>
  <c r="AW17" i="625" s="1"/>
  <c r="AX17" i="625" s="1"/>
  <c r="AY17" i="625" s="1"/>
  <c r="O18" i="625"/>
  <c r="BB18" i="625"/>
  <c r="BB19" i="625"/>
  <c r="O20" i="625"/>
  <c r="BB20" i="625"/>
  <c r="BB21" i="625"/>
  <c r="BB22" i="625"/>
  <c r="BB23" i="625"/>
  <c r="Q25" i="625"/>
  <c r="X25" i="625"/>
  <c r="AE25" i="625"/>
  <c r="AL25" i="625"/>
  <c r="AS25" i="625"/>
  <c r="BB24" i="625"/>
  <c r="BB25" i="625"/>
  <c r="BB26" i="625"/>
  <c r="BB27" i="625"/>
  <c r="BB28" i="625"/>
  <c r="AS56" i="471"/>
  <c r="AL56" i="471"/>
  <c r="AE56" i="471"/>
  <c r="X56" i="471"/>
  <c r="H12" i="649"/>
  <c r="H11" i="649"/>
  <c r="H9" i="649"/>
  <c r="H8" i="649"/>
  <c r="H7" i="649"/>
  <c r="H12" i="645"/>
  <c r="H9" i="645"/>
  <c r="H8" i="645"/>
  <c r="F43" i="647"/>
  <c r="E43" i="647"/>
  <c r="F36" i="647"/>
  <c r="E36" i="647"/>
  <c r="F29" i="647"/>
  <c r="E29" i="647"/>
  <c r="F22" i="647"/>
  <c r="E22" i="647"/>
  <c r="F17" i="647"/>
  <c r="E17" i="647"/>
  <c r="H12" i="614"/>
  <c r="H9" i="614"/>
  <c r="H8" i="614"/>
  <c r="R14" i="601"/>
  <c r="H13" i="649" s="1"/>
  <c r="R13" i="601"/>
  <c r="R12" i="601"/>
  <c r="P12" i="601"/>
  <c r="F8" i="649"/>
  <c r="L22" i="625"/>
  <c r="L19" i="625"/>
  <c r="L23" i="625"/>
  <c r="AZ24" i="625"/>
  <c r="F10" i="649"/>
  <c r="F11" i="649"/>
  <c r="M14" i="601"/>
  <c r="F13" i="649"/>
  <c r="L21" i="625"/>
  <c r="M12" i="601"/>
  <c r="F12" i="649"/>
  <c r="M13" i="601"/>
  <c r="L20" i="625"/>
  <c r="L24" i="625"/>
  <c r="F9" i="649"/>
  <c r="L18" i="625"/>
  <c r="H13" i="645" l="1"/>
  <c r="H13" i="614"/>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1" i="624"/>
  <c r="L22" i="624"/>
  <c r="L19" i="624"/>
  <c r="L20" i="624"/>
  <c r="L24" i="624"/>
  <c r="B2" i="525"/>
  <c r="L23" i="624"/>
  <c r="B3" i="525"/>
  <c r="L18" i="624"/>
  <c r="X24" i="624"/>
  <c r="F8" i="647" l="1"/>
  <c r="E8" i="647"/>
  <c r="F7" i="647"/>
  <c r="E7" i="647"/>
  <c r="H11" i="645"/>
  <c r="H7" i="645"/>
  <c r="F11" i="645"/>
  <c r="F9" i="645"/>
  <c r="F10" i="645"/>
  <c r="F13" i="645"/>
  <c r="F12" i="645"/>
  <c r="F8"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E2" i="437"/>
  <c r="E3" i="437"/>
  <c r="O17" i="627" l="1"/>
  <c r="P17" i="627" s="1"/>
  <c r="Q17" i="627" s="1"/>
  <c r="R17" i="627" s="1"/>
  <c r="S17" i="627" s="1"/>
  <c r="U17" i="627" s="1"/>
  <c r="V17" i="627" s="1"/>
  <c r="W17" i="627" s="1"/>
  <c r="Z24" i="627"/>
  <c r="Q25" i="627"/>
  <c r="L19" i="627"/>
  <c r="L18" i="627"/>
  <c r="L20" i="627"/>
  <c r="L23" i="627"/>
  <c r="L21" i="627"/>
  <c r="X24" i="627"/>
  <c r="Y23" i="627"/>
  <c r="L24" i="627"/>
  <c r="O18" i="632" l="1"/>
  <c r="P18" i="632" s="1"/>
  <c r="Q18" i="632" s="1"/>
  <c r="R18" i="632" s="1"/>
  <c r="S18" i="632" s="1"/>
  <c r="T18" i="632" s="1"/>
  <c r="V18" i="632" s="1"/>
  <c r="R24" i="632"/>
  <c r="L20" i="632"/>
  <c r="L21" i="632"/>
  <c r="L22" i="632"/>
  <c r="L23" i="632"/>
  <c r="L19" i="632"/>
  <c r="Y23"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40" i="471"/>
  <c r="F10" i="643"/>
  <c r="F11" i="643"/>
  <c r="L239" i="471"/>
  <c r="L243" i="471"/>
  <c r="L241" i="471"/>
  <c r="L244" i="471"/>
  <c r="F13" i="643"/>
  <c r="X244" i="471"/>
  <c r="L21" i="642"/>
  <c r="L238" i="471"/>
  <c r="X24" i="642"/>
  <c r="F9" i="643"/>
  <c r="L23" i="642"/>
  <c r="L20" i="642"/>
  <c r="L18" i="642"/>
  <c r="F12" i="643"/>
  <c r="L24" i="642"/>
  <c r="L242" i="471"/>
  <c r="F8" i="643"/>
  <c r="L19" i="642"/>
  <c r="L22"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3" i="640"/>
  <c r="L21" i="640"/>
  <c r="L226" i="471"/>
  <c r="L20" i="640"/>
  <c r="L24" i="640"/>
  <c r="L220" i="471"/>
  <c r="L224" i="471"/>
  <c r="F10" i="641"/>
  <c r="L25" i="640"/>
  <c r="X26" i="640"/>
  <c r="F12" i="641"/>
  <c r="F9" i="641"/>
  <c r="L221" i="471"/>
  <c r="L22" i="640"/>
  <c r="F11" i="641"/>
  <c r="L26" i="640"/>
  <c r="X226" i="471"/>
  <c r="L225" i="471"/>
  <c r="L223" i="471"/>
  <c r="F8" i="641"/>
  <c r="L222" i="471"/>
  <c r="F13"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BB62" i="471"/>
  <c r="BB61" i="471"/>
  <c r="BB60" i="471"/>
  <c r="BB59" i="471"/>
  <c r="BB58" i="471"/>
  <c r="BB57" i="471"/>
  <c r="BB56" i="471"/>
  <c r="Q56" i="471"/>
  <c r="BB55" i="471"/>
  <c r="BB54" i="471"/>
  <c r="BB53" i="471"/>
  <c r="BB52" i="471"/>
  <c r="BB51" i="471"/>
  <c r="BB50" i="471"/>
  <c r="BB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37" i="471"/>
  <c r="L126" i="471"/>
  <c r="AZ55" i="471"/>
  <c r="AH197" i="471"/>
  <c r="L195" i="471"/>
  <c r="L52" i="471"/>
  <c r="F11" i="635"/>
  <c r="L90" i="471"/>
  <c r="F8" i="639"/>
  <c r="L149" i="471"/>
  <c r="F11" i="634"/>
  <c r="L125" i="471"/>
  <c r="L103" i="471"/>
  <c r="L33" i="471"/>
  <c r="F9" i="634"/>
  <c r="L85" i="471"/>
  <c r="L128" i="471"/>
  <c r="Y183" i="471"/>
  <c r="F12" i="634"/>
  <c r="L109" i="471"/>
  <c r="Y166" i="471"/>
  <c r="L146" i="471"/>
  <c r="L68" i="471"/>
  <c r="L71" i="471"/>
  <c r="F13" i="637"/>
  <c r="L72" i="471"/>
  <c r="L31" i="471"/>
  <c r="L91" i="471"/>
  <c r="L163" i="471"/>
  <c r="X131" i="471"/>
  <c r="F8" i="636"/>
  <c r="L131" i="471"/>
  <c r="F12" i="636"/>
  <c r="F10" i="635"/>
  <c r="F9" i="635"/>
  <c r="L143" i="471"/>
  <c r="F11" i="637"/>
  <c r="L105" i="471"/>
  <c r="L196" i="471"/>
  <c r="L70" i="471"/>
  <c r="L87" i="471"/>
  <c r="F9" i="637"/>
  <c r="X37" i="471"/>
  <c r="AC110" i="471"/>
  <c r="L67" i="471"/>
  <c r="L35" i="471"/>
  <c r="L73" i="471"/>
  <c r="F10" i="637"/>
  <c r="F11" i="638"/>
  <c r="L179" i="471"/>
  <c r="L36" i="471"/>
  <c r="L110" i="471"/>
  <c r="F12" i="638"/>
  <c r="F9" i="639"/>
  <c r="L130" i="471"/>
  <c r="F13" i="638"/>
  <c r="L86" i="471"/>
  <c r="F13" i="639"/>
  <c r="L144" i="471"/>
  <c r="X91" i="471"/>
  <c r="L54" i="471"/>
  <c r="X73" i="471"/>
  <c r="Y90" i="471"/>
  <c r="F12" i="639"/>
  <c r="F13" i="634"/>
  <c r="L197" i="471"/>
  <c r="F9" i="636"/>
  <c r="F8" i="634"/>
  <c r="L127" i="471"/>
  <c r="L53" i="471"/>
  <c r="L120" i="471"/>
  <c r="F8" i="635"/>
  <c r="L148" i="471"/>
  <c r="X167" i="471"/>
  <c r="L69" i="471"/>
  <c r="F10" i="639"/>
  <c r="L180" i="471"/>
  <c r="L193" i="471"/>
  <c r="F11" i="639"/>
  <c r="F10" i="634"/>
  <c r="F8" i="638"/>
  <c r="L162" i="471"/>
  <c r="L181" i="471"/>
  <c r="L167" i="471"/>
  <c r="L50" i="471"/>
  <c r="L161" i="471"/>
  <c r="X149" i="471"/>
  <c r="L182" i="471"/>
  <c r="F8" i="637"/>
  <c r="F9" i="638"/>
  <c r="AC109" i="471"/>
  <c r="L104" i="471"/>
  <c r="Y148" i="471"/>
  <c r="F10" i="638"/>
  <c r="L164" i="471"/>
  <c r="L32" i="471"/>
  <c r="L55" i="471"/>
  <c r="F12" i="637"/>
  <c r="F11" i="636"/>
  <c r="AD108" i="471"/>
  <c r="F10" i="636"/>
  <c r="L106" i="471"/>
  <c r="L34" i="471"/>
  <c r="L49" i="471"/>
  <c r="Y130" i="471"/>
  <c r="L88" i="471"/>
  <c r="L166" i="471"/>
  <c r="AC120" i="471"/>
  <c r="F13" i="635"/>
  <c r="L183" i="471"/>
  <c r="L145" i="471"/>
  <c r="L194" i="471"/>
  <c r="L165" i="471"/>
  <c r="F13" i="636"/>
  <c r="L51" i="471"/>
  <c r="F12" i="635"/>
  <c r="L108"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L24" i="626"/>
  <c r="L23" i="626"/>
  <c r="L26" i="626"/>
  <c r="X26" i="626"/>
  <c r="L25" i="626"/>
  <c r="L22" i="626"/>
  <c r="L21" i="626"/>
  <c r="L20" i="626"/>
  <c r="V19" i="626" l="1"/>
  <c r="W19" i="626"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3"/>
  <c r="L19" i="630"/>
  <c r="L22" i="631"/>
  <c r="Y23" i="630"/>
  <c r="L21" i="630"/>
  <c r="L23" i="630"/>
  <c r="L22" i="633"/>
  <c r="L21" i="633"/>
  <c r="L24" i="631"/>
  <c r="Y23" i="631"/>
  <c r="X24" i="630"/>
  <c r="AH23" i="633"/>
  <c r="L19" i="631"/>
  <c r="L24" i="630"/>
  <c r="L21" i="631"/>
  <c r="L20" i="630"/>
  <c r="L18" i="630"/>
  <c r="L20" i="631"/>
  <c r="L20" i="633"/>
  <c r="L23" i="631"/>
  <c r="L18" i="631"/>
  <c r="X24" i="631"/>
  <c r="L19"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Y23" i="629"/>
  <c r="L20" i="629"/>
  <c r="AC25" i="628"/>
  <c r="L19" i="629"/>
  <c r="L21" i="628"/>
  <c r="L18" i="628"/>
  <c r="L21" i="629"/>
  <c r="L20" i="628"/>
  <c r="AC24" i="628"/>
  <c r="L23" i="628"/>
  <c r="L19" i="628"/>
  <c r="L24" i="628"/>
  <c r="L25" i="628"/>
  <c r="L24" i="629"/>
  <c r="X24" i="629"/>
  <c r="L23" i="629"/>
  <c r="L18" i="629"/>
  <c r="AD23"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8" i="614"/>
  <c r="F12" i="618"/>
  <c r="F9" i="616"/>
  <c r="F13" i="618"/>
  <c r="F339" i="471"/>
  <c r="F13" i="617"/>
  <c r="F9" i="614"/>
  <c r="F11" i="616"/>
  <c r="F8" i="616"/>
  <c r="F13" i="616"/>
  <c r="F12" i="614"/>
  <c r="F8" i="618"/>
  <c r="F341" i="471"/>
  <c r="M307" i="471"/>
  <c r="F11" i="618"/>
  <c r="F9" i="617"/>
  <c r="F10" i="617"/>
  <c r="M302" i="471"/>
  <c r="F8" i="617"/>
  <c r="F12" i="616"/>
  <c r="F337" i="471"/>
  <c r="F10" i="616"/>
  <c r="F12" i="617"/>
  <c r="F10" i="614"/>
  <c r="F342" i="471"/>
  <c r="F13" i="614"/>
  <c r="F338" i="471"/>
  <c r="M297" i="471"/>
  <c r="F10" i="618"/>
  <c r="F11" i="614"/>
  <c r="F11" i="617"/>
  <c r="F340" i="471"/>
  <c r="F9" i="618"/>
</calcChain>
</file>

<file path=xl/sharedStrings.xml><?xml version="1.0" encoding="utf-8"?>
<sst xmlns="http://schemas.openxmlformats.org/spreadsheetml/2006/main" count="6494" uniqueCount="3026">
  <si>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</si>
  <si>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</si>
  <si>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</si>
  <si>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</si>
  <si>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</si>
  <si>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</si>
  <si>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</si>
  <si>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</si>
  <si>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</si>
  <si>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</si>
  <si>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</si>
  <si>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</si>
  <si>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</si>
  <si>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</si>
  <si>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</si>
  <si>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</si>
  <si>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</si>
  <si>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</si>
  <si>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</si>
  <si>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</si>
  <si>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</si>
  <si>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</si>
  <si>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</si>
  <si>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</si>
  <si>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</si>
  <si>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</si>
  <si>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</si>
  <si>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</si>
  <si>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</si>
  <si>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</si>
  <si>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</si>
  <si>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</si>
  <si>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</si>
  <si>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</si>
  <si>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</si>
  <si>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</si>
  <si>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</si>
  <si>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</si>
  <si>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</si>
  <si>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</si>
  <si>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</si>
  <si>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</si>
  <si>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</si>
  <si>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</si>
  <si>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</si>
  <si>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</si>
  <si>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</si>
  <si>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</si>
  <si>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</si>
  <si>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</si>
  <si>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</si>
  <si>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</si>
  <si>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</si>
  <si>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</si>
  <si>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</si>
  <si>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</si>
  <si>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</si>
  <si>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</si>
  <si>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</si>
  <si>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</si>
  <si>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</si>
  <si>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</si>
  <si>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</si>
  <si>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</si>
  <si>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</si>
  <si>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</si>
  <si>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</si>
  <si>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</si>
  <si>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</si>
  <si>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</si>
  <si>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</si>
  <si>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</si>
  <si>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</si>
  <si>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</si>
  <si>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</si>
  <si>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</si>
  <si>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</si>
  <si>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</si>
  <si>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</si>
  <si>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</si>
  <si>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</si>
  <si>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</si>
  <si>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</si>
  <si>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</si>
  <si>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</si>
  <si>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</si>
  <si>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</si>
  <si>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</si>
  <si>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</si>
  <si>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</si>
  <si>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</si>
  <si>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</si>
  <si>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</si>
  <si>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</si>
  <si>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</si>
  <si>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</si>
  <si>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</si>
  <si>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</si>
  <si>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</si>
  <si>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</si>
  <si>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</si>
  <si>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</si>
  <si>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</si>
  <si>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</si>
  <si>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</si>
  <si>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</si>
  <si>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</si>
  <si>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</si>
  <si>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</si>
  <si>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</si>
  <si>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</si>
  <si>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</si>
  <si>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</si>
  <si>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</si>
  <si>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</si>
  <si>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</si>
  <si>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</si>
  <si>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</si>
  <si>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</si>
  <si>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</si>
  <si>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</si>
  <si>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</si>
  <si>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</si>
  <si>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</si>
  <si>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</si>
  <si>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</si>
  <si>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</si>
  <si>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</si>
  <si>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</si>
  <si>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</si>
  <si>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</si>
  <si>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</si>
  <si>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</si>
  <si>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</si>
  <si>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</si>
  <si>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</si>
  <si>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</si>
  <si>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</si>
  <si>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</si>
  <si>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</si>
  <si>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</si>
  <si>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</si>
  <si>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</si>
  <si>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</si>
  <si>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</si>
  <si>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</si>
  <si>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</si>
  <si>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</si>
  <si>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</si>
  <si>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</si>
  <si>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</si>
  <si>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</si>
  <si>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</si>
  <si>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</si>
  <si>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</si>
  <si>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</si>
  <si>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</si>
  <si>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</si>
  <si>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</si>
  <si>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</si>
  <si>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</si>
  <si>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</si>
  <si>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</si>
  <si>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</si>
  <si>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</si>
  <si>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</si>
  <si>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</si>
  <si>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</si>
  <si>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</si>
  <si>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</si>
  <si>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</si>
  <si>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</si>
  <si>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</si>
  <si>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</si>
  <si>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</si>
  <si>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</si>
  <si>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</si>
  <si>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</si>
  <si>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</si>
  <si>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</si>
  <si>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</si>
  <si>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</si>
  <si>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</si>
  <si>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</si>
  <si>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</si>
  <si>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</si>
  <si>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</si>
  <si>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</si>
  <si>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</si>
  <si>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</si>
  <si>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</si>
  <si>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</si>
  <si>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</si>
  <si>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</si>
  <si>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</si>
  <si>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</si>
  <si>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</si>
  <si>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</si>
  <si>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</si>
  <si>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</si>
  <si>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</si>
  <si>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</si>
  <si>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</si>
  <si>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</si>
  <si>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</si>
  <si>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</si>
  <si>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</si>
  <si>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</si>
  <si>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</si>
  <si>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</si>
  <si>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</si>
  <si>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</si>
  <si>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</si>
  <si>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</si>
  <si>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</si>
  <si>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</si>
  <si>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</si>
  <si>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</si>
  <si>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</si>
  <si>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</si>
  <si>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</si>
  <si>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</si>
  <si>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</si>
  <si>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</si>
  <si>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</si>
  <si>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</si>
  <si>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</si>
  <si>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</si>
  <si>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</si>
  <si>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</si>
  <si>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</si>
  <si>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</si>
  <si>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</si>
  <si>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</si>
  <si>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</si>
  <si>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</si>
  <si>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</si>
  <si>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</si>
  <si>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</si>
  <si>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</si>
  <si>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</si>
  <si>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</si>
  <si>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</si>
  <si>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</si>
  <si>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</si>
  <si>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</si>
  <si>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</si>
  <si>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</si>
  <si>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</si>
  <si>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</si>
  <si>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</si>
  <si>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</si>
  <si>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</si>
  <si>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</si>
  <si>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</si>
  <si>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</si>
  <si>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</si>
  <si>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</si>
  <si>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</si>
  <si>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</si>
  <si>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</si>
  <si>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</si>
  <si>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</si>
  <si>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</si>
  <si>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</si>
  <si>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</si>
  <si>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</si>
  <si>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</si>
  <si>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</si>
  <si>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</si>
  <si>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</si>
  <si>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</si>
  <si>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</si>
  <si>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</si>
  <si>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</si>
  <si>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</si>
  <si>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</si>
  <si>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</si>
  <si>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</si>
  <si>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</si>
  <si>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</si>
  <si>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</si>
  <si>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</si>
  <si>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</si>
  <si>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</si>
  <si>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</si>
  <si>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</si>
  <si>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</si>
  <si>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</si>
  <si>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</si>
  <si>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</si>
  <si>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</si>
  <si>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</si>
  <si>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</si>
  <si>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</si>
  <si>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</si>
  <si>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</si>
  <si>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</si>
  <si>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</si>
  <si>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</si>
  <si>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</si>
  <si>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</si>
  <si>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</si>
  <si>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</si>
  <si>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</si>
  <si>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</si>
  <si>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</si>
  <si>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</si>
  <si>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</si>
  <si>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</si>
  <si>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</si>
  <si>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</si>
  <si>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</si>
  <si>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</si>
  <si>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</si>
  <si>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</si>
  <si>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</si>
  <si>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</si>
  <si>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</si>
  <si>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</si>
  <si>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</si>
  <si>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</si>
  <si>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</si>
  <si>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</si>
  <si>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</si>
  <si>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</si>
  <si>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</si>
  <si>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</si>
  <si>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</si>
  <si>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</si>
  <si>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</si>
  <si>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</si>
  <si>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</si>
  <si>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</si>
  <si>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</si>
  <si>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</si>
  <si>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</si>
  <si>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</si>
  <si>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</si>
  <si>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</si>
  <si>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</si>
  <si>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</si>
  <si>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</si>
  <si>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</si>
  <si>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</si>
  <si>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</si>
  <si>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</si>
  <si>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</si>
  <si>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</si>
  <si>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</si>
  <si>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</si>
  <si>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</si>
  <si>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</si>
  <si>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</si>
  <si>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</si>
  <si>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</si>
  <si>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</si>
  <si>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</si>
  <si>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</si>
  <si>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</si>
  <si>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</si>
  <si>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</si>
  <si>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</si>
  <si>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</si>
  <si>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</si>
  <si>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</si>
  <si>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</si>
  <si>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</si>
  <si>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</si>
  <si>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</si>
  <si>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</si>
  <si>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</si>
  <si>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</si>
  <si>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</si>
  <si>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</si>
  <si>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</si>
  <si>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</si>
  <si>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</si>
  <si>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</si>
  <si>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</si>
  <si>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</si>
  <si>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</si>
  <si>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</si>
  <si>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</si>
  <si>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</si>
  <si>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</si>
  <si>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</si>
  <si>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</si>
  <si>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</si>
  <si>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</si>
  <si>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</si>
  <si>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</si>
  <si>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</si>
  <si>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</si>
  <si>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</si>
  <si>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</si>
  <si>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</si>
  <si>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</si>
  <si>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</si>
  <si>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</si>
  <si>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</si>
  <si>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</si>
  <si>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</si>
  <si>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</si>
  <si>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</si>
  <si>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</si>
  <si>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</si>
  <si>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</si>
  <si>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</si>
  <si>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</si>
  <si>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</si>
  <si>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</si>
  <si>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</si>
  <si>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</si>
  <si>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</si>
  <si>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</si>
  <si>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</si>
  <si>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</si>
  <si>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</si>
  <si>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</si>
  <si>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</si>
  <si>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</si>
  <si>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</si>
  <si>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</si>
  <si>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</si>
  <si>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</si>
  <si>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</si>
  <si>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</si>
  <si>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</si>
  <si>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</si>
  <si>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</si>
  <si>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</si>
  <si>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</si>
  <si>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</si>
  <si>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</si>
  <si>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</si>
  <si>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</si>
  <si>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</si>
  <si>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</si>
  <si>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</si>
  <si>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</si>
  <si>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</si>
  <si>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</si>
  <si>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</si>
  <si>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</si>
  <si>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</si>
  <si>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</si>
  <si>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</si>
  <si>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</si>
  <si>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</si>
  <si>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</si>
  <si>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</si>
  <si>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</si>
  <si>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</si>
  <si>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</si>
  <si>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</si>
  <si>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</si>
  <si>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</si>
  <si>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</si>
  <si>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</si>
  <si>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</si>
  <si>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</si>
  <si>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</si>
  <si>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</si>
  <si>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</si>
  <si>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</si>
  <si>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</si>
  <si>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</si>
  <si>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</si>
  <si>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</si>
  <si>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</si>
  <si>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</si>
  <si>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</si>
  <si>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</si>
  <si>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</si>
  <si>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</si>
  <si>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</si>
  <si>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</si>
  <si>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</si>
  <si>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</si>
  <si>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</si>
  <si>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</si>
  <si>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</si>
  <si>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</si>
  <si>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</si>
  <si>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</si>
  <si>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</si>
  <si>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</si>
  <si>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</si>
  <si>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</si>
  <si>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</si>
  <si>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</si>
  <si>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</si>
  <si>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</si>
  <si>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</si>
  <si>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</si>
  <si>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</si>
  <si>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</si>
  <si>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</si>
  <si>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</si>
  <si>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</si>
  <si>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</si>
  <si>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</si>
  <si>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</si>
  <si>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</si>
  <si>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</si>
  <si>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</si>
  <si>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</si>
  <si>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</si>
  <si>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</si>
  <si>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</si>
  <si>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</si>
  <si>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</si>
  <si>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</si>
  <si>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</si>
  <si>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</si>
  <si>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</si>
  <si>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</si>
  <si>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</si>
  <si>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</si>
  <si>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</si>
  <si>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</si>
  <si>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</si>
  <si>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</si>
  <si>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</si>
  <si>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</si>
  <si>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</si>
  <si>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</si>
  <si>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</si>
  <si>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</si>
  <si>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</si>
  <si>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</si>
  <si>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</si>
  <si>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</si>
  <si>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</si>
  <si>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</si>
  <si>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</si>
  <si>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</si>
  <si>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</si>
  <si>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</si>
  <si>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</si>
  <si>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</si>
  <si>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</si>
  <si>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</si>
  <si>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</si>
  <si>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</si>
  <si>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</si>
  <si>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</si>
  <si>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</si>
  <si>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</si>
  <si>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</si>
  <si>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</si>
  <si>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</si>
  <si>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</si>
  <si>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</si>
  <si>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</si>
  <si>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</si>
  <si>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</si>
  <si>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</si>
  <si>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</si>
  <si>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</si>
  <si>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</si>
  <si>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</si>
  <si>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</si>
  <si>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</si>
  <si>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</si>
  <si>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</si>
  <si>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</si>
  <si>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</si>
  <si>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</si>
  <si>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</si>
  <si>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</si>
  <si>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</si>
  <si>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</si>
  <si>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</si>
  <si>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</si>
  <si>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</si>
  <si>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</si>
  <si>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</si>
  <si>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</si>
  <si>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</si>
  <si>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</si>
  <si>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</si>
  <si>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</si>
  <si>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</si>
  <si>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</si>
  <si>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</si>
  <si>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</si>
  <si>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</si>
  <si>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</si>
  <si>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</si>
  <si>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</si>
  <si>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</si>
  <si>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</si>
  <si>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</si>
  <si>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</si>
  <si>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</si>
  <si>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</si>
  <si>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</si>
  <si>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</si>
  <si>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</si>
  <si>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</si>
  <si>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</si>
  <si>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</si>
  <si>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</si>
  <si>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</si>
  <si>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</si>
  <si>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</si>
  <si>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</si>
  <si>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</si>
  <si>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</si>
  <si>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</si>
  <si>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</si>
  <si>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</si>
  <si>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</si>
  <si>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</si>
  <si>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</si>
  <si>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</si>
  <si>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</si>
  <si>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</si>
  <si>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</si>
  <si>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</si>
  <si>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</si>
  <si>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</si>
  <si>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</si>
  <si>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</si>
  <si>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</si>
  <si>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</si>
  <si>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</si>
  <si>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</si>
  <si>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</si>
  <si>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</si>
  <si>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</si>
  <si>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</si>
  <si>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</si>
  <si>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</si>
  <si>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</si>
  <si>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</si>
  <si>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</si>
  <si>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</si>
  <si>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</si>
  <si>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</si>
  <si>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</si>
  <si>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</si>
  <si>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</si>
  <si>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</si>
  <si>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</si>
  <si>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</si>
  <si>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</si>
  <si>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</si>
  <si>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</si>
  <si>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</si>
  <si>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</si>
  <si>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</si>
  <si>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</si>
  <si>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</si>
  <si>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</si>
  <si>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</si>
  <si>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</si>
  <si>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</si>
  <si>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</si>
  <si>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</si>
  <si>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</si>
  <si>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</si>
  <si>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</si>
  <si>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</si>
  <si>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</si>
  <si>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</si>
  <si>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</si>
  <si>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</si>
  <si>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</si>
  <si>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</si>
  <si>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</si>
  <si>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</si>
  <si>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</si>
  <si>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</si>
  <si>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</si>
  <si>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</si>
  <si>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</si>
  <si>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</si>
  <si>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</si>
  <si>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</si>
  <si>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</si>
  <si>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</si>
  <si>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</si>
  <si>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</si>
  <si>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</si>
  <si>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</si>
  <si>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</si>
  <si>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</si>
  <si>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</si>
  <si>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</si>
  <si>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</si>
  <si>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</si>
  <si>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</si>
  <si>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</si>
  <si>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</si>
  <si>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</si>
  <si>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</si>
  <si>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</si>
  <si>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</si>
  <si>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</si>
  <si>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</si>
  <si>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</si>
  <si>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</si>
  <si>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</si>
  <si>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</si>
  <si>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</si>
  <si>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</si>
  <si>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</si>
  <si>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</si>
  <si>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</si>
  <si>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</si>
  <si>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</si>
  <si>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</si>
  <si>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</si>
  <si>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</si>
  <si>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</si>
  <si>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</si>
  <si>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</si>
  <si>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</si>
  <si>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</si>
  <si>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</si>
  <si>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</si>
  <si>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</si>
  <si>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</si>
  <si>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</si>
  <si>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</si>
  <si>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</si>
  <si>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</si>
  <si>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</si>
  <si>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</si>
  <si>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</si>
  <si>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</si>
  <si>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</si>
  <si>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</si>
  <si>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</si>
  <si>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</si>
  <si>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</si>
  <si>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</si>
  <si>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</si>
  <si>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</si>
  <si>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</si>
  <si>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</si>
  <si>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</si>
  <si>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</si>
  <si>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</si>
  <si>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</si>
  <si>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</si>
  <si>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</si>
  <si>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</si>
  <si>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</si>
  <si>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</si>
  <si>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</si>
  <si>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</si>
  <si>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</si>
  <si>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</si>
  <si>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</si>
  <si>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</si>
  <si>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</si>
  <si>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</si>
  <si>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</si>
  <si>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C:\Users\mishuiri\Desktop\Шаблоны для мин-ва\Шаблоны УСТЭК-Челябинск с момента ЕИАС\JKH.OPEN.INFO.REQUEST.WARM\Предложения УСТЭК-Челябинск на 2022 г\FAS.JKH.OPEN.INFO.REQUEST.WARM(v1.0).BKP..xlsb</t>
  </si>
  <si>
    <t>Резервная копия создана: C:\Users\mishuiri\Desktop\Шаблоны для мин-ва\Шаблоны УСТЭК-Челябинск с момента ЕИАС\JKH.OPEN.INFO.REQUEST.WARM\Предложения УСТЭК-Челябинск на 2022 г\FAS.JKH.OPEN.INFO.REQUEST.WARM(v1.0).BKP..xlsb</t>
  </si>
  <si>
    <t>Создание книги для установки обновлений...</t>
  </si>
  <si>
    <t>Файл обновления загружен: C:\Users\mishuiri\Desktop\Шаблоны для мин-ва\Шаблоны УСТЭК-Челябинск с момента ЕИАС\JKH.OPEN.INFO.REQUEST.WARM\Предложения УСТЭК-Челябинск на 2022 г\UPDATE.FAS.JKH.OPEN.INFO.REQUEST.WARM.TO.1.0.2.45.xls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</si>
  <si>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</si>
  <si>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</si>
  <si>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</si>
  <si>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FAS.JKH.OPEN.INFO.REQUEST.WARM(v1.0).xlsb сохранен под именем 'FAS.JKH.OPEN.INFO.REQUEST.WARM(v1.0.2).xlsb'</t>
  </si>
  <si>
    <t>07.05.2021</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</si>
  <si>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</si>
  <si>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</si>
  <si>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</si>
  <si>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</si>
  <si>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</si>
  <si>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</si>
  <si>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</si>
  <si>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</si>
  <si>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</si>
  <si>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</si>
  <si>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</si>
  <si>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</si>
  <si>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</si>
  <si>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</si>
  <si>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</si>
  <si>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</si>
  <si>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</si>
  <si>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</si>
  <si>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</si>
  <si>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</si>
  <si>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</si>
  <si>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</si>
  <si>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</si>
  <si>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</si>
  <si>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</si>
  <si>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</si>
  <si>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</si>
  <si>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</si>
  <si>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</si>
  <si>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</si>
  <si>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</si>
  <si>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</si>
  <si>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</si>
  <si>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</si>
  <si>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</si>
  <si>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</si>
  <si>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</si>
  <si>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</si>
  <si>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</si>
  <si>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</si>
  <si>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</si>
  <si>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</si>
  <si>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</si>
  <si>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</si>
  <si>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</si>
  <si>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</si>
  <si>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</si>
  <si>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</si>
  <si>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</si>
  <si>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</si>
  <si>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</si>
  <si>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</si>
  <si>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</si>
  <si>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</si>
  <si>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</si>
  <si>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</si>
  <si>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</si>
  <si>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</si>
  <si>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</si>
  <si>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</si>
  <si>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</si>
  <si>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</si>
  <si>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</si>
  <si>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</si>
  <si>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</si>
  <si>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</si>
  <si>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</si>
  <si>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</si>
  <si>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</si>
  <si>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</si>
  <si>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</si>
  <si>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</si>
  <si>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</si>
  <si>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</si>
  <si>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</si>
  <si>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</si>
  <si>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</si>
  <si>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</si>
  <si>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</si>
  <si>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</si>
  <si>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</si>
  <si>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</si>
  <si>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</si>
  <si>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</si>
  <si>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</si>
  <si>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</si>
  <si>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</si>
  <si>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</si>
  <si>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</si>
  <si>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</si>
  <si>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</si>
  <si>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</si>
  <si>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</si>
  <si>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</si>
  <si>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</si>
  <si>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</si>
  <si>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</si>
  <si>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</si>
  <si>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</si>
  <si>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</si>
  <si>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</si>
  <si>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</si>
  <si>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</si>
  <si>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</si>
  <si>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</si>
  <si>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</si>
  <si>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</si>
  <si>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</si>
  <si>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</si>
  <si>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</si>
  <si>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</si>
  <si>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</si>
  <si>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</si>
  <si>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</si>
  <si>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</si>
  <si>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</si>
  <si>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</si>
  <si>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</si>
  <si>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</si>
  <si>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</si>
  <si>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</si>
  <si>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</si>
  <si>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</si>
  <si>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</si>
  <si>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</si>
  <si>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</si>
  <si>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</si>
  <si>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</si>
  <si>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</si>
  <si>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</si>
  <si>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</si>
  <si>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</si>
  <si>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</si>
  <si>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</si>
  <si>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</si>
  <si>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</si>
  <si>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</si>
  <si>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</si>
  <si>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</si>
  <si>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</si>
  <si>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</si>
  <si>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</si>
  <si>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</si>
  <si>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</si>
  <si>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</si>
  <si>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</si>
  <si>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</si>
  <si>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</si>
  <si>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</si>
  <si>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</si>
  <si>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</si>
  <si>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</si>
  <si>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</si>
  <si>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</si>
  <si>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</si>
  <si>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</si>
  <si>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</si>
  <si>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</si>
  <si>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</si>
  <si>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</si>
  <si>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</si>
  <si>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</si>
  <si>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</si>
  <si>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</si>
  <si>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</si>
  <si>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</si>
  <si>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</si>
  <si>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</si>
  <si>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</si>
  <si>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</si>
  <si>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</si>
  <si>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</si>
  <si>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</si>
  <si>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</si>
  <si>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</si>
  <si>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</si>
  <si>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</si>
  <si>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</si>
  <si>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</si>
  <si>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</si>
  <si>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</si>
  <si>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</si>
  <si>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</si>
  <si>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</si>
  <si>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</si>
  <si>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</si>
  <si>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</si>
  <si>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</si>
  <si>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</si>
  <si>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</si>
  <si>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</si>
  <si>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</si>
  <si>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</si>
  <si>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</si>
  <si>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</si>
  <si>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</si>
  <si>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</si>
  <si>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</si>
  <si>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</si>
  <si>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</si>
  <si>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</si>
  <si>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</si>
  <si>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</si>
  <si>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</si>
  <si>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</si>
  <si>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</si>
  <si>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</si>
  <si>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</si>
  <si>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</si>
  <si>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</si>
  <si>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</si>
  <si>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</si>
  <si>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</si>
  <si>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</si>
  <si>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</si>
  <si>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</si>
  <si>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</si>
  <si>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</si>
  <si>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</si>
  <si>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</si>
  <si>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</si>
  <si>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</si>
  <si>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</si>
  <si>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</si>
  <si>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</si>
  <si>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</si>
  <si>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</si>
  <si>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</si>
  <si>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</si>
  <si>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</si>
  <si>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</si>
  <si>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</si>
  <si>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</si>
  <si>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</si>
  <si>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</si>
  <si>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</si>
  <si>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</si>
  <si>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</si>
  <si>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</si>
  <si>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</si>
  <si>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</si>
  <si>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</si>
  <si>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</si>
  <si>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</si>
  <si>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</si>
  <si>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</si>
  <si>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</si>
  <si>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</si>
  <si>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</si>
  <si>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</si>
  <si>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</si>
  <si>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</si>
  <si>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</si>
  <si>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</si>
  <si>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</si>
  <si>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</si>
  <si>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</si>
  <si>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</si>
  <si>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</si>
  <si>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</si>
  <si>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</si>
  <si>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</si>
  <si>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</si>
  <si>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</si>
  <si>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</si>
  <si>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</si>
  <si>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</si>
  <si>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</si>
  <si>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</si>
  <si>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</si>
  <si>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</si>
  <si>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</si>
  <si>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</si>
  <si>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</si>
  <si>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</si>
  <si>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</si>
  <si>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</si>
  <si>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</si>
  <si>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</si>
  <si>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</si>
  <si>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</si>
  <si>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</si>
  <si>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</si>
  <si>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</si>
  <si>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</si>
  <si>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</si>
  <si>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</si>
  <si>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</si>
  <si>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</si>
  <si>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</si>
  <si>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</si>
  <si>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</si>
  <si>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</si>
  <si>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</si>
  <si>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</si>
  <si>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</si>
  <si>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</si>
  <si>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</si>
  <si>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</si>
  <si>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</si>
  <si>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</si>
  <si>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</si>
  <si>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</si>
  <si>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</si>
  <si>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</si>
  <si>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</si>
  <si>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</si>
  <si>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</si>
  <si>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</si>
  <si>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</si>
  <si>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</si>
  <si>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</si>
  <si>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</si>
  <si>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</si>
  <si>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</si>
  <si>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</si>
  <si>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</si>
  <si>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</si>
  <si>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</si>
  <si>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</si>
  <si>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</si>
  <si>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</si>
  <si>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</si>
  <si>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</si>
  <si>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</si>
  <si>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</si>
  <si>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</si>
  <si>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</si>
  <si>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</si>
  <si>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</si>
  <si>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</si>
  <si>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</si>
  <si>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</si>
  <si>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</si>
  <si>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</si>
  <si>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</si>
  <si>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</si>
  <si>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</si>
  <si>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</si>
  <si>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</si>
  <si>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</si>
  <si>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</si>
  <si>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</si>
  <si>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</si>
  <si>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</si>
  <si>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</si>
  <si>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</si>
  <si>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</si>
  <si>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</si>
  <si>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</si>
  <si>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</si>
  <si>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</si>
  <si>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</si>
  <si>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</si>
  <si>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</si>
  <si>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</si>
  <si>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</si>
  <si>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</si>
  <si>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</si>
  <si>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</si>
  <si>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</si>
  <si>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</si>
  <si>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</si>
  <si>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</si>
  <si>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</si>
  <si>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</si>
  <si>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</si>
  <si>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</si>
  <si>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</si>
  <si>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</si>
  <si>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</si>
  <si>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</si>
  <si>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</si>
  <si>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</si>
  <si>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</si>
  <si>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</si>
  <si>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</si>
  <si>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</si>
  <si>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</si>
  <si>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</si>
  <si>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</si>
  <si>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</si>
  <si>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</si>
  <si>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</si>
  <si>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</si>
  <si>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</si>
  <si>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</si>
  <si>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</si>
  <si>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</si>
  <si>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</si>
  <si>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</si>
  <si>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</si>
  <si>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</si>
  <si>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</si>
  <si>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</si>
  <si>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</si>
  <si>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</si>
  <si>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</si>
  <si>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</si>
  <si>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</si>
  <si>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</si>
  <si>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</si>
  <si>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</si>
  <si>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</si>
  <si>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</si>
  <si>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</si>
  <si>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</si>
  <si>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</si>
  <si>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</si>
  <si>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</si>
  <si>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</si>
  <si>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</si>
  <si>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</si>
  <si>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</si>
  <si>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</si>
  <si>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</si>
  <si>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</si>
  <si>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</si>
  <si>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</si>
  <si>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</si>
  <si>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</si>
  <si>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</si>
  <si>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</si>
  <si>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</si>
  <si>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</si>
  <si>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</si>
  <si>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</si>
  <si>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</si>
  <si>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</si>
  <si>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</si>
  <si>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</si>
  <si>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</si>
  <si>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</si>
  <si>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</si>
  <si>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</si>
  <si>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</si>
  <si>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</si>
  <si>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</si>
  <si>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</si>
  <si>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</si>
  <si>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</si>
  <si>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</si>
  <si>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</si>
  <si>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</si>
  <si>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</si>
  <si>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</si>
  <si>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</si>
  <si>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</si>
  <si>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</si>
  <si>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</si>
  <si>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</si>
  <si>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</si>
  <si>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</si>
  <si>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</si>
  <si>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</si>
  <si>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</si>
  <si>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</si>
  <si>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</si>
  <si>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</si>
  <si>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</si>
  <si>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</si>
  <si>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</si>
  <si>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</si>
  <si>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</si>
  <si>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</si>
  <si>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</si>
  <si>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</si>
  <si>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</si>
  <si>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</si>
  <si>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</si>
  <si>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</si>
  <si>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</si>
  <si>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</si>
  <si>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</si>
  <si>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</si>
  <si>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</si>
  <si>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</si>
  <si>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</si>
  <si>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</si>
  <si>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</si>
  <si>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</si>
  <si>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</si>
  <si>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</si>
  <si>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</si>
  <si>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</si>
  <si>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</si>
  <si>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</si>
  <si>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</si>
  <si>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</si>
  <si>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</si>
  <si>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</si>
  <si>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</si>
  <si>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</si>
  <si>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</si>
  <si>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</si>
  <si>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</si>
  <si>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</si>
  <si>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</si>
  <si>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</si>
  <si>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</si>
  <si>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</si>
  <si>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</si>
  <si>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</si>
  <si>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</si>
  <si>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</si>
  <si>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</si>
  <si>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</si>
  <si>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</si>
  <si>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</si>
  <si>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</si>
  <si>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</si>
  <si>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</si>
  <si>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</si>
  <si>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</si>
  <si>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</si>
  <si>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</si>
  <si>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</si>
  <si>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</si>
  <si>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</si>
  <si>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</si>
  <si>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</si>
  <si>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</si>
  <si>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</si>
  <si>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</si>
  <si>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</si>
  <si>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</si>
  <si>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</si>
  <si>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</si>
  <si>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</si>
  <si>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</si>
  <si>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</si>
  <si>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</si>
  <si>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</si>
  <si>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</si>
  <si>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</si>
  <si>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</si>
  <si>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</si>
  <si>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</si>
  <si>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</si>
  <si>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</si>
  <si>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</si>
  <si>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</si>
  <si>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</si>
  <si>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</si>
  <si>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</si>
  <si>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</si>
  <si>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</si>
  <si>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</si>
  <si>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</si>
  <si>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</si>
  <si>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</si>
  <si>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</si>
  <si>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</si>
  <si>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</si>
  <si>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</si>
  <si>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</si>
  <si>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</si>
  <si>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</si>
  <si>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</si>
  <si>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</si>
  <si>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</si>
  <si>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</si>
  <si>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</si>
  <si>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</si>
  <si>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</si>
  <si>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</si>
  <si>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</si>
  <si>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</si>
  <si>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</si>
  <si>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</si>
  <si>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</si>
  <si>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</si>
  <si>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</si>
  <si>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</si>
  <si>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</si>
  <si>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</si>
  <si>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</si>
  <si>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</si>
  <si>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</si>
  <si>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</si>
  <si>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</si>
  <si>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</si>
  <si>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</si>
  <si>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</si>
  <si>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</si>
  <si>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</si>
  <si>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</si>
  <si>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</si>
  <si>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</si>
  <si>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</si>
  <si>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</si>
  <si>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</si>
  <si>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</si>
  <si>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</si>
  <si>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</si>
  <si>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</si>
  <si>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</si>
  <si>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</si>
  <si>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</si>
  <si>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</si>
  <si>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</si>
  <si>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</si>
  <si>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</si>
  <si>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</si>
  <si>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</si>
  <si>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</si>
  <si>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</si>
  <si>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</si>
  <si>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</si>
  <si>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</si>
  <si>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</si>
  <si>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</si>
  <si>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</si>
  <si>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</si>
  <si>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</si>
  <si>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</si>
  <si>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</si>
  <si>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</si>
  <si>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</si>
  <si>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</si>
  <si>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</si>
  <si>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</si>
  <si>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</si>
  <si>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</si>
  <si>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</si>
  <si>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</si>
  <si>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</si>
  <si>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</si>
  <si>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</si>
  <si>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</si>
  <si>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</si>
  <si>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</si>
  <si>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</si>
  <si>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</si>
  <si>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</si>
  <si>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</si>
  <si>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</si>
  <si>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</si>
  <si>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</si>
  <si>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</si>
  <si>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</si>
  <si>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</si>
  <si>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</si>
  <si>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</si>
  <si>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</si>
  <si>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</si>
  <si>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</si>
  <si>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</si>
  <si>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</si>
  <si>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</si>
  <si>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01.01.2022</t>
  </si>
  <si>
    <t>31.12.2026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</si>
  <si>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</si>
  <si>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</si>
  <si>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</si>
  <si>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</si>
  <si>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</si>
  <si>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</si>
  <si>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</si>
  <si>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</si>
  <si>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</si>
  <si>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</si>
  <si>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</si>
  <si>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</si>
  <si>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</si>
  <si>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</si>
  <si>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</si>
  <si>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</si>
  <si>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</si>
  <si>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</si>
  <si>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</si>
  <si>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</si>
  <si>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</si>
  <si>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</si>
  <si>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</si>
  <si>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</si>
  <si>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</si>
  <si>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</si>
  <si>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</si>
  <si>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</si>
  <si>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</si>
  <si>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</si>
  <si>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</si>
  <si>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</si>
  <si>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</si>
  <si>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</si>
  <si>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</si>
  <si>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</si>
  <si>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</si>
  <si>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</si>
  <si>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</si>
  <si>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</si>
  <si>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</si>
  <si>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</si>
  <si>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</si>
  <si>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</si>
  <si>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</si>
  <si>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</si>
  <si>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</si>
  <si>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</si>
  <si>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</si>
  <si>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</si>
  <si>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</si>
  <si>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</si>
  <si>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</si>
  <si>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</si>
  <si>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</si>
  <si>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</si>
  <si>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</si>
  <si>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</si>
  <si>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</si>
  <si>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</si>
  <si>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</si>
  <si>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</si>
  <si>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</si>
  <si>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</si>
  <si>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</si>
  <si>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</si>
  <si>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</si>
  <si>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</si>
  <si>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</si>
  <si>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</si>
  <si>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</si>
  <si>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</si>
  <si>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</si>
  <si>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</si>
  <si>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</si>
  <si>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</si>
  <si>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</si>
  <si>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</si>
  <si>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</si>
  <si>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</si>
  <si>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</si>
  <si>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</si>
  <si>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</si>
  <si>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</si>
  <si>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</si>
  <si>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</si>
  <si>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</si>
  <si>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</si>
  <si>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</si>
  <si>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</si>
  <si>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</si>
  <si>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</si>
  <si>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</si>
  <si>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</si>
  <si>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</si>
  <si>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</si>
  <si>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</si>
  <si>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</si>
  <si>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</si>
  <si>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</si>
  <si>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</si>
  <si>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</si>
  <si>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</si>
  <si>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</si>
  <si>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</si>
  <si>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</si>
  <si>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</si>
  <si>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</si>
  <si>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</si>
  <si>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</si>
  <si>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</si>
  <si>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</si>
  <si>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</si>
  <si>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</si>
  <si>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</si>
  <si>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</si>
  <si>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</si>
  <si>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</si>
  <si>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</si>
  <si>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</si>
  <si>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</si>
  <si>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</si>
  <si>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</si>
  <si>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</si>
  <si>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</si>
  <si>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</si>
  <si>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</si>
  <si>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</si>
  <si>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</si>
  <si>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</si>
  <si>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</si>
  <si>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</si>
  <si>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</si>
  <si>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</si>
  <si>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</si>
  <si>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</si>
  <si>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</si>
  <si>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</si>
  <si>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</si>
  <si>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</si>
  <si>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</si>
  <si>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</si>
  <si>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</si>
  <si>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</si>
  <si>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</si>
  <si>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</si>
  <si>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</si>
  <si>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</si>
  <si>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</si>
  <si>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</si>
  <si>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</si>
  <si>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</si>
  <si>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</si>
  <si>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</si>
  <si>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</si>
  <si>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</si>
  <si>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</si>
  <si>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</si>
  <si>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</si>
  <si>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</si>
  <si>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</si>
  <si>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</si>
  <si>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</si>
  <si>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</si>
  <si>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</si>
  <si>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</si>
  <si>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</si>
  <si>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</si>
  <si>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</si>
  <si>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</si>
  <si>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</si>
  <si>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</si>
  <si>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</si>
  <si>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</si>
  <si>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</si>
  <si>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</si>
  <si>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</si>
  <si>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</si>
  <si>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</si>
  <si>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</si>
  <si>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</si>
  <si>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</si>
  <si>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</si>
  <si>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</si>
  <si>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</si>
  <si>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</si>
  <si>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</si>
  <si>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</si>
  <si>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</si>
  <si>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</si>
  <si>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</si>
  <si>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</si>
  <si>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</si>
  <si>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</si>
  <si>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</si>
  <si>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</si>
  <si>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</si>
  <si>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</si>
  <si>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</si>
  <si>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</si>
  <si>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</si>
  <si>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</si>
  <si>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</si>
  <si>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</si>
  <si>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</si>
  <si>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</si>
  <si>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</si>
  <si>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</si>
  <si>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</si>
  <si>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</si>
  <si>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</si>
  <si>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</si>
  <si>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</si>
  <si>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</si>
  <si>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</si>
  <si>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</si>
  <si>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</si>
  <si>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</si>
  <si>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</si>
  <si>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</si>
  <si>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</si>
  <si>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</si>
  <si>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</si>
  <si>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</si>
  <si>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</si>
  <si>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</si>
  <si>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</si>
  <si>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</si>
  <si>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</si>
  <si>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</si>
  <si>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</si>
  <si>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</si>
  <si>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</si>
  <si>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</si>
  <si>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</si>
  <si>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</si>
  <si>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</si>
  <si>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</si>
  <si>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</si>
  <si>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</si>
  <si>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</si>
  <si>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</si>
  <si>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</si>
  <si>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</si>
  <si>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</si>
  <si>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</si>
  <si>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</si>
  <si>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</si>
  <si>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</si>
  <si>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</si>
  <si>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</si>
  <si>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</si>
  <si>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</si>
  <si>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</si>
  <si>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</si>
  <si>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</si>
  <si>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</si>
  <si>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</si>
  <si>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</si>
  <si>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</si>
  <si>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742501001</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</si>
  <si>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</si>
  <si>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</si>
  <si>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</si>
  <si>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</si>
  <si>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</si>
  <si>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</si>
  <si>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</si>
  <si>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</si>
  <si>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</si>
  <si>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</si>
  <si>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</si>
  <si>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</si>
  <si>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</si>
  <si>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</si>
  <si>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</si>
  <si>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</si>
  <si>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</si>
  <si>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</si>
  <si>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</si>
  <si>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</si>
  <si>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</si>
  <si>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</si>
  <si>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</si>
  <si>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</si>
  <si>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</si>
  <si>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</si>
  <si>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</si>
  <si>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</si>
  <si>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</si>
  <si>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</si>
  <si>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</si>
  <si>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</si>
  <si>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</si>
  <si>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</si>
  <si>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</si>
  <si>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</si>
  <si>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</si>
  <si>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</si>
  <si>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</si>
  <si>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</si>
  <si>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</si>
  <si>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</si>
  <si>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</si>
  <si>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</si>
  <si>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</si>
  <si>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</si>
  <si>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</si>
  <si>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</si>
  <si>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</si>
  <si>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</si>
  <si>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</si>
  <si>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</si>
  <si>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</si>
  <si>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</si>
  <si>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</si>
  <si>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</si>
  <si>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</si>
  <si>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</si>
  <si>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</si>
  <si>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</si>
  <si>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</si>
  <si>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</si>
  <si>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</si>
  <si>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</si>
  <si>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</si>
  <si>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</si>
  <si>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</si>
  <si>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</si>
  <si>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</si>
  <si>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</si>
  <si>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</si>
  <si>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</si>
  <si>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</si>
  <si>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</si>
  <si>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</si>
  <si>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</si>
  <si>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</si>
  <si>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</si>
  <si>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</si>
  <si>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</si>
  <si>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</si>
  <si>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</si>
  <si>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</si>
  <si>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</si>
  <si>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</si>
  <si>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</si>
  <si>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</si>
  <si>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</si>
  <si>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</si>
  <si>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</si>
  <si>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</si>
  <si>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</si>
  <si>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</si>
  <si>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</si>
  <si>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</si>
  <si>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</si>
  <si>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</si>
  <si>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</si>
  <si>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</si>
  <si>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</si>
  <si>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</si>
  <si>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</si>
  <si>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</si>
  <si>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</si>
  <si>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</si>
  <si>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</si>
  <si>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</si>
  <si>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</si>
  <si>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</si>
  <si>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</si>
  <si>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</si>
  <si>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</si>
  <si>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</si>
  <si>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</si>
  <si>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</si>
  <si>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</si>
  <si>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</si>
  <si>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</si>
  <si>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</si>
  <si>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</si>
  <si>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</si>
  <si>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</si>
  <si>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</si>
  <si>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</si>
  <si>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</si>
  <si>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</si>
  <si>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</si>
  <si>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</si>
  <si>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</si>
  <si>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</si>
  <si>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</si>
  <si>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</si>
  <si>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</si>
  <si>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</si>
  <si>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</si>
  <si>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</si>
  <si>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</si>
  <si>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</si>
  <si>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</si>
  <si>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</si>
  <si>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</si>
  <si>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</si>
  <si>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</si>
  <si>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</si>
  <si>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</si>
  <si>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</si>
  <si>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</si>
  <si>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</si>
  <si>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</si>
  <si>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</si>
  <si>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</si>
  <si>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</si>
  <si>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</si>
  <si>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</si>
  <si>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</si>
  <si>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</si>
  <si>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</si>
  <si>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</si>
  <si>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</si>
  <si>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</si>
  <si>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</si>
  <si>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</si>
  <si>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</si>
  <si>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</si>
  <si>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</si>
  <si>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</si>
  <si>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</si>
  <si>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</si>
  <si>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</si>
  <si>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</si>
  <si>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</si>
  <si>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</si>
  <si>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</si>
  <si>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</si>
  <si>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</si>
  <si>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</si>
  <si>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</si>
  <si>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</si>
  <si>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</si>
  <si>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</si>
  <si>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</si>
  <si>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</si>
  <si>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</si>
  <si>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</si>
  <si>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</si>
  <si>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</si>
  <si>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</si>
  <si>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</si>
  <si>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</si>
  <si>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</si>
  <si>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</si>
  <si>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</si>
  <si>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</si>
  <si>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</si>
  <si>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</si>
  <si>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</si>
  <si>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</si>
  <si>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</si>
  <si>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</si>
  <si>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</si>
  <si>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</si>
  <si>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</si>
  <si>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</si>
  <si>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</si>
  <si>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</si>
  <si>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</si>
  <si>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</si>
  <si>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</si>
  <si>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</si>
  <si>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</si>
  <si>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</si>
  <si>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</si>
  <si>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</si>
  <si>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</si>
  <si>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</si>
  <si>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</si>
  <si>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</si>
  <si>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</si>
  <si>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</si>
  <si>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</si>
  <si>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</si>
  <si>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</si>
  <si>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</si>
  <si>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</si>
  <si>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</si>
  <si>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</si>
  <si>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</si>
  <si>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</si>
  <si>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</si>
  <si>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</si>
  <si>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</si>
  <si>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</si>
  <si>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</si>
  <si>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</si>
  <si>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</si>
  <si>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</si>
  <si>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</si>
  <si>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</si>
  <si>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</si>
  <si>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</si>
  <si>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</si>
  <si>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</si>
  <si>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</si>
  <si>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</si>
  <si>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</si>
  <si>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</si>
  <si>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</si>
  <si>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</si>
  <si>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</si>
  <si>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</si>
  <si>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</si>
  <si>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</si>
  <si>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</si>
  <si>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</si>
  <si>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</si>
  <si>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</si>
  <si>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</si>
  <si>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</si>
  <si>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</si>
  <si>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</si>
  <si>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</si>
  <si>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</si>
  <si>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</si>
  <si>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</si>
  <si>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</si>
  <si>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</si>
  <si>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</si>
  <si>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</si>
  <si>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</si>
  <si>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</si>
  <si>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</si>
  <si>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</si>
  <si>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</si>
  <si>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</si>
  <si>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</si>
  <si>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</si>
  <si>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31460491</t>
  </si>
  <si>
    <t>ООО "Аирлинк"</t>
  </si>
  <si>
    <t>7457004215</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</si>
  <si>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</si>
  <si>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</si>
  <si>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</si>
  <si>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</si>
  <si>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</si>
  <si>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</si>
  <si>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</si>
  <si>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</si>
  <si>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</si>
  <si>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</si>
  <si>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</si>
  <si>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</si>
  <si>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</si>
  <si>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</si>
  <si>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</si>
  <si>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</si>
  <si>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</si>
  <si>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</si>
  <si>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</si>
  <si>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</si>
  <si>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</si>
  <si>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</si>
  <si>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</si>
  <si>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</si>
  <si>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</si>
  <si>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</si>
  <si>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</si>
  <si>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</si>
  <si>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</si>
  <si>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</si>
  <si>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</si>
  <si>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</si>
  <si>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</si>
  <si>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</si>
  <si>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</si>
  <si>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</si>
  <si>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</si>
  <si>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</si>
  <si>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</si>
  <si>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</si>
  <si>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</si>
  <si>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</si>
  <si>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</si>
  <si>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</si>
  <si>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</si>
  <si>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</si>
  <si>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</si>
  <si>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</si>
  <si>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</si>
  <si>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</si>
  <si>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</si>
  <si>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</si>
  <si>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</si>
  <si>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</si>
  <si>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</si>
  <si>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</si>
  <si>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</si>
  <si>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</si>
  <si>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</si>
  <si>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</si>
  <si>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</si>
  <si>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</si>
  <si>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</si>
  <si>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</si>
  <si>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</si>
  <si>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</si>
  <si>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</si>
  <si>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</si>
  <si>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</si>
  <si>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</si>
  <si>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</si>
  <si>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</si>
  <si>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</si>
  <si>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</si>
  <si>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</si>
  <si>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</si>
  <si>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</si>
  <si>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</si>
  <si>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</si>
  <si>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</si>
  <si>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</si>
  <si>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</si>
  <si>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</si>
  <si>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</si>
  <si>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</si>
  <si>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</si>
  <si>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</si>
  <si>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</si>
  <si>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</si>
  <si>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</si>
  <si>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</si>
  <si>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</si>
  <si>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</si>
  <si>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</si>
  <si>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</si>
  <si>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</si>
  <si>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</si>
  <si>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</si>
  <si>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</si>
  <si>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</si>
  <si>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</si>
  <si>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</si>
  <si>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</si>
  <si>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</si>
  <si>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</si>
  <si>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</si>
  <si>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</si>
  <si>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</si>
  <si>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</si>
  <si>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</si>
  <si>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</si>
  <si>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</si>
  <si>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</si>
  <si>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</si>
  <si>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</si>
  <si>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</si>
  <si>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</si>
  <si>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</si>
  <si>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</si>
  <si>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</si>
  <si>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</si>
  <si>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</si>
  <si>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</si>
  <si>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</si>
  <si>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</si>
  <si>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</si>
  <si>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</si>
  <si>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</si>
  <si>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</si>
  <si>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</si>
  <si>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</si>
  <si>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</si>
  <si>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</si>
  <si>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</si>
  <si>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</si>
  <si>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</si>
  <si>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</si>
  <si>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</si>
  <si>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</si>
  <si>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</si>
  <si>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</si>
  <si>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</si>
  <si>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</si>
  <si>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</si>
  <si>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</si>
  <si>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</si>
  <si>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</si>
  <si>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</si>
  <si>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</si>
  <si>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</si>
  <si>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</si>
  <si>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</si>
  <si>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</si>
  <si>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</si>
  <si>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</si>
  <si>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</si>
  <si>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</si>
  <si>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</si>
  <si>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</si>
  <si>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</si>
  <si>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</si>
  <si>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</si>
  <si>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</si>
  <si>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</si>
  <si>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</si>
  <si>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</si>
  <si>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</si>
  <si>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</si>
  <si>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</si>
  <si>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</si>
  <si>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</si>
  <si>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</si>
  <si>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</si>
  <si>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</si>
  <si>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</si>
  <si>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</si>
  <si>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</si>
  <si>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</si>
  <si>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</si>
  <si>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</si>
  <si>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</si>
  <si>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</si>
  <si>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</si>
  <si>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</si>
  <si>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</si>
  <si>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</si>
  <si>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</si>
  <si>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</si>
  <si>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</si>
  <si>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</si>
  <si>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</si>
  <si>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</si>
  <si>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</si>
  <si>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</si>
  <si>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</si>
  <si>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</si>
  <si>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</si>
  <si>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</si>
  <si>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</si>
  <si>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</si>
  <si>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</si>
  <si>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</si>
  <si>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</si>
  <si>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</si>
  <si>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</si>
  <si>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</si>
  <si>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</si>
  <si>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</si>
  <si>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</si>
  <si>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</si>
  <si>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</si>
  <si>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</si>
  <si>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</si>
  <si>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</si>
  <si>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</si>
  <si>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</si>
  <si>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</si>
  <si>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</si>
  <si>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</si>
  <si>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</si>
  <si>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</si>
  <si>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</si>
  <si>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</si>
  <si>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</si>
  <si>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</si>
  <si>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</si>
  <si>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</si>
  <si>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</si>
  <si>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</si>
  <si>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</si>
  <si>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</si>
  <si>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</si>
  <si>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</si>
  <si>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</si>
  <si>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</si>
  <si>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</si>
  <si>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</si>
  <si>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</si>
  <si>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</si>
  <si>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</si>
  <si>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</si>
  <si>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</si>
  <si>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</si>
  <si>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</si>
  <si>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</si>
  <si>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</si>
  <si>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</si>
  <si>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</si>
  <si>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</si>
  <si>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</si>
  <si>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</si>
  <si>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</si>
  <si>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</si>
  <si>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</si>
  <si>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</si>
  <si>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</si>
  <si>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</si>
  <si>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</si>
  <si>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</si>
  <si>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</si>
  <si>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</si>
  <si>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</si>
  <si>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</si>
  <si>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</si>
  <si>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</si>
  <si>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</si>
  <si>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</si>
  <si>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</si>
  <si>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</si>
  <si>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</si>
  <si>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</si>
  <si>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</si>
  <si>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</si>
  <si>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</si>
  <si>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</si>
  <si>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</si>
  <si>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</si>
  <si>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</si>
  <si>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</si>
  <si>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</si>
  <si>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</si>
  <si>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</si>
  <si>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</si>
  <si>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</si>
  <si>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</si>
  <si>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</si>
  <si>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</si>
  <si>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</si>
  <si>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</si>
  <si>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</si>
  <si>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</si>
  <si>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</si>
  <si>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</si>
  <si>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</si>
  <si>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</si>
  <si>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</si>
  <si>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</si>
  <si>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</si>
  <si>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</si>
  <si>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</si>
  <si>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</si>
  <si>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</si>
  <si>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</si>
  <si>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</si>
  <si>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</si>
  <si>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</si>
  <si>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</si>
  <si>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</si>
  <si>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</si>
  <si>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</si>
  <si>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</si>
  <si>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</si>
  <si>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</si>
  <si>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</si>
  <si>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</si>
  <si>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</si>
  <si>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</si>
  <si>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</si>
  <si>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</si>
  <si>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</si>
  <si>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</si>
  <si>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</si>
  <si>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</si>
  <si>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</si>
  <si>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</si>
  <si>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</si>
  <si>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</si>
  <si>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</si>
  <si>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</si>
  <si>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</si>
  <si>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</si>
  <si>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</si>
  <si>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</si>
  <si>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</si>
  <si>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</si>
  <si>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</si>
  <si>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</si>
  <si>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</si>
  <si>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</si>
  <si>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</si>
  <si>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</si>
  <si>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</si>
  <si>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</si>
  <si>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</si>
  <si>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</si>
  <si>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</si>
  <si>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</si>
  <si>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</si>
  <si>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</si>
  <si>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</si>
  <si>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</si>
  <si>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</si>
  <si>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</si>
  <si>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</si>
  <si>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</si>
  <si>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</si>
  <si>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</si>
  <si>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</si>
  <si>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</si>
  <si>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</si>
  <si>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</si>
  <si>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</si>
  <si>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</si>
  <si>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</si>
  <si>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</si>
  <si>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</si>
  <si>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</si>
  <si>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</si>
  <si>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</si>
  <si>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</si>
  <si>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</si>
  <si>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</si>
  <si>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</si>
  <si>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</si>
  <si>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</si>
  <si>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</si>
  <si>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</si>
  <si>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</si>
  <si>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</si>
  <si>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</si>
  <si>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</si>
  <si>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</si>
  <si>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</si>
  <si>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</si>
  <si>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</si>
  <si>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</si>
  <si>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</si>
  <si>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</si>
  <si>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</si>
  <si>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</si>
  <si>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</si>
  <si>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</si>
  <si>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</si>
  <si>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</si>
  <si>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</si>
  <si>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</si>
  <si>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</si>
  <si>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</si>
  <si>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</si>
  <si>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</si>
  <si>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</si>
  <si>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</si>
  <si>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</si>
  <si>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</si>
  <si>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</si>
  <si>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</si>
  <si>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</si>
  <si>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</si>
  <si>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</si>
  <si>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</si>
  <si>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</si>
  <si>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</si>
  <si>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</si>
  <si>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</si>
  <si>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</si>
  <si>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</si>
  <si>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</si>
  <si>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</si>
  <si>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</si>
  <si>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</si>
  <si>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</si>
  <si>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</si>
  <si>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</si>
  <si>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</si>
  <si>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</si>
  <si>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</si>
  <si>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</si>
  <si>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</si>
  <si>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</si>
  <si>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</si>
  <si>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</si>
  <si>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</si>
  <si>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</si>
  <si>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</si>
  <si>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</si>
  <si>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</si>
  <si>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</si>
  <si>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</si>
  <si>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</si>
  <si>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</si>
  <si>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</si>
  <si>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</si>
  <si>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</si>
  <si>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</si>
  <si>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</si>
  <si>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</si>
  <si>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</si>
  <si>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</si>
  <si>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</si>
  <si>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</si>
  <si>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</si>
  <si>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</si>
  <si>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</si>
  <si>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</si>
  <si>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</si>
  <si>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</si>
  <si>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</si>
  <si>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</si>
  <si>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</si>
  <si>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</si>
  <si>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</si>
  <si>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</si>
  <si>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</si>
  <si>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</si>
  <si>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</si>
  <si>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</si>
  <si>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</si>
  <si>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</si>
  <si>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</si>
  <si>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</si>
  <si>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</si>
  <si>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</si>
  <si>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</si>
  <si>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</si>
  <si>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</si>
  <si>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</si>
  <si>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</si>
  <si>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</si>
  <si>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</si>
  <si>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</si>
  <si>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</si>
  <si>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</si>
  <si>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</si>
  <si>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</si>
  <si>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</si>
  <si>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</si>
  <si>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</si>
  <si>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</si>
  <si>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</si>
  <si>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</si>
  <si>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</si>
  <si>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</si>
  <si>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</si>
  <si>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</si>
  <si>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</si>
  <si>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</si>
  <si>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</si>
  <si>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</si>
  <si>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</si>
  <si>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</si>
  <si>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</si>
  <si>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</si>
  <si>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</si>
  <si>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</si>
  <si>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</si>
  <si>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</si>
  <si>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</si>
  <si>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</si>
  <si>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</si>
  <si>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</si>
  <si>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</si>
  <si>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</si>
  <si>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</si>
  <si>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</si>
  <si>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</si>
  <si>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</si>
  <si>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</si>
  <si>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</si>
  <si>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</si>
  <si>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</si>
  <si>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</si>
  <si>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</si>
  <si>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</si>
  <si>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</si>
  <si>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</si>
  <si>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</si>
  <si>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</si>
  <si>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</si>
  <si>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</si>
  <si>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</si>
  <si>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</si>
  <si>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</si>
  <si>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</si>
  <si>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</si>
  <si>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</si>
  <si>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</si>
  <si>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</si>
  <si>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</si>
  <si>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</si>
  <si>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</si>
  <si>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</si>
  <si>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</si>
  <si>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</si>
  <si>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</si>
  <si>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</si>
  <si>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</si>
  <si>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</si>
  <si>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</si>
  <si>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</si>
  <si>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</si>
  <si>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</si>
  <si>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</si>
  <si>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</si>
  <si>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</si>
  <si>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</si>
  <si>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</si>
  <si>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</si>
  <si>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</si>
  <si>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</si>
  <si>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</si>
  <si>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</si>
  <si>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</si>
  <si>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</si>
  <si>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</si>
  <si>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</si>
  <si>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</si>
  <si>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</si>
  <si>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</si>
  <si>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</si>
  <si>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</si>
  <si>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</si>
  <si>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</si>
  <si>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</si>
  <si>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</si>
  <si>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</si>
  <si>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</si>
  <si>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</si>
  <si>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</si>
  <si>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</si>
  <si>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</si>
  <si>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</si>
  <si>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</si>
  <si>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</si>
  <si>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</si>
  <si>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</si>
  <si>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</si>
  <si>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</si>
  <si>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</si>
  <si>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</si>
  <si>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</si>
  <si>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</si>
  <si>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</si>
  <si>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</si>
  <si>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</si>
  <si>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</si>
  <si>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</si>
  <si>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</si>
  <si>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</si>
  <si>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</si>
  <si>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</si>
  <si>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</si>
  <si>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</si>
  <si>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</si>
  <si>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</si>
  <si>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</si>
  <si>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</si>
  <si>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</si>
  <si>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</si>
  <si>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</si>
  <si>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</si>
  <si>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</si>
  <si>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</si>
  <si>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</si>
  <si>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</si>
  <si>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</si>
  <si>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</si>
  <si>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</si>
  <si>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</si>
  <si>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</si>
  <si>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</si>
  <si>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</si>
  <si>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</si>
  <si>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</si>
  <si>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</si>
  <si>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</si>
  <si>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</si>
  <si>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</si>
  <si>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</si>
  <si>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</si>
  <si>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</si>
  <si>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</si>
  <si>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</si>
  <si>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</si>
  <si>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</si>
  <si>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</si>
  <si>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</si>
  <si>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</si>
  <si>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</si>
  <si>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</si>
  <si>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</si>
  <si>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</si>
  <si>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</si>
  <si>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</si>
  <si>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</si>
  <si>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</si>
  <si>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</si>
  <si>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</si>
  <si>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</si>
  <si>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</si>
  <si>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</si>
  <si>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</si>
  <si>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</si>
  <si>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</si>
  <si>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</si>
  <si>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</si>
  <si>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</si>
  <si>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</si>
  <si>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</si>
  <si>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</si>
  <si>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</si>
  <si>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</si>
  <si>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</si>
  <si>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</si>
  <si>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</si>
  <si>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</si>
  <si>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</si>
  <si>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</si>
  <si>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</si>
  <si>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</si>
  <si>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</si>
  <si>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</si>
  <si>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</si>
  <si>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</si>
  <si>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</si>
  <si>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</si>
  <si>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</si>
  <si>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</si>
  <si>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</si>
  <si>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</si>
  <si>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</si>
  <si>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</si>
  <si>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</si>
  <si>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</si>
  <si>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</si>
  <si>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</si>
  <si>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</si>
  <si>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</si>
  <si>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</si>
  <si>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</si>
  <si>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</si>
  <si>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</si>
  <si>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</si>
  <si>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</si>
  <si>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</si>
  <si>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</si>
  <si>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</si>
  <si>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</si>
  <si>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</si>
  <si>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</si>
  <si>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</si>
  <si>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</si>
  <si>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</si>
  <si>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</si>
  <si>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</si>
  <si>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</si>
  <si>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</si>
  <si>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</si>
  <si>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</si>
  <si>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</si>
  <si>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</si>
  <si>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</si>
  <si>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</si>
  <si>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</si>
  <si>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</si>
  <si>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</si>
  <si>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</si>
  <si>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</si>
  <si>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</si>
  <si>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</si>
  <si>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</si>
  <si>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</si>
  <si>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</si>
  <si>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</si>
  <si>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</si>
  <si>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</si>
  <si>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</si>
  <si>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</si>
  <si>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</si>
  <si>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</si>
  <si>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</si>
  <si>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</si>
  <si>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</si>
  <si>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</si>
  <si>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</si>
  <si>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</si>
  <si>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</si>
  <si>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</si>
  <si>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</si>
  <si>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</si>
  <si>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</si>
  <si>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</si>
  <si>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</si>
  <si>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</si>
  <si>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</si>
  <si>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</si>
  <si>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</si>
  <si>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</si>
  <si>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</si>
  <si>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</si>
  <si>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</si>
  <si>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</si>
  <si>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</si>
  <si>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</si>
  <si>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</si>
  <si>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</si>
  <si>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</si>
  <si>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</si>
  <si>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</si>
  <si>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</si>
  <si>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</si>
  <si>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</si>
  <si>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</si>
  <si>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</si>
  <si>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</si>
  <si>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</si>
  <si>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</si>
  <si>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</si>
  <si>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</si>
  <si>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</si>
  <si>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</si>
  <si>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</si>
  <si>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</si>
  <si>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</si>
  <si>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</si>
  <si>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</si>
  <si>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</si>
  <si>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</si>
  <si>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</si>
  <si>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</si>
  <si>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</si>
  <si>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</si>
  <si>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</si>
  <si>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</si>
  <si>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</si>
  <si>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</si>
  <si>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</si>
  <si>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</si>
  <si>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</si>
  <si>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</si>
  <si>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</si>
  <si>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</si>
  <si>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</si>
  <si>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</si>
  <si>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</si>
  <si>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</si>
  <si>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</si>
  <si>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</si>
  <si>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</si>
  <si>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</si>
  <si>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</si>
  <si>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</si>
  <si>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</si>
  <si>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</si>
  <si>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</si>
  <si>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</si>
  <si>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</si>
  <si>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</si>
  <si>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</si>
  <si>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</si>
  <si>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</si>
  <si>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</si>
  <si>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</si>
  <si>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</si>
  <si>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</si>
  <si>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</si>
  <si>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</si>
  <si>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</si>
  <si>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</si>
  <si>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</si>
  <si>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</si>
  <si>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</si>
  <si>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</si>
  <si>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</si>
  <si>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</si>
  <si>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</si>
  <si>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</si>
  <si>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</si>
  <si>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</si>
  <si>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</si>
  <si>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</si>
  <si>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</si>
  <si>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</si>
  <si>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</si>
  <si>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</si>
  <si>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</si>
  <si>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</si>
  <si>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</si>
  <si>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</si>
  <si>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</si>
  <si>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</si>
  <si>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</si>
  <si>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</si>
  <si>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</si>
  <si>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</si>
  <si>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</si>
  <si>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</si>
  <si>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</si>
  <si>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</si>
  <si>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</si>
  <si>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</si>
  <si>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</si>
  <si>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</si>
  <si>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</si>
  <si>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</si>
  <si>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</si>
  <si>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</si>
  <si>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</si>
  <si>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</si>
  <si>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</si>
  <si>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</si>
  <si>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</si>
  <si>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</si>
  <si>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</si>
  <si>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</si>
  <si>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</si>
  <si>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</si>
  <si>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</si>
  <si>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29.04.2021</t>
  </si>
  <si>
    <t>1791</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</si>
  <si>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</si>
  <si>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</si>
  <si>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</si>
  <si>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</si>
  <si>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</si>
  <si>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</si>
  <si>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</si>
  <si>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2022-2026 гг.</t>
  </si>
  <si>
    <t>Зона теплоснабжения №01 Челябинского городского округа</t>
  </si>
  <si>
    <t>31.12.2022</t>
  </si>
  <si>
    <t>О</t>
  </si>
  <si>
    <t>01.01.2023</t>
  </si>
  <si>
    <t>31.12.2023</t>
  </si>
  <si>
    <t>01.01.2024</t>
  </si>
  <si>
    <t>31.12.2024</t>
  </si>
  <si>
    <t>01.01.2025</t>
  </si>
  <si>
    <t>31.12.2025</t>
  </si>
  <si>
    <t>01.01.2026</t>
  </si>
  <si>
    <t>Инвестиционная программа АО "УСТЭК-Челябинск" на 2020-2022 гг.</t>
  </si>
  <si>
    <t>https://portal.eias.ru/Portal/DownloadPage.aspx?type=12&amp;guid=270dcaf9-fe18-4c22-9291-c5a5b83f4b9f</t>
  </si>
  <si>
    <t>https://portal.eias.ru/Portal/DownloadPage.aspx?type=12&amp;guid=5e3fc879-4348-4c8d-a76d-b6c91ba75a36</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</si>
  <si>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</si>
  <si>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</si>
  <si>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</si>
  <si>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</si>
  <si>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</si>
  <si>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</si>
  <si>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</si>
  <si>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</si>
  <si>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</si>
  <si>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</si>
  <si>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</si>
  <si>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</si>
  <si>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</si>
  <si>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</si>
  <si>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</si>
  <si>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</si>
  <si>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</si>
  <si>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</si>
  <si>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</si>
  <si>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</si>
  <si>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</si>
  <si>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</si>
  <si>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</si>
  <si>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</si>
  <si>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</si>
  <si>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</si>
  <si>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</si>
  <si>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</si>
  <si>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</si>
  <si>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</si>
  <si>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</si>
  <si>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</si>
  <si>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</si>
  <si>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</si>
  <si>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</si>
  <si>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</si>
  <si>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</si>
  <si>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</si>
  <si>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</si>
  <si>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</si>
  <si>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</si>
  <si>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</si>
  <si>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</si>
  <si>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</si>
  <si>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</si>
  <si>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</si>
  <si>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</si>
  <si>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</si>
  <si>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</si>
  <si>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</si>
  <si>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</si>
  <si>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</si>
  <si>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</si>
  <si>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</si>
  <si>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</si>
  <si>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</si>
  <si>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</si>
  <si>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</si>
  <si>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</si>
  <si>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</si>
  <si>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</si>
  <si>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</si>
  <si>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</si>
  <si>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</si>
  <si>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31526604</t>
  </si>
  <si>
    <t>ООО "Илья"</t>
  </si>
  <si>
    <t>7412000323</t>
  </si>
  <si>
    <t>03-12-2002 00:00:00</t>
  </si>
  <si>
    <t>01-01-2022 00:00:00</t>
  </si>
  <si>
    <t>31543531</t>
  </si>
  <si>
    <t>ООО "НЕФТЕХИМАВТОМАТИКА"</t>
  </si>
  <si>
    <t>5506176287</t>
  </si>
  <si>
    <t>550601001</t>
  </si>
  <si>
    <t>31529907</t>
  </si>
  <si>
    <t>ООО "Плаза-ЭнергоСервис"</t>
  </si>
  <si>
    <t>7453214589</t>
  </si>
  <si>
    <t>17-02-2010 00:00:00</t>
  </si>
  <si>
    <t>31739844</t>
  </si>
  <si>
    <t>ООО "ПрофМонтаж"</t>
  </si>
  <si>
    <t>7448204264</t>
  </si>
  <si>
    <t>08-03-2024 00:00:00</t>
  </si>
  <si>
    <t>31526592</t>
  </si>
  <si>
    <t>ООО "СКГ-Тепло"</t>
  </si>
  <si>
    <t>7415107339</t>
  </si>
  <si>
    <t>24-05-2021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</si>
  <si>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</si>
  <si>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</si>
  <si>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</si>
  <si>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</si>
  <si>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</si>
  <si>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</si>
  <si>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</si>
  <si>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</si>
  <si>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</si>
  <si>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</si>
  <si>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</si>
  <si>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</si>
  <si>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</si>
  <si>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</si>
  <si>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</si>
  <si>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</si>
  <si>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</si>
  <si>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</si>
  <si>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</si>
  <si>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</si>
  <si>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</si>
  <si>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</si>
  <si>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</si>
  <si>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</si>
  <si>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</si>
  <si>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</si>
  <si>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</si>
  <si>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</si>
  <si>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</si>
  <si>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</si>
  <si>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</si>
  <si>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</si>
  <si>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</si>
  <si>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</si>
  <si>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</si>
  <si>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</si>
  <si>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</si>
  <si>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</si>
  <si>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</si>
  <si>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</si>
  <si>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</si>
  <si>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</si>
  <si>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</si>
  <si>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</si>
  <si>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</si>
  <si>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</si>
  <si>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</si>
  <si>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</si>
  <si>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</si>
  <si>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</si>
  <si>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</si>
  <si>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</si>
  <si>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</si>
  <si>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</si>
  <si>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</si>
  <si>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</si>
  <si>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</si>
  <si>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</si>
  <si>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</si>
  <si>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</si>
  <si>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</si>
  <si>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</si>
  <si>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</si>
  <si>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</si>
  <si>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</si>
  <si>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</si>
  <si>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</si>
  <si>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</si>
  <si>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</si>
  <si>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</si>
  <si>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</si>
  <si>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</si>
  <si>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</si>
  <si>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</si>
  <si>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</si>
  <si>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</si>
  <si>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</si>
  <si>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</si>
  <si>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</si>
  <si>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</si>
  <si>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</si>
  <si>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</si>
  <si>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</si>
  <si>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</si>
  <si>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</si>
  <si>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</si>
  <si>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</si>
  <si>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16:49:11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</si>
</sst>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9">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0" fontId="29"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6" fillId="9" borderId="5" xfId="52" applyNumberFormat="1" applyFill="1" applyBorder="1" applyAlignment="1" applyProtection="1">
      <alignment horizontal="left" vertical="center" wrapText="1" indent="1"/>
      <protection locked="0"/>
    </xf>
    <xf numFmtId="49" fontId="6" fillId="9" borderId="5" xfId="0" applyFont="1" applyFill="1" applyBorder="1" applyAlignment="1" applyProtection="1">
      <alignment horizontal="left" vertical="center" wrapText="1" indent="1"/>
      <protection locked="0"/>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546099</xdr:rowOff>
    </xdr:from>
    <xdr:to>
      <xdr:col>3</xdr:col>
      <xdr:colOff>0</xdr:colOff>
      <xdr:row>113</xdr:row>
      <xdr:rowOff>69849</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09550" y="429894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82549</xdr:rowOff>
    </xdr:from>
    <xdr:to>
      <xdr:col>3</xdr:col>
      <xdr:colOff>0</xdr:colOff>
      <xdr:row>18</xdr:row>
      <xdr:rowOff>546099</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09550" y="383539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152399</xdr:rowOff>
    </xdr:from>
    <xdr:to>
      <xdr:col>3</xdr:col>
      <xdr:colOff>0</xdr:colOff>
      <xdr:row>18</xdr:row>
      <xdr:rowOff>82549</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09550" y="337184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50799</xdr:rowOff>
    </xdr:from>
    <xdr:to>
      <xdr:col>3</xdr:col>
      <xdr:colOff>0</xdr:colOff>
      <xdr:row>15</xdr:row>
      <xdr:rowOff>152399</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09550" y="2908299"/>
          <a:ext cx="1968500"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69849</xdr:rowOff>
    </xdr:from>
    <xdr:to>
      <xdr:col>3</xdr:col>
      <xdr:colOff>0</xdr:colOff>
      <xdr:row>13</xdr:row>
      <xdr:rowOff>50799</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09550" y="244474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101599</xdr:rowOff>
    </xdr:from>
    <xdr:to>
      <xdr:col>3</xdr:col>
      <xdr:colOff>0</xdr:colOff>
      <xdr:row>12</xdr:row>
      <xdr:rowOff>69849</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09550" y="198119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152399</xdr:rowOff>
    </xdr:from>
    <xdr:to>
      <xdr:col>3</xdr:col>
      <xdr:colOff>0</xdr:colOff>
      <xdr:row>10</xdr:row>
      <xdr:rowOff>101599</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09550" y="151764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4</xdr:row>
      <xdr:rowOff>539749</xdr:rowOff>
    </xdr:from>
    <xdr:to>
      <xdr:col>3</xdr:col>
      <xdr:colOff>0</xdr:colOff>
      <xdr:row>7</xdr:row>
      <xdr:rowOff>152399</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09550" y="1054099"/>
          <a:ext cx="1968500"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108700" y="4876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108700" y="4876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108700" y="5505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635750" y="48514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7613650" y="3765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070600" y="38227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070600" y="38354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070600" y="41402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070600" y="41402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070600" y="41402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4941550" y="31369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5881350" y="313690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5881350" y="313690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34950" y="596900"/>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29475" y="3226594"/>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E66B1F37-6C8A-4028-A9A1-7567479AD1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1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818C18C4-1EB3-4115-A0C6-51C23CCDC2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49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46</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7615767" y="12287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6737350"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502717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2814300" y="8255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130800" y="487680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38100</xdr:colOff>
      <xdr:row>23</xdr:row>
      <xdr:rowOff>0</xdr:rowOff>
    </xdr:from>
    <xdr:to>
      <xdr:col>41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17146814" y="4299857"/>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ColWidth="9.140625"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BE30"/>
  <sheetViews>
    <sheetView showGridLines="0" topLeftCell="O14" zoomScale="70" zoomScaleNormal="70" workbookViewId="0">
      <selection activeCell="AQ24" sqref="AQ24"/>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16.7109375" style="493" customWidth="1"/>
    <col min="16" max="17" width="23.7109375" style="493" hidden="1" customWidth="1"/>
    <col min="18" max="18" width="11.7109375" style="493" customWidth="1"/>
    <col min="19" max="19" width="3.7109375" style="493" customWidth="1"/>
    <col min="20" max="20" width="11.7109375" style="493" customWidth="1"/>
    <col min="21" max="21" width="8.5703125" style="493" customWidth="1"/>
    <col min="22" max="22" width="16.4257812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customWidth="1"/>
    <col min="29" max="29" width="16.7109375" style="1074" customWidth="1"/>
    <col min="30" max="31" width="23.7109375" style="1074" hidden="1" customWidth="1"/>
    <col min="32" max="32" width="11.7109375" style="1074" customWidth="1"/>
    <col min="33" max="33" width="3.7109375" style="1074" customWidth="1"/>
    <col min="34" max="34" width="11.7109375" style="1074" customWidth="1"/>
    <col min="35" max="35" width="8.5703125" style="1074" customWidth="1"/>
    <col min="36" max="36" width="16.7109375" style="1074" customWidth="1"/>
    <col min="37" max="38" width="23.7109375" style="1074" hidden="1" customWidth="1"/>
    <col min="39" max="39" width="11.7109375" style="1074" customWidth="1"/>
    <col min="40" max="40" width="3.7109375" style="1074" customWidth="1"/>
    <col min="41" max="41" width="11.7109375" style="1074" customWidth="1"/>
    <col min="42" max="42" width="8.5703125" style="1074" customWidth="1"/>
    <col min="43" max="43" width="16.7109375" style="1074" customWidth="1"/>
    <col min="44" max="45" width="23.7109375" style="1074" hidden="1" customWidth="1"/>
    <col min="46" max="46" width="11.7109375" style="1074" customWidth="1"/>
    <col min="47" max="47" width="3.7109375" style="1074" customWidth="1"/>
    <col min="48" max="48" width="11.7109375" style="1074" customWidth="1"/>
    <col min="49" max="49" width="8.5703125" style="1074" hidden="1" customWidth="1"/>
    <col min="50" max="50" width="4.7109375" style="493" customWidth="1"/>
    <col min="51" max="51" width="115.7109375" style="493" customWidth="1"/>
    <col min="52" max="53" width="10.5703125" style="554"/>
    <col min="54" max="54" width="11.140625" style="554" customWidth="1"/>
    <col min="55" max="57" width="10.5703125" style="554"/>
    <col min="58" max="277" width="10.5703125" style="493"/>
    <col min="278" max="285" width="0" style="493" hidden="1" customWidth="1"/>
    <col min="286" max="286" width="3.7109375" style="493" customWidth="1"/>
    <col min="287" max="287" width="3.85546875" style="493" customWidth="1"/>
    <col min="288" max="288" width="3.7109375" style="493" customWidth="1"/>
    <col min="289" max="289" width="12.7109375" style="493" customWidth="1"/>
    <col min="290" max="290" width="52.7109375" style="493" customWidth="1"/>
    <col min="291" max="294" width="0" style="493" hidden="1" customWidth="1"/>
    <col min="295" max="295" width="12.28515625" style="493" customWidth="1"/>
    <col min="296" max="296" width="6.42578125" style="493" customWidth="1"/>
    <col min="297" max="297" width="12.28515625" style="493" customWidth="1"/>
    <col min="298" max="298" width="0" style="493" hidden="1" customWidth="1"/>
    <col min="299" max="299" width="3.7109375" style="493" customWidth="1"/>
    <col min="300" max="300" width="11.140625" style="493" bestFit="1" customWidth="1"/>
    <col min="301" max="302" width="10.5703125" style="493"/>
    <col min="303" max="303" width="11.140625" style="493" customWidth="1"/>
    <col min="304" max="533" width="10.5703125" style="493"/>
    <col min="534" max="541" width="0" style="493" hidden="1" customWidth="1"/>
    <col min="542" max="542" width="3.7109375" style="493" customWidth="1"/>
    <col min="543" max="543" width="3.85546875" style="493" customWidth="1"/>
    <col min="544" max="544" width="3.7109375" style="493" customWidth="1"/>
    <col min="545" max="545" width="12.7109375" style="493" customWidth="1"/>
    <col min="546" max="546" width="52.7109375" style="493" customWidth="1"/>
    <col min="547" max="550" width="0" style="493" hidden="1" customWidth="1"/>
    <col min="551" max="551" width="12.28515625" style="493" customWidth="1"/>
    <col min="552" max="552" width="6.42578125" style="493" customWidth="1"/>
    <col min="553" max="553" width="12.28515625" style="493" customWidth="1"/>
    <col min="554" max="554" width="0" style="493" hidden="1" customWidth="1"/>
    <col min="555" max="555" width="3.7109375" style="493" customWidth="1"/>
    <col min="556" max="556" width="11.140625" style="493" bestFit="1" customWidth="1"/>
    <col min="557" max="558" width="10.5703125" style="493"/>
    <col min="559" max="559" width="11.140625" style="493" customWidth="1"/>
    <col min="560" max="789" width="10.5703125" style="493"/>
    <col min="790" max="797" width="0" style="493" hidden="1" customWidth="1"/>
    <col min="798" max="798" width="3.7109375" style="493" customWidth="1"/>
    <col min="799" max="799" width="3.85546875" style="493" customWidth="1"/>
    <col min="800" max="800" width="3.7109375" style="493" customWidth="1"/>
    <col min="801" max="801" width="12.7109375" style="493" customWidth="1"/>
    <col min="802" max="802" width="52.7109375" style="493" customWidth="1"/>
    <col min="803" max="806" width="0" style="493" hidden="1" customWidth="1"/>
    <col min="807" max="807" width="12.28515625" style="493" customWidth="1"/>
    <col min="808" max="808" width="6.42578125" style="493" customWidth="1"/>
    <col min="809" max="809" width="12.28515625" style="493" customWidth="1"/>
    <col min="810" max="810" width="0" style="493" hidden="1" customWidth="1"/>
    <col min="811" max="811" width="3.7109375" style="493" customWidth="1"/>
    <col min="812" max="812" width="11.140625" style="493" bestFit="1" customWidth="1"/>
    <col min="813" max="814" width="10.5703125" style="493"/>
    <col min="815" max="815" width="11.140625" style="493" customWidth="1"/>
    <col min="816" max="1045" width="10.5703125" style="493"/>
    <col min="1046" max="1053" width="0" style="493" hidden="1" customWidth="1"/>
    <col min="1054" max="1054" width="3.7109375" style="493" customWidth="1"/>
    <col min="1055" max="1055" width="3.85546875" style="493" customWidth="1"/>
    <col min="1056" max="1056" width="3.7109375" style="493" customWidth="1"/>
    <col min="1057" max="1057" width="12.7109375" style="493" customWidth="1"/>
    <col min="1058" max="1058" width="52.7109375" style="493" customWidth="1"/>
    <col min="1059" max="1062" width="0" style="493" hidden="1" customWidth="1"/>
    <col min="1063" max="1063" width="12.28515625" style="493" customWidth="1"/>
    <col min="1064" max="1064" width="6.42578125" style="493" customWidth="1"/>
    <col min="1065" max="1065" width="12.28515625" style="493" customWidth="1"/>
    <col min="1066" max="1066" width="0" style="493" hidden="1" customWidth="1"/>
    <col min="1067" max="1067" width="3.7109375" style="493" customWidth="1"/>
    <col min="1068" max="1068" width="11.140625" style="493" bestFit="1" customWidth="1"/>
    <col min="1069" max="1070" width="10.5703125" style="493"/>
    <col min="1071" max="1071" width="11.140625" style="493" customWidth="1"/>
    <col min="1072" max="1301" width="10.5703125" style="493"/>
    <col min="1302" max="1309" width="0" style="493" hidden="1" customWidth="1"/>
    <col min="1310" max="1310" width="3.7109375" style="493" customWidth="1"/>
    <col min="1311" max="1311" width="3.85546875" style="493" customWidth="1"/>
    <col min="1312" max="1312" width="3.7109375" style="493" customWidth="1"/>
    <col min="1313" max="1313" width="12.7109375" style="493" customWidth="1"/>
    <col min="1314" max="1314" width="52.7109375" style="493" customWidth="1"/>
    <col min="1315" max="1318" width="0" style="493" hidden="1" customWidth="1"/>
    <col min="1319" max="1319" width="12.28515625" style="493" customWidth="1"/>
    <col min="1320" max="1320" width="6.42578125" style="493" customWidth="1"/>
    <col min="1321" max="1321" width="12.28515625" style="493" customWidth="1"/>
    <col min="1322" max="1322" width="0" style="493" hidden="1" customWidth="1"/>
    <col min="1323" max="1323" width="3.7109375" style="493" customWidth="1"/>
    <col min="1324" max="1324" width="11.140625" style="493" bestFit="1" customWidth="1"/>
    <col min="1325" max="1326" width="10.5703125" style="493"/>
    <col min="1327" max="1327" width="11.140625" style="493" customWidth="1"/>
    <col min="1328" max="1557" width="10.5703125" style="493"/>
    <col min="1558" max="1565" width="0" style="493" hidden="1" customWidth="1"/>
    <col min="1566" max="1566" width="3.7109375" style="493" customWidth="1"/>
    <col min="1567" max="1567" width="3.85546875" style="493" customWidth="1"/>
    <col min="1568" max="1568" width="3.7109375" style="493" customWidth="1"/>
    <col min="1569" max="1569" width="12.7109375" style="493" customWidth="1"/>
    <col min="1570" max="1570" width="52.7109375" style="493" customWidth="1"/>
    <col min="1571" max="1574" width="0" style="493" hidden="1" customWidth="1"/>
    <col min="1575" max="1575" width="12.28515625" style="493" customWidth="1"/>
    <col min="1576" max="1576" width="6.42578125" style="493" customWidth="1"/>
    <col min="1577" max="1577" width="12.28515625" style="493" customWidth="1"/>
    <col min="1578" max="1578" width="0" style="493" hidden="1" customWidth="1"/>
    <col min="1579" max="1579" width="3.7109375" style="493" customWidth="1"/>
    <col min="1580" max="1580" width="11.140625" style="493" bestFit="1" customWidth="1"/>
    <col min="1581" max="1582" width="10.5703125" style="493"/>
    <col min="1583" max="1583" width="11.140625" style="493" customWidth="1"/>
    <col min="1584" max="1813" width="10.5703125" style="493"/>
    <col min="1814" max="1821" width="0" style="493" hidden="1" customWidth="1"/>
    <col min="1822" max="1822" width="3.7109375" style="493" customWidth="1"/>
    <col min="1823" max="1823" width="3.85546875" style="493" customWidth="1"/>
    <col min="1824" max="1824" width="3.7109375" style="493" customWidth="1"/>
    <col min="1825" max="1825" width="12.7109375" style="493" customWidth="1"/>
    <col min="1826" max="1826" width="52.7109375" style="493" customWidth="1"/>
    <col min="1827" max="1830" width="0" style="493" hidden="1" customWidth="1"/>
    <col min="1831" max="1831" width="12.28515625" style="493" customWidth="1"/>
    <col min="1832" max="1832" width="6.42578125" style="493" customWidth="1"/>
    <col min="1833" max="1833" width="12.28515625" style="493" customWidth="1"/>
    <col min="1834" max="1834" width="0" style="493" hidden="1" customWidth="1"/>
    <col min="1835" max="1835" width="3.7109375" style="493" customWidth="1"/>
    <col min="1836" max="1836" width="11.140625" style="493" bestFit="1" customWidth="1"/>
    <col min="1837" max="1838" width="10.5703125" style="493"/>
    <col min="1839" max="1839" width="11.140625" style="493" customWidth="1"/>
    <col min="1840" max="2069" width="10.5703125" style="493"/>
    <col min="2070" max="2077" width="0" style="493" hidden="1" customWidth="1"/>
    <col min="2078" max="2078" width="3.7109375" style="493" customWidth="1"/>
    <col min="2079" max="2079" width="3.85546875" style="493" customWidth="1"/>
    <col min="2080" max="2080" width="3.7109375" style="493" customWidth="1"/>
    <col min="2081" max="2081" width="12.7109375" style="493" customWidth="1"/>
    <col min="2082" max="2082" width="52.7109375" style="493" customWidth="1"/>
    <col min="2083" max="2086" width="0" style="493" hidden="1" customWidth="1"/>
    <col min="2087" max="2087" width="12.28515625" style="493" customWidth="1"/>
    <col min="2088" max="2088" width="6.42578125" style="493" customWidth="1"/>
    <col min="2089" max="2089" width="12.28515625" style="493" customWidth="1"/>
    <col min="2090" max="2090" width="0" style="493" hidden="1" customWidth="1"/>
    <col min="2091" max="2091" width="3.7109375" style="493" customWidth="1"/>
    <col min="2092" max="2092" width="11.140625" style="493" bestFit="1" customWidth="1"/>
    <col min="2093" max="2094" width="10.5703125" style="493"/>
    <col min="2095" max="2095" width="11.140625" style="493" customWidth="1"/>
    <col min="2096" max="2325" width="10.5703125" style="493"/>
    <col min="2326" max="2333" width="0" style="493" hidden="1" customWidth="1"/>
    <col min="2334" max="2334" width="3.7109375" style="493" customWidth="1"/>
    <col min="2335" max="2335" width="3.85546875" style="493" customWidth="1"/>
    <col min="2336" max="2336" width="3.7109375" style="493" customWidth="1"/>
    <col min="2337" max="2337" width="12.7109375" style="493" customWidth="1"/>
    <col min="2338" max="2338" width="52.7109375" style="493" customWidth="1"/>
    <col min="2339" max="2342" width="0" style="493" hidden="1" customWidth="1"/>
    <col min="2343" max="2343" width="12.28515625" style="493" customWidth="1"/>
    <col min="2344" max="2344" width="6.42578125" style="493" customWidth="1"/>
    <col min="2345" max="2345" width="12.28515625" style="493" customWidth="1"/>
    <col min="2346" max="2346" width="0" style="493" hidden="1" customWidth="1"/>
    <col min="2347" max="2347" width="3.7109375" style="493" customWidth="1"/>
    <col min="2348" max="2348" width="11.140625" style="493" bestFit="1" customWidth="1"/>
    <col min="2349" max="2350" width="10.5703125" style="493"/>
    <col min="2351" max="2351" width="11.140625" style="493" customWidth="1"/>
    <col min="2352" max="2581" width="10.5703125" style="493"/>
    <col min="2582" max="2589" width="0" style="493" hidden="1" customWidth="1"/>
    <col min="2590" max="2590" width="3.7109375" style="493" customWidth="1"/>
    <col min="2591" max="2591" width="3.85546875" style="493" customWidth="1"/>
    <col min="2592" max="2592" width="3.7109375" style="493" customWidth="1"/>
    <col min="2593" max="2593" width="12.7109375" style="493" customWidth="1"/>
    <col min="2594" max="2594" width="52.7109375" style="493" customWidth="1"/>
    <col min="2595" max="2598" width="0" style="493" hidden="1" customWidth="1"/>
    <col min="2599" max="2599" width="12.28515625" style="493" customWidth="1"/>
    <col min="2600" max="2600" width="6.42578125" style="493" customWidth="1"/>
    <col min="2601" max="2601" width="12.28515625" style="493" customWidth="1"/>
    <col min="2602" max="2602" width="0" style="493" hidden="1" customWidth="1"/>
    <col min="2603" max="2603" width="3.7109375" style="493" customWidth="1"/>
    <col min="2604" max="2604" width="11.140625" style="493" bestFit="1" customWidth="1"/>
    <col min="2605" max="2606" width="10.5703125" style="493"/>
    <col min="2607" max="2607" width="11.140625" style="493" customWidth="1"/>
    <col min="2608" max="2837" width="10.5703125" style="493"/>
    <col min="2838" max="2845" width="0" style="493" hidden="1" customWidth="1"/>
    <col min="2846" max="2846" width="3.7109375" style="493" customWidth="1"/>
    <col min="2847" max="2847" width="3.85546875" style="493" customWidth="1"/>
    <col min="2848" max="2848" width="3.7109375" style="493" customWidth="1"/>
    <col min="2849" max="2849" width="12.7109375" style="493" customWidth="1"/>
    <col min="2850" max="2850" width="52.7109375" style="493" customWidth="1"/>
    <col min="2851" max="2854" width="0" style="493" hidden="1" customWidth="1"/>
    <col min="2855" max="2855" width="12.28515625" style="493" customWidth="1"/>
    <col min="2856" max="2856" width="6.42578125" style="493" customWidth="1"/>
    <col min="2857" max="2857" width="12.28515625" style="493" customWidth="1"/>
    <col min="2858" max="2858" width="0" style="493" hidden="1" customWidth="1"/>
    <col min="2859" max="2859" width="3.7109375" style="493" customWidth="1"/>
    <col min="2860" max="2860" width="11.140625" style="493" bestFit="1" customWidth="1"/>
    <col min="2861" max="2862" width="10.5703125" style="493"/>
    <col min="2863" max="2863" width="11.140625" style="493" customWidth="1"/>
    <col min="2864" max="3093" width="10.5703125" style="493"/>
    <col min="3094" max="3101" width="0" style="493" hidden="1" customWidth="1"/>
    <col min="3102" max="3102" width="3.7109375" style="493" customWidth="1"/>
    <col min="3103" max="3103" width="3.85546875" style="493" customWidth="1"/>
    <col min="3104" max="3104" width="3.7109375" style="493" customWidth="1"/>
    <col min="3105" max="3105" width="12.7109375" style="493" customWidth="1"/>
    <col min="3106" max="3106" width="52.7109375" style="493" customWidth="1"/>
    <col min="3107" max="3110" width="0" style="493" hidden="1" customWidth="1"/>
    <col min="3111" max="3111" width="12.28515625" style="493" customWidth="1"/>
    <col min="3112" max="3112" width="6.42578125" style="493" customWidth="1"/>
    <col min="3113" max="3113" width="12.28515625" style="493" customWidth="1"/>
    <col min="3114" max="3114" width="0" style="493" hidden="1" customWidth="1"/>
    <col min="3115" max="3115" width="3.7109375" style="493" customWidth="1"/>
    <col min="3116" max="3116" width="11.140625" style="493" bestFit="1" customWidth="1"/>
    <col min="3117" max="3118" width="10.5703125" style="493"/>
    <col min="3119" max="3119" width="11.140625" style="493" customWidth="1"/>
    <col min="3120" max="3349" width="10.5703125" style="493"/>
    <col min="3350" max="3357" width="0" style="493" hidden="1" customWidth="1"/>
    <col min="3358" max="3358" width="3.7109375" style="493" customWidth="1"/>
    <col min="3359" max="3359" width="3.85546875" style="493" customWidth="1"/>
    <col min="3360" max="3360" width="3.7109375" style="493" customWidth="1"/>
    <col min="3361" max="3361" width="12.7109375" style="493" customWidth="1"/>
    <col min="3362" max="3362" width="52.7109375" style="493" customWidth="1"/>
    <col min="3363" max="3366" width="0" style="493" hidden="1" customWidth="1"/>
    <col min="3367" max="3367" width="12.28515625" style="493" customWidth="1"/>
    <col min="3368" max="3368" width="6.42578125" style="493" customWidth="1"/>
    <col min="3369" max="3369" width="12.28515625" style="493" customWidth="1"/>
    <col min="3370" max="3370" width="0" style="493" hidden="1" customWidth="1"/>
    <col min="3371" max="3371" width="3.7109375" style="493" customWidth="1"/>
    <col min="3372" max="3372" width="11.140625" style="493" bestFit="1" customWidth="1"/>
    <col min="3373" max="3374" width="10.5703125" style="493"/>
    <col min="3375" max="3375" width="11.140625" style="493" customWidth="1"/>
    <col min="3376" max="3605" width="10.5703125" style="493"/>
    <col min="3606" max="3613" width="0" style="493" hidden="1" customWidth="1"/>
    <col min="3614" max="3614" width="3.7109375" style="493" customWidth="1"/>
    <col min="3615" max="3615" width="3.85546875" style="493" customWidth="1"/>
    <col min="3616" max="3616" width="3.7109375" style="493" customWidth="1"/>
    <col min="3617" max="3617" width="12.7109375" style="493" customWidth="1"/>
    <col min="3618" max="3618" width="52.7109375" style="493" customWidth="1"/>
    <col min="3619" max="3622" width="0" style="493" hidden="1" customWidth="1"/>
    <col min="3623" max="3623" width="12.28515625" style="493" customWidth="1"/>
    <col min="3624" max="3624" width="6.42578125" style="493" customWidth="1"/>
    <col min="3625" max="3625" width="12.28515625" style="493" customWidth="1"/>
    <col min="3626" max="3626" width="0" style="493" hidden="1" customWidth="1"/>
    <col min="3627" max="3627" width="3.7109375" style="493" customWidth="1"/>
    <col min="3628" max="3628" width="11.140625" style="493" bestFit="1" customWidth="1"/>
    <col min="3629" max="3630" width="10.5703125" style="493"/>
    <col min="3631" max="3631" width="11.140625" style="493" customWidth="1"/>
    <col min="3632" max="3861" width="10.5703125" style="493"/>
    <col min="3862" max="3869" width="0" style="493" hidden="1" customWidth="1"/>
    <col min="3870" max="3870" width="3.7109375" style="493" customWidth="1"/>
    <col min="3871" max="3871" width="3.85546875" style="493" customWidth="1"/>
    <col min="3872" max="3872" width="3.7109375" style="493" customWidth="1"/>
    <col min="3873" max="3873" width="12.7109375" style="493" customWidth="1"/>
    <col min="3874" max="3874" width="52.7109375" style="493" customWidth="1"/>
    <col min="3875" max="3878" width="0" style="493" hidden="1" customWidth="1"/>
    <col min="3879" max="3879" width="12.28515625" style="493" customWidth="1"/>
    <col min="3880" max="3880" width="6.42578125" style="493" customWidth="1"/>
    <col min="3881" max="3881" width="12.28515625" style="493" customWidth="1"/>
    <col min="3882" max="3882" width="0" style="493" hidden="1" customWidth="1"/>
    <col min="3883" max="3883" width="3.7109375" style="493" customWidth="1"/>
    <col min="3884" max="3884" width="11.140625" style="493" bestFit="1" customWidth="1"/>
    <col min="3885" max="3886" width="10.5703125" style="493"/>
    <col min="3887" max="3887" width="11.140625" style="493" customWidth="1"/>
    <col min="3888" max="4117" width="10.5703125" style="493"/>
    <col min="4118" max="4125" width="0" style="493" hidden="1" customWidth="1"/>
    <col min="4126" max="4126" width="3.7109375" style="493" customWidth="1"/>
    <col min="4127" max="4127" width="3.85546875" style="493" customWidth="1"/>
    <col min="4128" max="4128" width="3.7109375" style="493" customWidth="1"/>
    <col min="4129" max="4129" width="12.7109375" style="493" customWidth="1"/>
    <col min="4130" max="4130" width="52.7109375" style="493" customWidth="1"/>
    <col min="4131" max="4134" width="0" style="493" hidden="1" customWidth="1"/>
    <col min="4135" max="4135" width="12.28515625" style="493" customWidth="1"/>
    <col min="4136" max="4136" width="6.42578125" style="493" customWidth="1"/>
    <col min="4137" max="4137" width="12.28515625" style="493" customWidth="1"/>
    <col min="4138" max="4138" width="0" style="493" hidden="1" customWidth="1"/>
    <col min="4139" max="4139" width="3.7109375" style="493" customWidth="1"/>
    <col min="4140" max="4140" width="11.140625" style="493" bestFit="1" customWidth="1"/>
    <col min="4141" max="4142" width="10.5703125" style="493"/>
    <col min="4143" max="4143" width="11.140625" style="493" customWidth="1"/>
    <col min="4144" max="4373" width="10.5703125" style="493"/>
    <col min="4374" max="4381" width="0" style="493" hidden="1" customWidth="1"/>
    <col min="4382" max="4382" width="3.7109375" style="493" customWidth="1"/>
    <col min="4383" max="4383" width="3.85546875" style="493" customWidth="1"/>
    <col min="4384" max="4384" width="3.7109375" style="493" customWidth="1"/>
    <col min="4385" max="4385" width="12.7109375" style="493" customWidth="1"/>
    <col min="4386" max="4386" width="52.7109375" style="493" customWidth="1"/>
    <col min="4387" max="4390" width="0" style="493" hidden="1" customWidth="1"/>
    <col min="4391" max="4391" width="12.28515625" style="493" customWidth="1"/>
    <col min="4392" max="4392" width="6.42578125" style="493" customWidth="1"/>
    <col min="4393" max="4393" width="12.28515625" style="493" customWidth="1"/>
    <col min="4394" max="4394" width="0" style="493" hidden="1" customWidth="1"/>
    <col min="4395" max="4395" width="3.7109375" style="493" customWidth="1"/>
    <col min="4396" max="4396" width="11.140625" style="493" bestFit="1" customWidth="1"/>
    <col min="4397" max="4398" width="10.5703125" style="493"/>
    <col min="4399" max="4399" width="11.140625" style="493" customWidth="1"/>
    <col min="4400" max="4629" width="10.5703125" style="493"/>
    <col min="4630" max="4637" width="0" style="493" hidden="1" customWidth="1"/>
    <col min="4638" max="4638" width="3.7109375" style="493" customWidth="1"/>
    <col min="4639" max="4639" width="3.85546875" style="493" customWidth="1"/>
    <col min="4640" max="4640" width="3.7109375" style="493" customWidth="1"/>
    <col min="4641" max="4641" width="12.7109375" style="493" customWidth="1"/>
    <col min="4642" max="4642" width="52.7109375" style="493" customWidth="1"/>
    <col min="4643" max="4646" width="0" style="493" hidden="1" customWidth="1"/>
    <col min="4647" max="4647" width="12.28515625" style="493" customWidth="1"/>
    <col min="4648" max="4648" width="6.42578125" style="493" customWidth="1"/>
    <col min="4649" max="4649" width="12.28515625" style="493" customWidth="1"/>
    <col min="4650" max="4650" width="0" style="493" hidden="1" customWidth="1"/>
    <col min="4651" max="4651" width="3.7109375" style="493" customWidth="1"/>
    <col min="4652" max="4652" width="11.140625" style="493" bestFit="1" customWidth="1"/>
    <col min="4653" max="4654" width="10.5703125" style="493"/>
    <col min="4655" max="4655" width="11.140625" style="493" customWidth="1"/>
    <col min="4656" max="4885" width="10.5703125" style="493"/>
    <col min="4886" max="4893" width="0" style="493" hidden="1" customWidth="1"/>
    <col min="4894" max="4894" width="3.7109375" style="493" customWidth="1"/>
    <col min="4895" max="4895" width="3.85546875" style="493" customWidth="1"/>
    <col min="4896" max="4896" width="3.7109375" style="493" customWidth="1"/>
    <col min="4897" max="4897" width="12.7109375" style="493" customWidth="1"/>
    <col min="4898" max="4898" width="52.7109375" style="493" customWidth="1"/>
    <col min="4899" max="4902" width="0" style="493" hidden="1" customWidth="1"/>
    <col min="4903" max="4903" width="12.28515625" style="493" customWidth="1"/>
    <col min="4904" max="4904" width="6.42578125" style="493" customWidth="1"/>
    <col min="4905" max="4905" width="12.28515625" style="493" customWidth="1"/>
    <col min="4906" max="4906" width="0" style="493" hidden="1" customWidth="1"/>
    <col min="4907" max="4907" width="3.7109375" style="493" customWidth="1"/>
    <col min="4908" max="4908" width="11.140625" style="493" bestFit="1" customWidth="1"/>
    <col min="4909" max="4910" width="10.5703125" style="493"/>
    <col min="4911" max="4911" width="11.140625" style="493" customWidth="1"/>
    <col min="4912" max="5141" width="10.5703125" style="493"/>
    <col min="5142" max="5149" width="0" style="493" hidden="1" customWidth="1"/>
    <col min="5150" max="5150" width="3.7109375" style="493" customWidth="1"/>
    <col min="5151" max="5151" width="3.85546875" style="493" customWidth="1"/>
    <col min="5152" max="5152" width="3.7109375" style="493" customWidth="1"/>
    <col min="5153" max="5153" width="12.7109375" style="493" customWidth="1"/>
    <col min="5154" max="5154" width="52.7109375" style="493" customWidth="1"/>
    <col min="5155" max="5158" width="0" style="493" hidden="1" customWidth="1"/>
    <col min="5159" max="5159" width="12.28515625" style="493" customWidth="1"/>
    <col min="5160" max="5160" width="6.42578125" style="493" customWidth="1"/>
    <col min="5161" max="5161" width="12.28515625" style="493" customWidth="1"/>
    <col min="5162" max="5162" width="0" style="493" hidden="1" customWidth="1"/>
    <col min="5163" max="5163" width="3.7109375" style="493" customWidth="1"/>
    <col min="5164" max="5164" width="11.140625" style="493" bestFit="1" customWidth="1"/>
    <col min="5165" max="5166" width="10.5703125" style="493"/>
    <col min="5167" max="5167" width="11.140625" style="493" customWidth="1"/>
    <col min="5168" max="5397" width="10.5703125" style="493"/>
    <col min="5398" max="5405" width="0" style="493" hidden="1" customWidth="1"/>
    <col min="5406" max="5406" width="3.7109375" style="493" customWidth="1"/>
    <col min="5407" max="5407" width="3.85546875" style="493" customWidth="1"/>
    <col min="5408" max="5408" width="3.7109375" style="493" customWidth="1"/>
    <col min="5409" max="5409" width="12.7109375" style="493" customWidth="1"/>
    <col min="5410" max="5410" width="52.7109375" style="493" customWidth="1"/>
    <col min="5411" max="5414" width="0" style="493" hidden="1" customWidth="1"/>
    <col min="5415" max="5415" width="12.28515625" style="493" customWidth="1"/>
    <col min="5416" max="5416" width="6.42578125" style="493" customWidth="1"/>
    <col min="5417" max="5417" width="12.28515625" style="493" customWidth="1"/>
    <col min="5418" max="5418" width="0" style="493" hidden="1" customWidth="1"/>
    <col min="5419" max="5419" width="3.7109375" style="493" customWidth="1"/>
    <col min="5420" max="5420" width="11.140625" style="493" bestFit="1" customWidth="1"/>
    <col min="5421" max="5422" width="10.5703125" style="493"/>
    <col min="5423" max="5423" width="11.140625" style="493" customWidth="1"/>
    <col min="5424" max="5653" width="10.5703125" style="493"/>
    <col min="5654" max="5661" width="0" style="493" hidden="1" customWidth="1"/>
    <col min="5662" max="5662" width="3.7109375" style="493" customWidth="1"/>
    <col min="5663" max="5663" width="3.85546875" style="493" customWidth="1"/>
    <col min="5664" max="5664" width="3.7109375" style="493" customWidth="1"/>
    <col min="5665" max="5665" width="12.7109375" style="493" customWidth="1"/>
    <col min="5666" max="5666" width="52.7109375" style="493" customWidth="1"/>
    <col min="5667" max="5670" width="0" style="493" hidden="1" customWidth="1"/>
    <col min="5671" max="5671" width="12.28515625" style="493" customWidth="1"/>
    <col min="5672" max="5672" width="6.42578125" style="493" customWidth="1"/>
    <col min="5673" max="5673" width="12.28515625" style="493" customWidth="1"/>
    <col min="5674" max="5674" width="0" style="493" hidden="1" customWidth="1"/>
    <col min="5675" max="5675" width="3.7109375" style="493" customWidth="1"/>
    <col min="5676" max="5676" width="11.140625" style="493" bestFit="1" customWidth="1"/>
    <col min="5677" max="5678" width="10.5703125" style="493"/>
    <col min="5679" max="5679" width="11.140625" style="493" customWidth="1"/>
    <col min="5680" max="5909" width="10.5703125" style="493"/>
    <col min="5910" max="5917" width="0" style="493" hidden="1" customWidth="1"/>
    <col min="5918" max="5918" width="3.7109375" style="493" customWidth="1"/>
    <col min="5919" max="5919" width="3.85546875" style="493" customWidth="1"/>
    <col min="5920" max="5920" width="3.7109375" style="493" customWidth="1"/>
    <col min="5921" max="5921" width="12.7109375" style="493" customWidth="1"/>
    <col min="5922" max="5922" width="52.7109375" style="493" customWidth="1"/>
    <col min="5923" max="5926" width="0" style="493" hidden="1" customWidth="1"/>
    <col min="5927" max="5927" width="12.28515625" style="493" customWidth="1"/>
    <col min="5928" max="5928" width="6.42578125" style="493" customWidth="1"/>
    <col min="5929" max="5929" width="12.28515625" style="493" customWidth="1"/>
    <col min="5930" max="5930" width="0" style="493" hidden="1" customWidth="1"/>
    <col min="5931" max="5931" width="3.7109375" style="493" customWidth="1"/>
    <col min="5932" max="5932" width="11.140625" style="493" bestFit="1" customWidth="1"/>
    <col min="5933" max="5934" width="10.5703125" style="493"/>
    <col min="5935" max="5935" width="11.140625" style="493" customWidth="1"/>
    <col min="5936" max="6165" width="10.5703125" style="493"/>
    <col min="6166" max="6173" width="0" style="493" hidden="1" customWidth="1"/>
    <col min="6174" max="6174" width="3.7109375" style="493" customWidth="1"/>
    <col min="6175" max="6175" width="3.85546875" style="493" customWidth="1"/>
    <col min="6176" max="6176" width="3.7109375" style="493" customWidth="1"/>
    <col min="6177" max="6177" width="12.7109375" style="493" customWidth="1"/>
    <col min="6178" max="6178" width="52.7109375" style="493" customWidth="1"/>
    <col min="6179" max="6182" width="0" style="493" hidden="1" customWidth="1"/>
    <col min="6183" max="6183" width="12.28515625" style="493" customWidth="1"/>
    <col min="6184" max="6184" width="6.42578125" style="493" customWidth="1"/>
    <col min="6185" max="6185" width="12.28515625" style="493" customWidth="1"/>
    <col min="6186" max="6186" width="0" style="493" hidden="1" customWidth="1"/>
    <col min="6187" max="6187" width="3.7109375" style="493" customWidth="1"/>
    <col min="6188" max="6188" width="11.140625" style="493" bestFit="1" customWidth="1"/>
    <col min="6189" max="6190" width="10.5703125" style="493"/>
    <col min="6191" max="6191" width="11.140625" style="493" customWidth="1"/>
    <col min="6192" max="6421" width="10.5703125" style="493"/>
    <col min="6422" max="6429" width="0" style="493" hidden="1" customWidth="1"/>
    <col min="6430" max="6430" width="3.7109375" style="493" customWidth="1"/>
    <col min="6431" max="6431" width="3.85546875" style="493" customWidth="1"/>
    <col min="6432" max="6432" width="3.7109375" style="493" customWidth="1"/>
    <col min="6433" max="6433" width="12.7109375" style="493" customWidth="1"/>
    <col min="6434" max="6434" width="52.7109375" style="493" customWidth="1"/>
    <col min="6435" max="6438" width="0" style="493" hidden="1" customWidth="1"/>
    <col min="6439" max="6439" width="12.28515625" style="493" customWidth="1"/>
    <col min="6440" max="6440" width="6.42578125" style="493" customWidth="1"/>
    <col min="6441" max="6441" width="12.28515625" style="493" customWidth="1"/>
    <col min="6442" max="6442" width="0" style="493" hidden="1" customWidth="1"/>
    <col min="6443" max="6443" width="3.7109375" style="493" customWidth="1"/>
    <col min="6444" max="6444" width="11.140625" style="493" bestFit="1" customWidth="1"/>
    <col min="6445" max="6446" width="10.5703125" style="493"/>
    <col min="6447" max="6447" width="11.140625" style="493" customWidth="1"/>
    <col min="6448" max="6677" width="10.5703125" style="493"/>
    <col min="6678" max="6685" width="0" style="493" hidden="1" customWidth="1"/>
    <col min="6686" max="6686" width="3.7109375" style="493" customWidth="1"/>
    <col min="6687" max="6687" width="3.85546875" style="493" customWidth="1"/>
    <col min="6688" max="6688" width="3.7109375" style="493" customWidth="1"/>
    <col min="6689" max="6689" width="12.7109375" style="493" customWidth="1"/>
    <col min="6690" max="6690" width="52.7109375" style="493" customWidth="1"/>
    <col min="6691" max="6694" width="0" style="493" hidden="1" customWidth="1"/>
    <col min="6695" max="6695" width="12.28515625" style="493" customWidth="1"/>
    <col min="6696" max="6696" width="6.42578125" style="493" customWidth="1"/>
    <col min="6697" max="6697" width="12.28515625" style="493" customWidth="1"/>
    <col min="6698" max="6698" width="0" style="493" hidden="1" customWidth="1"/>
    <col min="6699" max="6699" width="3.7109375" style="493" customWidth="1"/>
    <col min="6700" max="6700" width="11.140625" style="493" bestFit="1" customWidth="1"/>
    <col min="6701" max="6702" width="10.5703125" style="493"/>
    <col min="6703" max="6703" width="11.140625" style="493" customWidth="1"/>
    <col min="6704" max="6933" width="10.5703125" style="493"/>
    <col min="6934" max="6941" width="0" style="493" hidden="1" customWidth="1"/>
    <col min="6942" max="6942" width="3.7109375" style="493" customWidth="1"/>
    <col min="6943" max="6943" width="3.85546875" style="493" customWidth="1"/>
    <col min="6944" max="6944" width="3.7109375" style="493" customWidth="1"/>
    <col min="6945" max="6945" width="12.7109375" style="493" customWidth="1"/>
    <col min="6946" max="6946" width="52.7109375" style="493" customWidth="1"/>
    <col min="6947" max="6950" width="0" style="493" hidden="1" customWidth="1"/>
    <col min="6951" max="6951" width="12.28515625" style="493" customWidth="1"/>
    <col min="6952" max="6952" width="6.42578125" style="493" customWidth="1"/>
    <col min="6953" max="6953" width="12.28515625" style="493" customWidth="1"/>
    <col min="6954" max="6954" width="0" style="493" hidden="1" customWidth="1"/>
    <col min="6955" max="6955" width="3.7109375" style="493" customWidth="1"/>
    <col min="6956" max="6956" width="11.140625" style="493" bestFit="1" customWidth="1"/>
    <col min="6957" max="6958" width="10.5703125" style="493"/>
    <col min="6959" max="6959" width="11.140625" style="493" customWidth="1"/>
    <col min="6960" max="7189" width="10.5703125" style="493"/>
    <col min="7190" max="7197" width="0" style="493" hidden="1" customWidth="1"/>
    <col min="7198" max="7198" width="3.7109375" style="493" customWidth="1"/>
    <col min="7199" max="7199" width="3.85546875" style="493" customWidth="1"/>
    <col min="7200" max="7200" width="3.7109375" style="493" customWidth="1"/>
    <col min="7201" max="7201" width="12.7109375" style="493" customWidth="1"/>
    <col min="7202" max="7202" width="52.7109375" style="493" customWidth="1"/>
    <col min="7203" max="7206" width="0" style="493" hidden="1" customWidth="1"/>
    <col min="7207" max="7207" width="12.28515625" style="493" customWidth="1"/>
    <col min="7208" max="7208" width="6.42578125" style="493" customWidth="1"/>
    <col min="7209" max="7209" width="12.28515625" style="493" customWidth="1"/>
    <col min="7210" max="7210" width="0" style="493" hidden="1" customWidth="1"/>
    <col min="7211" max="7211" width="3.7109375" style="493" customWidth="1"/>
    <col min="7212" max="7212" width="11.140625" style="493" bestFit="1" customWidth="1"/>
    <col min="7213" max="7214" width="10.5703125" style="493"/>
    <col min="7215" max="7215" width="11.140625" style="493" customWidth="1"/>
    <col min="7216" max="7445" width="10.5703125" style="493"/>
    <col min="7446" max="7453" width="0" style="493" hidden="1" customWidth="1"/>
    <col min="7454" max="7454" width="3.7109375" style="493" customWidth="1"/>
    <col min="7455" max="7455" width="3.85546875" style="493" customWidth="1"/>
    <col min="7456" max="7456" width="3.7109375" style="493" customWidth="1"/>
    <col min="7457" max="7457" width="12.7109375" style="493" customWidth="1"/>
    <col min="7458" max="7458" width="52.7109375" style="493" customWidth="1"/>
    <col min="7459" max="7462" width="0" style="493" hidden="1" customWidth="1"/>
    <col min="7463" max="7463" width="12.28515625" style="493" customWidth="1"/>
    <col min="7464" max="7464" width="6.42578125" style="493" customWidth="1"/>
    <col min="7465" max="7465" width="12.28515625" style="493" customWidth="1"/>
    <col min="7466" max="7466" width="0" style="493" hidden="1" customWidth="1"/>
    <col min="7467" max="7467" width="3.7109375" style="493" customWidth="1"/>
    <col min="7468" max="7468" width="11.140625" style="493" bestFit="1" customWidth="1"/>
    <col min="7469" max="7470" width="10.5703125" style="493"/>
    <col min="7471" max="7471" width="11.140625" style="493" customWidth="1"/>
    <col min="7472" max="7701" width="10.5703125" style="493"/>
    <col min="7702" max="7709" width="0" style="493" hidden="1" customWidth="1"/>
    <col min="7710" max="7710" width="3.7109375" style="493" customWidth="1"/>
    <col min="7711" max="7711" width="3.85546875" style="493" customWidth="1"/>
    <col min="7712" max="7712" width="3.7109375" style="493" customWidth="1"/>
    <col min="7713" max="7713" width="12.7109375" style="493" customWidth="1"/>
    <col min="7714" max="7714" width="52.7109375" style="493" customWidth="1"/>
    <col min="7715" max="7718" width="0" style="493" hidden="1" customWidth="1"/>
    <col min="7719" max="7719" width="12.28515625" style="493" customWidth="1"/>
    <col min="7720" max="7720" width="6.42578125" style="493" customWidth="1"/>
    <col min="7721" max="7721" width="12.28515625" style="493" customWidth="1"/>
    <col min="7722" max="7722" width="0" style="493" hidden="1" customWidth="1"/>
    <col min="7723" max="7723" width="3.7109375" style="493" customWidth="1"/>
    <col min="7724" max="7724" width="11.140625" style="493" bestFit="1" customWidth="1"/>
    <col min="7725" max="7726" width="10.5703125" style="493"/>
    <col min="7727" max="7727" width="11.140625" style="493" customWidth="1"/>
    <col min="7728" max="7957" width="10.5703125" style="493"/>
    <col min="7958" max="7965" width="0" style="493" hidden="1" customWidth="1"/>
    <col min="7966" max="7966" width="3.7109375" style="493" customWidth="1"/>
    <col min="7967" max="7967" width="3.85546875" style="493" customWidth="1"/>
    <col min="7968" max="7968" width="3.7109375" style="493" customWidth="1"/>
    <col min="7969" max="7969" width="12.7109375" style="493" customWidth="1"/>
    <col min="7970" max="7970" width="52.7109375" style="493" customWidth="1"/>
    <col min="7971" max="7974" width="0" style="493" hidden="1" customWidth="1"/>
    <col min="7975" max="7975" width="12.28515625" style="493" customWidth="1"/>
    <col min="7976" max="7976" width="6.42578125" style="493" customWidth="1"/>
    <col min="7977" max="7977" width="12.28515625" style="493" customWidth="1"/>
    <col min="7978" max="7978" width="0" style="493" hidden="1" customWidth="1"/>
    <col min="7979" max="7979" width="3.7109375" style="493" customWidth="1"/>
    <col min="7980" max="7980" width="11.140625" style="493" bestFit="1" customWidth="1"/>
    <col min="7981" max="7982" width="10.5703125" style="493"/>
    <col min="7983" max="7983" width="11.140625" style="493" customWidth="1"/>
    <col min="7984" max="8213" width="10.5703125" style="493"/>
    <col min="8214" max="8221" width="0" style="493" hidden="1" customWidth="1"/>
    <col min="8222" max="8222" width="3.7109375" style="493" customWidth="1"/>
    <col min="8223" max="8223" width="3.85546875" style="493" customWidth="1"/>
    <col min="8224" max="8224" width="3.7109375" style="493" customWidth="1"/>
    <col min="8225" max="8225" width="12.7109375" style="493" customWidth="1"/>
    <col min="8226" max="8226" width="52.7109375" style="493" customWidth="1"/>
    <col min="8227" max="8230" width="0" style="493" hidden="1" customWidth="1"/>
    <col min="8231" max="8231" width="12.28515625" style="493" customWidth="1"/>
    <col min="8232" max="8232" width="6.42578125" style="493" customWidth="1"/>
    <col min="8233" max="8233" width="12.28515625" style="493" customWidth="1"/>
    <col min="8234" max="8234" width="0" style="493" hidden="1" customWidth="1"/>
    <col min="8235" max="8235" width="3.7109375" style="493" customWidth="1"/>
    <col min="8236" max="8236" width="11.140625" style="493" bestFit="1" customWidth="1"/>
    <col min="8237" max="8238" width="10.5703125" style="493"/>
    <col min="8239" max="8239" width="11.140625" style="493" customWidth="1"/>
    <col min="8240" max="8469" width="10.5703125" style="493"/>
    <col min="8470" max="8477" width="0" style="493" hidden="1" customWidth="1"/>
    <col min="8478" max="8478" width="3.7109375" style="493" customWidth="1"/>
    <col min="8479" max="8479" width="3.85546875" style="493" customWidth="1"/>
    <col min="8480" max="8480" width="3.7109375" style="493" customWidth="1"/>
    <col min="8481" max="8481" width="12.7109375" style="493" customWidth="1"/>
    <col min="8482" max="8482" width="52.7109375" style="493" customWidth="1"/>
    <col min="8483" max="8486" width="0" style="493" hidden="1" customWidth="1"/>
    <col min="8487" max="8487" width="12.28515625" style="493" customWidth="1"/>
    <col min="8488" max="8488" width="6.42578125" style="493" customWidth="1"/>
    <col min="8489" max="8489" width="12.28515625" style="493" customWidth="1"/>
    <col min="8490" max="8490" width="0" style="493" hidden="1" customWidth="1"/>
    <col min="8491" max="8491" width="3.7109375" style="493" customWidth="1"/>
    <col min="8492" max="8492" width="11.140625" style="493" bestFit="1" customWidth="1"/>
    <col min="8493" max="8494" width="10.5703125" style="493"/>
    <col min="8495" max="8495" width="11.140625" style="493" customWidth="1"/>
    <col min="8496" max="8725" width="10.5703125" style="493"/>
    <col min="8726" max="8733" width="0" style="493" hidden="1" customWidth="1"/>
    <col min="8734" max="8734" width="3.7109375" style="493" customWidth="1"/>
    <col min="8735" max="8735" width="3.85546875" style="493" customWidth="1"/>
    <col min="8736" max="8736" width="3.7109375" style="493" customWidth="1"/>
    <col min="8737" max="8737" width="12.7109375" style="493" customWidth="1"/>
    <col min="8738" max="8738" width="52.7109375" style="493" customWidth="1"/>
    <col min="8739" max="8742" width="0" style="493" hidden="1" customWidth="1"/>
    <col min="8743" max="8743" width="12.28515625" style="493" customWidth="1"/>
    <col min="8744" max="8744" width="6.42578125" style="493" customWidth="1"/>
    <col min="8745" max="8745" width="12.28515625" style="493" customWidth="1"/>
    <col min="8746" max="8746" width="0" style="493" hidden="1" customWidth="1"/>
    <col min="8747" max="8747" width="3.7109375" style="493" customWidth="1"/>
    <col min="8748" max="8748" width="11.140625" style="493" bestFit="1" customWidth="1"/>
    <col min="8749" max="8750" width="10.5703125" style="493"/>
    <col min="8751" max="8751" width="11.140625" style="493" customWidth="1"/>
    <col min="8752" max="8981" width="10.5703125" style="493"/>
    <col min="8982" max="8989" width="0" style="493" hidden="1" customWidth="1"/>
    <col min="8990" max="8990" width="3.7109375" style="493" customWidth="1"/>
    <col min="8991" max="8991" width="3.85546875" style="493" customWidth="1"/>
    <col min="8992" max="8992" width="3.7109375" style="493" customWidth="1"/>
    <col min="8993" max="8993" width="12.7109375" style="493" customWidth="1"/>
    <col min="8994" max="8994" width="52.7109375" style="493" customWidth="1"/>
    <col min="8995" max="8998" width="0" style="493" hidden="1" customWidth="1"/>
    <col min="8999" max="8999" width="12.28515625" style="493" customWidth="1"/>
    <col min="9000" max="9000" width="6.42578125" style="493" customWidth="1"/>
    <col min="9001" max="9001" width="12.28515625" style="493" customWidth="1"/>
    <col min="9002" max="9002" width="0" style="493" hidden="1" customWidth="1"/>
    <col min="9003" max="9003" width="3.7109375" style="493" customWidth="1"/>
    <col min="9004" max="9004" width="11.140625" style="493" bestFit="1" customWidth="1"/>
    <col min="9005" max="9006" width="10.5703125" style="493"/>
    <col min="9007" max="9007" width="11.140625" style="493" customWidth="1"/>
    <col min="9008" max="9237" width="10.5703125" style="493"/>
    <col min="9238" max="9245" width="0" style="493" hidden="1" customWidth="1"/>
    <col min="9246" max="9246" width="3.7109375" style="493" customWidth="1"/>
    <col min="9247" max="9247" width="3.85546875" style="493" customWidth="1"/>
    <col min="9248" max="9248" width="3.7109375" style="493" customWidth="1"/>
    <col min="9249" max="9249" width="12.7109375" style="493" customWidth="1"/>
    <col min="9250" max="9250" width="52.7109375" style="493" customWidth="1"/>
    <col min="9251" max="9254" width="0" style="493" hidden="1" customWidth="1"/>
    <col min="9255" max="9255" width="12.28515625" style="493" customWidth="1"/>
    <col min="9256" max="9256" width="6.42578125" style="493" customWidth="1"/>
    <col min="9257" max="9257" width="12.28515625" style="493" customWidth="1"/>
    <col min="9258" max="9258" width="0" style="493" hidden="1" customWidth="1"/>
    <col min="9259" max="9259" width="3.7109375" style="493" customWidth="1"/>
    <col min="9260" max="9260" width="11.140625" style="493" bestFit="1" customWidth="1"/>
    <col min="9261" max="9262" width="10.5703125" style="493"/>
    <col min="9263" max="9263" width="11.140625" style="493" customWidth="1"/>
    <col min="9264" max="9493" width="10.5703125" style="493"/>
    <col min="9494" max="9501" width="0" style="493" hidden="1" customWidth="1"/>
    <col min="9502" max="9502" width="3.7109375" style="493" customWidth="1"/>
    <col min="9503" max="9503" width="3.85546875" style="493" customWidth="1"/>
    <col min="9504" max="9504" width="3.7109375" style="493" customWidth="1"/>
    <col min="9505" max="9505" width="12.7109375" style="493" customWidth="1"/>
    <col min="9506" max="9506" width="52.7109375" style="493" customWidth="1"/>
    <col min="9507" max="9510" width="0" style="493" hidden="1" customWidth="1"/>
    <col min="9511" max="9511" width="12.28515625" style="493" customWidth="1"/>
    <col min="9512" max="9512" width="6.42578125" style="493" customWidth="1"/>
    <col min="9513" max="9513" width="12.28515625" style="493" customWidth="1"/>
    <col min="9514" max="9514" width="0" style="493" hidden="1" customWidth="1"/>
    <col min="9515" max="9515" width="3.7109375" style="493" customWidth="1"/>
    <col min="9516" max="9516" width="11.140625" style="493" bestFit="1" customWidth="1"/>
    <col min="9517" max="9518" width="10.5703125" style="493"/>
    <col min="9519" max="9519" width="11.140625" style="493" customWidth="1"/>
    <col min="9520" max="9749" width="10.5703125" style="493"/>
    <col min="9750" max="9757" width="0" style="493" hidden="1" customWidth="1"/>
    <col min="9758" max="9758" width="3.7109375" style="493" customWidth="1"/>
    <col min="9759" max="9759" width="3.85546875" style="493" customWidth="1"/>
    <col min="9760" max="9760" width="3.7109375" style="493" customWidth="1"/>
    <col min="9761" max="9761" width="12.7109375" style="493" customWidth="1"/>
    <col min="9762" max="9762" width="52.7109375" style="493" customWidth="1"/>
    <col min="9763" max="9766" width="0" style="493" hidden="1" customWidth="1"/>
    <col min="9767" max="9767" width="12.28515625" style="493" customWidth="1"/>
    <col min="9768" max="9768" width="6.42578125" style="493" customWidth="1"/>
    <col min="9769" max="9769" width="12.28515625" style="493" customWidth="1"/>
    <col min="9770" max="9770" width="0" style="493" hidden="1" customWidth="1"/>
    <col min="9771" max="9771" width="3.7109375" style="493" customWidth="1"/>
    <col min="9772" max="9772" width="11.140625" style="493" bestFit="1" customWidth="1"/>
    <col min="9773" max="9774" width="10.5703125" style="493"/>
    <col min="9775" max="9775" width="11.140625" style="493" customWidth="1"/>
    <col min="9776" max="10005" width="10.5703125" style="493"/>
    <col min="10006" max="10013" width="0" style="493" hidden="1" customWidth="1"/>
    <col min="10014" max="10014" width="3.7109375" style="493" customWidth="1"/>
    <col min="10015" max="10015" width="3.85546875" style="493" customWidth="1"/>
    <col min="10016" max="10016" width="3.7109375" style="493" customWidth="1"/>
    <col min="10017" max="10017" width="12.7109375" style="493" customWidth="1"/>
    <col min="10018" max="10018" width="52.7109375" style="493" customWidth="1"/>
    <col min="10019" max="10022" width="0" style="493" hidden="1" customWidth="1"/>
    <col min="10023" max="10023" width="12.28515625" style="493" customWidth="1"/>
    <col min="10024" max="10024" width="6.42578125" style="493" customWidth="1"/>
    <col min="10025" max="10025" width="12.28515625" style="493" customWidth="1"/>
    <col min="10026" max="10026" width="0" style="493" hidden="1" customWidth="1"/>
    <col min="10027" max="10027" width="3.7109375" style="493" customWidth="1"/>
    <col min="10028" max="10028" width="11.140625" style="493" bestFit="1" customWidth="1"/>
    <col min="10029" max="10030" width="10.5703125" style="493"/>
    <col min="10031" max="10031" width="11.140625" style="493" customWidth="1"/>
    <col min="10032" max="10261" width="10.5703125" style="493"/>
    <col min="10262" max="10269" width="0" style="493" hidden="1" customWidth="1"/>
    <col min="10270" max="10270" width="3.7109375" style="493" customWidth="1"/>
    <col min="10271" max="10271" width="3.85546875" style="493" customWidth="1"/>
    <col min="10272" max="10272" width="3.7109375" style="493" customWidth="1"/>
    <col min="10273" max="10273" width="12.7109375" style="493" customWidth="1"/>
    <col min="10274" max="10274" width="52.7109375" style="493" customWidth="1"/>
    <col min="10275" max="10278" width="0" style="493" hidden="1" customWidth="1"/>
    <col min="10279" max="10279" width="12.28515625" style="493" customWidth="1"/>
    <col min="10280" max="10280" width="6.42578125" style="493" customWidth="1"/>
    <col min="10281" max="10281" width="12.28515625" style="493" customWidth="1"/>
    <col min="10282" max="10282" width="0" style="493" hidden="1" customWidth="1"/>
    <col min="10283" max="10283" width="3.7109375" style="493" customWidth="1"/>
    <col min="10284" max="10284" width="11.140625" style="493" bestFit="1" customWidth="1"/>
    <col min="10285" max="10286" width="10.5703125" style="493"/>
    <col min="10287" max="10287" width="11.140625" style="493" customWidth="1"/>
    <col min="10288" max="10517" width="10.5703125" style="493"/>
    <col min="10518" max="10525" width="0" style="493" hidden="1" customWidth="1"/>
    <col min="10526" max="10526" width="3.7109375" style="493" customWidth="1"/>
    <col min="10527" max="10527" width="3.85546875" style="493" customWidth="1"/>
    <col min="10528" max="10528" width="3.7109375" style="493" customWidth="1"/>
    <col min="10529" max="10529" width="12.7109375" style="493" customWidth="1"/>
    <col min="10530" max="10530" width="52.7109375" style="493" customWidth="1"/>
    <col min="10531" max="10534" width="0" style="493" hidden="1" customWidth="1"/>
    <col min="10535" max="10535" width="12.28515625" style="493" customWidth="1"/>
    <col min="10536" max="10536" width="6.42578125" style="493" customWidth="1"/>
    <col min="10537" max="10537" width="12.28515625" style="493" customWidth="1"/>
    <col min="10538" max="10538" width="0" style="493" hidden="1" customWidth="1"/>
    <col min="10539" max="10539" width="3.7109375" style="493" customWidth="1"/>
    <col min="10540" max="10540" width="11.140625" style="493" bestFit="1" customWidth="1"/>
    <col min="10541" max="10542" width="10.5703125" style="493"/>
    <col min="10543" max="10543" width="11.140625" style="493" customWidth="1"/>
    <col min="10544" max="10773" width="10.5703125" style="493"/>
    <col min="10774" max="10781" width="0" style="493" hidden="1" customWidth="1"/>
    <col min="10782" max="10782" width="3.7109375" style="493" customWidth="1"/>
    <col min="10783" max="10783" width="3.85546875" style="493" customWidth="1"/>
    <col min="10784" max="10784" width="3.7109375" style="493" customWidth="1"/>
    <col min="10785" max="10785" width="12.7109375" style="493" customWidth="1"/>
    <col min="10786" max="10786" width="52.7109375" style="493" customWidth="1"/>
    <col min="10787" max="10790" width="0" style="493" hidden="1" customWidth="1"/>
    <col min="10791" max="10791" width="12.28515625" style="493" customWidth="1"/>
    <col min="10792" max="10792" width="6.42578125" style="493" customWidth="1"/>
    <col min="10793" max="10793" width="12.28515625" style="493" customWidth="1"/>
    <col min="10794" max="10794" width="0" style="493" hidden="1" customWidth="1"/>
    <col min="10795" max="10795" width="3.7109375" style="493" customWidth="1"/>
    <col min="10796" max="10796" width="11.140625" style="493" bestFit="1" customWidth="1"/>
    <col min="10797" max="10798" width="10.5703125" style="493"/>
    <col min="10799" max="10799" width="11.140625" style="493" customWidth="1"/>
    <col min="10800" max="11029" width="10.5703125" style="493"/>
    <col min="11030" max="11037" width="0" style="493" hidden="1" customWidth="1"/>
    <col min="11038" max="11038" width="3.7109375" style="493" customWidth="1"/>
    <col min="11039" max="11039" width="3.85546875" style="493" customWidth="1"/>
    <col min="11040" max="11040" width="3.7109375" style="493" customWidth="1"/>
    <col min="11041" max="11041" width="12.7109375" style="493" customWidth="1"/>
    <col min="11042" max="11042" width="52.7109375" style="493" customWidth="1"/>
    <col min="11043" max="11046" width="0" style="493" hidden="1" customWidth="1"/>
    <col min="11047" max="11047" width="12.28515625" style="493" customWidth="1"/>
    <col min="11048" max="11048" width="6.42578125" style="493" customWidth="1"/>
    <col min="11049" max="11049" width="12.28515625" style="493" customWidth="1"/>
    <col min="11050" max="11050" width="0" style="493" hidden="1" customWidth="1"/>
    <col min="11051" max="11051" width="3.7109375" style="493" customWidth="1"/>
    <col min="11052" max="11052" width="11.140625" style="493" bestFit="1" customWidth="1"/>
    <col min="11053" max="11054" width="10.5703125" style="493"/>
    <col min="11055" max="11055" width="11.140625" style="493" customWidth="1"/>
    <col min="11056" max="11285" width="10.5703125" style="493"/>
    <col min="11286" max="11293" width="0" style="493" hidden="1" customWidth="1"/>
    <col min="11294" max="11294" width="3.7109375" style="493" customWidth="1"/>
    <col min="11295" max="11295" width="3.85546875" style="493" customWidth="1"/>
    <col min="11296" max="11296" width="3.7109375" style="493" customWidth="1"/>
    <col min="11297" max="11297" width="12.7109375" style="493" customWidth="1"/>
    <col min="11298" max="11298" width="52.7109375" style="493" customWidth="1"/>
    <col min="11299" max="11302" width="0" style="493" hidden="1" customWidth="1"/>
    <col min="11303" max="11303" width="12.28515625" style="493" customWidth="1"/>
    <col min="11304" max="11304" width="6.42578125" style="493" customWidth="1"/>
    <col min="11305" max="11305" width="12.28515625" style="493" customWidth="1"/>
    <col min="11306" max="11306" width="0" style="493" hidden="1" customWidth="1"/>
    <col min="11307" max="11307" width="3.7109375" style="493" customWidth="1"/>
    <col min="11308" max="11308" width="11.140625" style="493" bestFit="1" customWidth="1"/>
    <col min="11309" max="11310" width="10.5703125" style="493"/>
    <col min="11311" max="11311" width="11.140625" style="493" customWidth="1"/>
    <col min="11312" max="11541" width="10.5703125" style="493"/>
    <col min="11542" max="11549" width="0" style="493" hidden="1" customWidth="1"/>
    <col min="11550" max="11550" width="3.7109375" style="493" customWidth="1"/>
    <col min="11551" max="11551" width="3.85546875" style="493" customWidth="1"/>
    <col min="11552" max="11552" width="3.7109375" style="493" customWidth="1"/>
    <col min="11553" max="11553" width="12.7109375" style="493" customWidth="1"/>
    <col min="11554" max="11554" width="52.7109375" style="493" customWidth="1"/>
    <col min="11555" max="11558" width="0" style="493" hidden="1" customWidth="1"/>
    <col min="11559" max="11559" width="12.28515625" style="493" customWidth="1"/>
    <col min="11560" max="11560" width="6.42578125" style="493" customWidth="1"/>
    <col min="11561" max="11561" width="12.28515625" style="493" customWidth="1"/>
    <col min="11562" max="11562" width="0" style="493" hidden="1" customWidth="1"/>
    <col min="11563" max="11563" width="3.7109375" style="493" customWidth="1"/>
    <col min="11564" max="11564" width="11.140625" style="493" bestFit="1" customWidth="1"/>
    <col min="11565" max="11566" width="10.5703125" style="493"/>
    <col min="11567" max="11567" width="11.140625" style="493" customWidth="1"/>
    <col min="11568" max="11797" width="10.5703125" style="493"/>
    <col min="11798" max="11805" width="0" style="493" hidden="1" customWidth="1"/>
    <col min="11806" max="11806" width="3.7109375" style="493" customWidth="1"/>
    <col min="11807" max="11807" width="3.85546875" style="493" customWidth="1"/>
    <col min="11808" max="11808" width="3.7109375" style="493" customWidth="1"/>
    <col min="11809" max="11809" width="12.7109375" style="493" customWidth="1"/>
    <col min="11810" max="11810" width="52.7109375" style="493" customWidth="1"/>
    <col min="11811" max="11814" width="0" style="493" hidden="1" customWidth="1"/>
    <col min="11815" max="11815" width="12.28515625" style="493" customWidth="1"/>
    <col min="11816" max="11816" width="6.42578125" style="493" customWidth="1"/>
    <col min="11817" max="11817" width="12.28515625" style="493" customWidth="1"/>
    <col min="11818" max="11818" width="0" style="493" hidden="1" customWidth="1"/>
    <col min="11819" max="11819" width="3.7109375" style="493" customWidth="1"/>
    <col min="11820" max="11820" width="11.140625" style="493" bestFit="1" customWidth="1"/>
    <col min="11821" max="11822" width="10.5703125" style="493"/>
    <col min="11823" max="11823" width="11.140625" style="493" customWidth="1"/>
    <col min="11824" max="12053" width="10.5703125" style="493"/>
    <col min="12054" max="12061" width="0" style="493" hidden="1" customWidth="1"/>
    <col min="12062" max="12062" width="3.7109375" style="493" customWidth="1"/>
    <col min="12063" max="12063" width="3.85546875" style="493" customWidth="1"/>
    <col min="12064" max="12064" width="3.7109375" style="493" customWidth="1"/>
    <col min="12065" max="12065" width="12.7109375" style="493" customWidth="1"/>
    <col min="12066" max="12066" width="52.7109375" style="493" customWidth="1"/>
    <col min="12067" max="12070" width="0" style="493" hidden="1" customWidth="1"/>
    <col min="12071" max="12071" width="12.28515625" style="493" customWidth="1"/>
    <col min="12072" max="12072" width="6.42578125" style="493" customWidth="1"/>
    <col min="12073" max="12073" width="12.28515625" style="493" customWidth="1"/>
    <col min="12074" max="12074" width="0" style="493" hidden="1" customWidth="1"/>
    <col min="12075" max="12075" width="3.7109375" style="493" customWidth="1"/>
    <col min="12076" max="12076" width="11.140625" style="493" bestFit="1" customWidth="1"/>
    <col min="12077" max="12078" width="10.5703125" style="493"/>
    <col min="12079" max="12079" width="11.140625" style="493" customWidth="1"/>
    <col min="12080" max="12309" width="10.5703125" style="493"/>
    <col min="12310" max="12317" width="0" style="493" hidden="1" customWidth="1"/>
    <col min="12318" max="12318" width="3.7109375" style="493" customWidth="1"/>
    <col min="12319" max="12319" width="3.85546875" style="493" customWidth="1"/>
    <col min="12320" max="12320" width="3.7109375" style="493" customWidth="1"/>
    <col min="12321" max="12321" width="12.7109375" style="493" customWidth="1"/>
    <col min="12322" max="12322" width="52.7109375" style="493" customWidth="1"/>
    <col min="12323" max="12326" width="0" style="493" hidden="1" customWidth="1"/>
    <col min="12327" max="12327" width="12.28515625" style="493" customWidth="1"/>
    <col min="12328" max="12328" width="6.42578125" style="493" customWidth="1"/>
    <col min="12329" max="12329" width="12.28515625" style="493" customWidth="1"/>
    <col min="12330" max="12330" width="0" style="493" hidden="1" customWidth="1"/>
    <col min="12331" max="12331" width="3.7109375" style="493" customWidth="1"/>
    <col min="12332" max="12332" width="11.140625" style="493" bestFit="1" customWidth="1"/>
    <col min="12333" max="12334" width="10.5703125" style="493"/>
    <col min="12335" max="12335" width="11.140625" style="493" customWidth="1"/>
    <col min="12336" max="12565" width="10.5703125" style="493"/>
    <col min="12566" max="12573" width="0" style="493" hidden="1" customWidth="1"/>
    <col min="12574" max="12574" width="3.7109375" style="493" customWidth="1"/>
    <col min="12575" max="12575" width="3.85546875" style="493" customWidth="1"/>
    <col min="12576" max="12576" width="3.7109375" style="493" customWidth="1"/>
    <col min="12577" max="12577" width="12.7109375" style="493" customWidth="1"/>
    <col min="12578" max="12578" width="52.7109375" style="493" customWidth="1"/>
    <col min="12579" max="12582" width="0" style="493" hidden="1" customWidth="1"/>
    <col min="12583" max="12583" width="12.28515625" style="493" customWidth="1"/>
    <col min="12584" max="12584" width="6.42578125" style="493" customWidth="1"/>
    <col min="12585" max="12585" width="12.28515625" style="493" customWidth="1"/>
    <col min="12586" max="12586" width="0" style="493" hidden="1" customWidth="1"/>
    <col min="12587" max="12587" width="3.7109375" style="493" customWidth="1"/>
    <col min="12588" max="12588" width="11.140625" style="493" bestFit="1" customWidth="1"/>
    <col min="12589" max="12590" width="10.5703125" style="493"/>
    <col min="12591" max="12591" width="11.140625" style="493" customWidth="1"/>
    <col min="12592" max="12821" width="10.5703125" style="493"/>
    <col min="12822" max="12829" width="0" style="493" hidden="1" customWidth="1"/>
    <col min="12830" max="12830" width="3.7109375" style="493" customWidth="1"/>
    <col min="12831" max="12831" width="3.85546875" style="493" customWidth="1"/>
    <col min="12832" max="12832" width="3.7109375" style="493" customWidth="1"/>
    <col min="12833" max="12833" width="12.7109375" style="493" customWidth="1"/>
    <col min="12834" max="12834" width="52.7109375" style="493" customWidth="1"/>
    <col min="12835" max="12838" width="0" style="493" hidden="1" customWidth="1"/>
    <col min="12839" max="12839" width="12.28515625" style="493" customWidth="1"/>
    <col min="12840" max="12840" width="6.42578125" style="493" customWidth="1"/>
    <col min="12841" max="12841" width="12.28515625" style="493" customWidth="1"/>
    <col min="12842" max="12842" width="0" style="493" hidden="1" customWidth="1"/>
    <col min="12843" max="12843" width="3.7109375" style="493" customWidth="1"/>
    <col min="12844" max="12844" width="11.140625" style="493" bestFit="1" customWidth="1"/>
    <col min="12845" max="12846" width="10.5703125" style="493"/>
    <col min="12847" max="12847" width="11.140625" style="493" customWidth="1"/>
    <col min="12848" max="13077" width="10.5703125" style="493"/>
    <col min="13078" max="13085" width="0" style="493" hidden="1" customWidth="1"/>
    <col min="13086" max="13086" width="3.7109375" style="493" customWidth="1"/>
    <col min="13087" max="13087" width="3.85546875" style="493" customWidth="1"/>
    <col min="13088" max="13088" width="3.7109375" style="493" customWidth="1"/>
    <col min="13089" max="13089" width="12.7109375" style="493" customWidth="1"/>
    <col min="13090" max="13090" width="52.7109375" style="493" customWidth="1"/>
    <col min="13091" max="13094" width="0" style="493" hidden="1" customWidth="1"/>
    <col min="13095" max="13095" width="12.28515625" style="493" customWidth="1"/>
    <col min="13096" max="13096" width="6.42578125" style="493" customWidth="1"/>
    <col min="13097" max="13097" width="12.28515625" style="493" customWidth="1"/>
    <col min="13098" max="13098" width="0" style="493" hidden="1" customWidth="1"/>
    <col min="13099" max="13099" width="3.7109375" style="493" customWidth="1"/>
    <col min="13100" max="13100" width="11.140625" style="493" bestFit="1" customWidth="1"/>
    <col min="13101" max="13102" width="10.5703125" style="493"/>
    <col min="13103" max="13103" width="11.140625" style="493" customWidth="1"/>
    <col min="13104" max="13333" width="10.5703125" style="493"/>
    <col min="13334" max="13341" width="0" style="493" hidden="1" customWidth="1"/>
    <col min="13342" max="13342" width="3.7109375" style="493" customWidth="1"/>
    <col min="13343" max="13343" width="3.85546875" style="493" customWidth="1"/>
    <col min="13344" max="13344" width="3.7109375" style="493" customWidth="1"/>
    <col min="13345" max="13345" width="12.7109375" style="493" customWidth="1"/>
    <col min="13346" max="13346" width="52.7109375" style="493" customWidth="1"/>
    <col min="13347" max="13350" width="0" style="493" hidden="1" customWidth="1"/>
    <col min="13351" max="13351" width="12.28515625" style="493" customWidth="1"/>
    <col min="13352" max="13352" width="6.42578125" style="493" customWidth="1"/>
    <col min="13353" max="13353" width="12.28515625" style="493" customWidth="1"/>
    <col min="13354" max="13354" width="0" style="493" hidden="1" customWidth="1"/>
    <col min="13355" max="13355" width="3.7109375" style="493" customWidth="1"/>
    <col min="13356" max="13356" width="11.140625" style="493" bestFit="1" customWidth="1"/>
    <col min="13357" max="13358" width="10.5703125" style="493"/>
    <col min="13359" max="13359" width="11.140625" style="493" customWidth="1"/>
    <col min="13360" max="13589" width="10.5703125" style="493"/>
    <col min="13590" max="13597" width="0" style="493" hidden="1" customWidth="1"/>
    <col min="13598" max="13598" width="3.7109375" style="493" customWidth="1"/>
    <col min="13599" max="13599" width="3.85546875" style="493" customWidth="1"/>
    <col min="13600" max="13600" width="3.7109375" style="493" customWidth="1"/>
    <col min="13601" max="13601" width="12.7109375" style="493" customWidth="1"/>
    <col min="13602" max="13602" width="52.7109375" style="493" customWidth="1"/>
    <col min="13603" max="13606" width="0" style="493" hidden="1" customWidth="1"/>
    <col min="13607" max="13607" width="12.28515625" style="493" customWidth="1"/>
    <col min="13608" max="13608" width="6.42578125" style="493" customWidth="1"/>
    <col min="13609" max="13609" width="12.28515625" style="493" customWidth="1"/>
    <col min="13610" max="13610" width="0" style="493" hidden="1" customWidth="1"/>
    <col min="13611" max="13611" width="3.7109375" style="493" customWidth="1"/>
    <col min="13612" max="13612" width="11.140625" style="493" bestFit="1" customWidth="1"/>
    <col min="13613" max="13614" width="10.5703125" style="493"/>
    <col min="13615" max="13615" width="11.140625" style="493" customWidth="1"/>
    <col min="13616" max="13845" width="10.5703125" style="493"/>
    <col min="13846" max="13853" width="0" style="493" hidden="1" customWidth="1"/>
    <col min="13854" max="13854" width="3.7109375" style="493" customWidth="1"/>
    <col min="13855" max="13855" width="3.85546875" style="493" customWidth="1"/>
    <col min="13856" max="13856" width="3.7109375" style="493" customWidth="1"/>
    <col min="13857" max="13857" width="12.7109375" style="493" customWidth="1"/>
    <col min="13858" max="13858" width="52.7109375" style="493" customWidth="1"/>
    <col min="13859" max="13862" width="0" style="493" hidden="1" customWidth="1"/>
    <col min="13863" max="13863" width="12.28515625" style="493" customWidth="1"/>
    <col min="13864" max="13864" width="6.42578125" style="493" customWidth="1"/>
    <col min="13865" max="13865" width="12.28515625" style="493" customWidth="1"/>
    <col min="13866" max="13866" width="0" style="493" hidden="1" customWidth="1"/>
    <col min="13867" max="13867" width="3.7109375" style="493" customWidth="1"/>
    <col min="13868" max="13868" width="11.140625" style="493" bestFit="1" customWidth="1"/>
    <col min="13869" max="13870" width="10.5703125" style="493"/>
    <col min="13871" max="13871" width="11.140625" style="493" customWidth="1"/>
    <col min="13872" max="14101" width="10.5703125" style="493"/>
    <col min="14102" max="14109" width="0" style="493" hidden="1" customWidth="1"/>
    <col min="14110" max="14110" width="3.7109375" style="493" customWidth="1"/>
    <col min="14111" max="14111" width="3.85546875" style="493" customWidth="1"/>
    <col min="14112" max="14112" width="3.7109375" style="493" customWidth="1"/>
    <col min="14113" max="14113" width="12.7109375" style="493" customWidth="1"/>
    <col min="14114" max="14114" width="52.7109375" style="493" customWidth="1"/>
    <col min="14115" max="14118" width="0" style="493" hidden="1" customWidth="1"/>
    <col min="14119" max="14119" width="12.28515625" style="493" customWidth="1"/>
    <col min="14120" max="14120" width="6.42578125" style="493" customWidth="1"/>
    <col min="14121" max="14121" width="12.28515625" style="493" customWidth="1"/>
    <col min="14122" max="14122" width="0" style="493" hidden="1" customWidth="1"/>
    <col min="14123" max="14123" width="3.7109375" style="493" customWidth="1"/>
    <col min="14124" max="14124" width="11.140625" style="493" bestFit="1" customWidth="1"/>
    <col min="14125" max="14126" width="10.5703125" style="493"/>
    <col min="14127" max="14127" width="11.140625" style="493" customWidth="1"/>
    <col min="14128" max="14357" width="10.5703125" style="493"/>
    <col min="14358" max="14365" width="0" style="493" hidden="1" customWidth="1"/>
    <col min="14366" max="14366" width="3.7109375" style="493" customWidth="1"/>
    <col min="14367" max="14367" width="3.85546875" style="493" customWidth="1"/>
    <col min="14368" max="14368" width="3.7109375" style="493" customWidth="1"/>
    <col min="14369" max="14369" width="12.7109375" style="493" customWidth="1"/>
    <col min="14370" max="14370" width="52.7109375" style="493" customWidth="1"/>
    <col min="14371" max="14374" width="0" style="493" hidden="1" customWidth="1"/>
    <col min="14375" max="14375" width="12.28515625" style="493" customWidth="1"/>
    <col min="14376" max="14376" width="6.42578125" style="493" customWidth="1"/>
    <col min="14377" max="14377" width="12.28515625" style="493" customWidth="1"/>
    <col min="14378" max="14378" width="0" style="493" hidden="1" customWidth="1"/>
    <col min="14379" max="14379" width="3.7109375" style="493" customWidth="1"/>
    <col min="14380" max="14380" width="11.140625" style="493" bestFit="1" customWidth="1"/>
    <col min="14381" max="14382" width="10.5703125" style="493"/>
    <col min="14383" max="14383" width="11.140625" style="493" customWidth="1"/>
    <col min="14384" max="14613" width="10.5703125" style="493"/>
    <col min="14614" max="14621" width="0" style="493" hidden="1" customWidth="1"/>
    <col min="14622" max="14622" width="3.7109375" style="493" customWidth="1"/>
    <col min="14623" max="14623" width="3.85546875" style="493" customWidth="1"/>
    <col min="14624" max="14624" width="3.7109375" style="493" customWidth="1"/>
    <col min="14625" max="14625" width="12.7109375" style="493" customWidth="1"/>
    <col min="14626" max="14626" width="52.7109375" style="493" customWidth="1"/>
    <col min="14627" max="14630" width="0" style="493" hidden="1" customWidth="1"/>
    <col min="14631" max="14631" width="12.28515625" style="493" customWidth="1"/>
    <col min="14632" max="14632" width="6.42578125" style="493" customWidth="1"/>
    <col min="14633" max="14633" width="12.28515625" style="493" customWidth="1"/>
    <col min="14634" max="14634" width="0" style="493" hidden="1" customWidth="1"/>
    <col min="14635" max="14635" width="3.7109375" style="493" customWidth="1"/>
    <col min="14636" max="14636" width="11.140625" style="493" bestFit="1" customWidth="1"/>
    <col min="14637" max="14638" width="10.5703125" style="493"/>
    <col min="14639" max="14639" width="11.140625" style="493" customWidth="1"/>
    <col min="14640" max="14869" width="10.5703125" style="493"/>
    <col min="14870" max="14877" width="0" style="493" hidden="1" customWidth="1"/>
    <col min="14878" max="14878" width="3.7109375" style="493" customWidth="1"/>
    <col min="14879" max="14879" width="3.85546875" style="493" customWidth="1"/>
    <col min="14880" max="14880" width="3.7109375" style="493" customWidth="1"/>
    <col min="14881" max="14881" width="12.7109375" style="493" customWidth="1"/>
    <col min="14882" max="14882" width="52.7109375" style="493" customWidth="1"/>
    <col min="14883" max="14886" width="0" style="493" hidden="1" customWidth="1"/>
    <col min="14887" max="14887" width="12.28515625" style="493" customWidth="1"/>
    <col min="14888" max="14888" width="6.42578125" style="493" customWidth="1"/>
    <col min="14889" max="14889" width="12.28515625" style="493" customWidth="1"/>
    <col min="14890" max="14890" width="0" style="493" hidden="1" customWidth="1"/>
    <col min="14891" max="14891" width="3.7109375" style="493" customWidth="1"/>
    <col min="14892" max="14892" width="11.140625" style="493" bestFit="1" customWidth="1"/>
    <col min="14893" max="14894" width="10.5703125" style="493"/>
    <col min="14895" max="14895" width="11.140625" style="493" customWidth="1"/>
    <col min="14896" max="15125" width="10.5703125" style="493"/>
    <col min="15126" max="15133" width="0" style="493" hidden="1" customWidth="1"/>
    <col min="15134" max="15134" width="3.7109375" style="493" customWidth="1"/>
    <col min="15135" max="15135" width="3.85546875" style="493" customWidth="1"/>
    <col min="15136" max="15136" width="3.7109375" style="493" customWidth="1"/>
    <col min="15137" max="15137" width="12.7109375" style="493" customWidth="1"/>
    <col min="15138" max="15138" width="52.7109375" style="493" customWidth="1"/>
    <col min="15139" max="15142" width="0" style="493" hidden="1" customWidth="1"/>
    <col min="15143" max="15143" width="12.28515625" style="493" customWidth="1"/>
    <col min="15144" max="15144" width="6.42578125" style="493" customWidth="1"/>
    <col min="15145" max="15145" width="12.28515625" style="493" customWidth="1"/>
    <col min="15146" max="15146" width="0" style="493" hidden="1" customWidth="1"/>
    <col min="15147" max="15147" width="3.7109375" style="493" customWidth="1"/>
    <col min="15148" max="15148" width="11.140625" style="493" bestFit="1" customWidth="1"/>
    <col min="15149" max="15150" width="10.5703125" style="493"/>
    <col min="15151" max="15151" width="11.140625" style="493" customWidth="1"/>
    <col min="15152" max="15381" width="10.5703125" style="493"/>
    <col min="15382" max="15389" width="0" style="493" hidden="1" customWidth="1"/>
    <col min="15390" max="15390" width="3.7109375" style="493" customWidth="1"/>
    <col min="15391" max="15391" width="3.85546875" style="493" customWidth="1"/>
    <col min="15392" max="15392" width="3.7109375" style="493" customWidth="1"/>
    <col min="15393" max="15393" width="12.7109375" style="493" customWidth="1"/>
    <col min="15394" max="15394" width="52.7109375" style="493" customWidth="1"/>
    <col min="15395" max="15398" width="0" style="493" hidden="1" customWidth="1"/>
    <col min="15399" max="15399" width="12.28515625" style="493" customWidth="1"/>
    <col min="15400" max="15400" width="6.42578125" style="493" customWidth="1"/>
    <col min="15401" max="15401" width="12.28515625" style="493" customWidth="1"/>
    <col min="15402" max="15402" width="0" style="493" hidden="1" customWidth="1"/>
    <col min="15403" max="15403" width="3.7109375" style="493" customWidth="1"/>
    <col min="15404" max="15404" width="11.140625" style="493" bestFit="1" customWidth="1"/>
    <col min="15405" max="15406" width="10.5703125" style="493"/>
    <col min="15407" max="15407" width="11.140625" style="493" customWidth="1"/>
    <col min="15408" max="15637" width="10.5703125" style="493"/>
    <col min="15638" max="15645" width="0" style="493" hidden="1" customWidth="1"/>
    <col min="15646" max="15646" width="3.7109375" style="493" customWidth="1"/>
    <col min="15647" max="15647" width="3.85546875" style="493" customWidth="1"/>
    <col min="15648" max="15648" width="3.7109375" style="493" customWidth="1"/>
    <col min="15649" max="15649" width="12.7109375" style="493" customWidth="1"/>
    <col min="15650" max="15650" width="52.7109375" style="493" customWidth="1"/>
    <col min="15651" max="15654" width="0" style="493" hidden="1" customWidth="1"/>
    <col min="15655" max="15655" width="12.28515625" style="493" customWidth="1"/>
    <col min="15656" max="15656" width="6.42578125" style="493" customWidth="1"/>
    <col min="15657" max="15657" width="12.28515625" style="493" customWidth="1"/>
    <col min="15658" max="15658" width="0" style="493" hidden="1" customWidth="1"/>
    <col min="15659" max="15659" width="3.7109375" style="493" customWidth="1"/>
    <col min="15660" max="15660" width="11.140625" style="493" bestFit="1" customWidth="1"/>
    <col min="15661" max="15662" width="10.5703125" style="493"/>
    <col min="15663" max="15663" width="11.140625" style="493" customWidth="1"/>
    <col min="15664" max="15893" width="10.5703125" style="493"/>
    <col min="15894" max="15901" width="0" style="493" hidden="1" customWidth="1"/>
    <col min="15902" max="15902" width="3.7109375" style="493" customWidth="1"/>
    <col min="15903" max="15903" width="3.85546875" style="493" customWidth="1"/>
    <col min="15904" max="15904" width="3.7109375" style="493" customWidth="1"/>
    <col min="15905" max="15905" width="12.7109375" style="493" customWidth="1"/>
    <col min="15906" max="15906" width="52.7109375" style="493" customWidth="1"/>
    <col min="15907" max="15910" width="0" style="493" hidden="1" customWidth="1"/>
    <col min="15911" max="15911" width="12.28515625" style="493" customWidth="1"/>
    <col min="15912" max="15912" width="6.42578125" style="493" customWidth="1"/>
    <col min="15913" max="15913" width="12.28515625" style="493" customWidth="1"/>
    <col min="15914" max="15914" width="0" style="493" hidden="1" customWidth="1"/>
    <col min="15915" max="15915" width="3.7109375" style="493" customWidth="1"/>
    <col min="15916" max="15916" width="11.140625" style="493" bestFit="1" customWidth="1"/>
    <col min="15917" max="15918" width="10.5703125" style="493"/>
    <col min="15919" max="15919" width="11.140625" style="493" customWidth="1"/>
    <col min="15920" max="16149" width="10.5703125" style="493"/>
    <col min="16150" max="16157" width="0" style="493" hidden="1" customWidth="1"/>
    <col min="16158" max="16158" width="3.7109375" style="493" customWidth="1"/>
    <col min="16159" max="16159" width="3.85546875" style="493" customWidth="1"/>
    <col min="16160" max="16160" width="3.7109375" style="493" customWidth="1"/>
    <col min="16161" max="16161" width="12.7109375" style="493" customWidth="1"/>
    <col min="16162" max="16162" width="52.7109375" style="493" customWidth="1"/>
    <col min="16163" max="16166" width="0" style="493" hidden="1" customWidth="1"/>
    <col min="16167" max="16167" width="12.28515625" style="493" customWidth="1"/>
    <col min="16168" max="16168" width="6.42578125" style="493" customWidth="1"/>
    <col min="16169" max="16169" width="12.28515625" style="493" customWidth="1"/>
    <col min="16170" max="16170" width="0" style="493" hidden="1" customWidth="1"/>
    <col min="16171" max="16171" width="3.7109375" style="493" customWidth="1"/>
    <col min="16172" max="16172" width="11.140625" style="493" bestFit="1" customWidth="1"/>
    <col min="16173" max="16174" width="10.5703125" style="493"/>
    <col min="16175" max="16175" width="11.140625" style="493" customWidth="1"/>
    <col min="16176" max="16384" width="10.5703125" style="493"/>
  </cols>
  <sheetData>
    <row r="1" spans="1:57" hidden="1">
      <c r="Q1" s="552"/>
      <c r="R1" s="552"/>
      <c r="X1" s="731"/>
      <c r="Y1" s="731"/>
      <c r="AE1" s="731"/>
      <c r="AF1" s="731"/>
      <c r="AL1" s="731"/>
      <c r="AM1" s="731"/>
      <c r="AS1" s="731"/>
      <c r="AT1" s="731"/>
    </row>
    <row r="2" spans="1:57" hidden="1">
      <c r="U2" s="552"/>
      <c r="AB2" s="731"/>
      <c r="AI2" s="731"/>
      <c r="AP2" s="731"/>
      <c r="AW2" s="731"/>
    </row>
    <row r="3" spans="1:57" hidden="1"/>
    <row r="4" spans="1:57" ht="3" customHeight="1">
      <c r="J4" s="499"/>
      <c r="K4" s="499"/>
      <c r="L4" s="494"/>
      <c r="M4" s="494"/>
      <c r="N4" s="494"/>
      <c r="O4" s="502"/>
      <c r="P4" s="502"/>
      <c r="Q4" s="502"/>
      <c r="R4" s="502"/>
      <c r="S4" s="502"/>
      <c r="T4" s="502"/>
      <c r="U4" s="502"/>
      <c r="V4" s="946"/>
      <c r="W4" s="946"/>
      <c r="X4" s="946"/>
      <c r="Y4" s="946"/>
      <c r="Z4" s="946"/>
      <c r="AA4" s="946"/>
      <c r="AB4" s="946"/>
      <c r="AC4" s="946"/>
      <c r="AD4" s="946"/>
      <c r="AE4" s="946"/>
      <c r="AF4" s="946"/>
      <c r="AG4" s="946"/>
      <c r="AH4" s="946"/>
      <c r="AI4" s="946"/>
      <c r="AJ4" s="946"/>
      <c r="AK4" s="946"/>
      <c r="AL4" s="946"/>
      <c r="AM4" s="946"/>
      <c r="AN4" s="946"/>
      <c r="AO4" s="946"/>
      <c r="AP4" s="946"/>
      <c r="AQ4" s="946"/>
      <c r="AR4" s="946"/>
      <c r="AS4" s="946"/>
      <c r="AT4" s="946"/>
      <c r="AU4" s="946"/>
      <c r="AV4" s="946"/>
      <c r="AW4" s="946"/>
    </row>
    <row r="5" spans="1:57" ht="26.1" customHeight="1">
      <c r="J5" s="499"/>
      <c r="K5" s="499"/>
      <c r="L5" s="1297" t="s">
        <v>717</v>
      </c>
      <c r="M5" s="1297"/>
      <c r="N5" s="1297"/>
      <c r="O5" s="1297"/>
      <c r="P5" s="1297"/>
      <c r="Q5" s="1297"/>
      <c r="R5" s="1297"/>
      <c r="S5" s="1297"/>
      <c r="T5" s="1297"/>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row>
    <row r="6" spans="1:57" ht="3" customHeight="1">
      <c r="J6" s="499"/>
      <c r="K6" s="499"/>
      <c r="L6" s="494"/>
      <c r="M6" s="494"/>
      <c r="N6" s="494"/>
      <c r="O6" s="498"/>
      <c r="P6" s="498"/>
      <c r="Q6" s="498"/>
      <c r="R6" s="498"/>
      <c r="S6" s="498"/>
      <c r="T6" s="498"/>
      <c r="U6" s="498"/>
      <c r="V6" s="1079"/>
      <c r="W6" s="1079"/>
      <c r="X6" s="1079"/>
      <c r="Y6" s="1079"/>
      <c r="Z6" s="1079"/>
      <c r="AA6" s="1079"/>
      <c r="AB6" s="1079"/>
      <c r="AC6" s="1079"/>
      <c r="AD6" s="1079"/>
      <c r="AE6" s="1079"/>
      <c r="AF6" s="1079"/>
      <c r="AG6" s="1079"/>
      <c r="AH6" s="1079"/>
      <c r="AI6" s="1079"/>
      <c r="AJ6" s="1079"/>
      <c r="AK6" s="1079"/>
      <c r="AL6" s="1079"/>
      <c r="AM6" s="1079"/>
      <c r="AN6" s="1079"/>
      <c r="AO6" s="1079"/>
      <c r="AP6" s="1079"/>
      <c r="AQ6" s="1079"/>
      <c r="AR6" s="1079"/>
      <c r="AS6" s="1079"/>
      <c r="AT6" s="1079"/>
      <c r="AU6" s="1079"/>
      <c r="AV6" s="1079"/>
      <c r="AW6" s="1079"/>
      <c r="AX6" s="502"/>
    </row>
    <row r="7" spans="1:57" s="746" customFormat="1" ht="11.25" hidden="1">
      <c r="A7" s="1121"/>
      <c r="B7" s="1121"/>
      <c r="C7" s="1121"/>
      <c r="D7" s="1121"/>
      <c r="E7" s="1121"/>
      <c r="F7" s="1121"/>
      <c r="G7" s="1121"/>
      <c r="H7" s="1121"/>
      <c r="L7" s="1170"/>
      <c r="M7" s="1046"/>
      <c r="O7" s="1303"/>
      <c r="P7" s="1303"/>
      <c r="Q7" s="1303"/>
      <c r="R7" s="1303"/>
      <c r="S7" s="1303"/>
      <c r="T7" s="1303"/>
      <c r="U7" s="780"/>
      <c r="V7"/>
      <c r="W7"/>
      <c r="X7"/>
      <c r="Y7"/>
      <c r="Z7"/>
      <c r="AA7"/>
      <c r="AB7"/>
      <c r="AC7"/>
      <c r="AD7"/>
      <c r="AE7"/>
      <c r="AF7"/>
      <c r="AG7"/>
      <c r="AH7"/>
      <c r="AI7"/>
      <c r="AJ7"/>
      <c r="AK7"/>
      <c r="AL7"/>
      <c r="AM7"/>
      <c r="AN7"/>
      <c r="AO7"/>
      <c r="AP7"/>
      <c r="AQ7"/>
      <c r="AR7"/>
      <c r="AS7"/>
      <c r="AT7"/>
      <c r="AU7"/>
      <c r="AV7"/>
      <c r="AW7"/>
      <c r="AX7" s="780"/>
      <c r="AZ7" s="1121"/>
      <c r="BA7" s="1121"/>
      <c r="BB7" s="1121"/>
      <c r="BC7" s="1121"/>
      <c r="BD7" s="1121"/>
    </row>
    <row r="8" spans="1:57"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29.04.2021</v>
      </c>
      <c r="P8" s="1304"/>
      <c r="Q8" s="1304"/>
      <c r="R8" s="1304"/>
      <c r="S8" s="1304"/>
      <c r="T8" s="1304"/>
      <c r="U8" s="551"/>
      <c r="V8"/>
      <c r="W8"/>
      <c r="X8"/>
      <c r="Y8"/>
      <c r="Z8"/>
      <c r="AA8"/>
      <c r="AB8"/>
      <c r="AC8"/>
      <c r="AD8"/>
      <c r="AE8"/>
      <c r="AF8"/>
      <c r="AG8"/>
      <c r="AH8"/>
      <c r="AI8"/>
      <c r="AJ8"/>
      <c r="AK8"/>
      <c r="AL8"/>
      <c r="AM8"/>
      <c r="AN8"/>
      <c r="AO8"/>
      <c r="AP8"/>
      <c r="AQ8"/>
      <c r="AR8"/>
      <c r="AS8"/>
      <c r="AT8"/>
      <c r="AU8"/>
      <c r="AV8"/>
      <c r="AW8"/>
      <c r="AX8" s="551"/>
      <c r="AY8" s="489"/>
      <c r="AZ8" s="559"/>
      <c r="BA8" s="559"/>
      <c r="BB8" s="559"/>
      <c r="BC8" s="559"/>
      <c r="BD8" s="559"/>
      <c r="BE8" s="559"/>
    </row>
    <row r="9" spans="1:57"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1791</v>
      </c>
      <c r="P9" s="1304"/>
      <c r="Q9" s="1304"/>
      <c r="R9" s="1304"/>
      <c r="S9" s="1304"/>
      <c r="T9" s="1304"/>
      <c r="U9" s="551"/>
      <c r="V9"/>
      <c r="W9"/>
      <c r="X9"/>
      <c r="Y9"/>
      <c r="Z9"/>
      <c r="AA9"/>
      <c r="AB9"/>
      <c r="AC9"/>
      <c r="AD9"/>
      <c r="AE9"/>
      <c r="AF9"/>
      <c r="AG9"/>
      <c r="AH9"/>
      <c r="AI9"/>
      <c r="AJ9"/>
      <c r="AK9"/>
      <c r="AL9"/>
      <c r="AM9"/>
      <c r="AN9"/>
      <c r="AO9"/>
      <c r="AP9"/>
      <c r="AQ9"/>
      <c r="AR9"/>
      <c r="AS9"/>
      <c r="AT9"/>
      <c r="AU9"/>
      <c r="AV9"/>
      <c r="AW9"/>
      <c r="AX9" s="551"/>
      <c r="AY9" s="489"/>
      <c r="AZ9" s="559"/>
      <c r="BA9" s="559"/>
      <c r="BB9" s="559"/>
      <c r="BC9" s="559"/>
      <c r="BD9" s="559"/>
      <c r="BE9" s="559"/>
    </row>
    <row r="10" spans="1:57" s="746" customFormat="1" ht="11.25" hidden="1">
      <c r="A10" s="1121"/>
      <c r="B10" s="1121"/>
      <c r="C10" s="1121"/>
      <c r="D10" s="1121"/>
      <c r="E10" s="1121"/>
      <c r="F10" s="1121"/>
      <c r="G10" s="1121"/>
      <c r="H10" s="1121"/>
      <c r="L10" s="1170"/>
      <c r="M10" s="1046"/>
      <c r="O10" s="1303"/>
      <c r="P10" s="1303"/>
      <c r="Q10" s="1303"/>
      <c r="R10" s="1303"/>
      <c r="S10" s="1303"/>
      <c r="T10" s="1303"/>
      <c r="U10" s="780"/>
      <c r="V10"/>
      <c r="W10"/>
      <c r="X10"/>
      <c r="Y10"/>
      <c r="Z10"/>
      <c r="AA10"/>
      <c r="AB10"/>
      <c r="AC10"/>
      <c r="AD10"/>
      <c r="AE10"/>
      <c r="AF10"/>
      <c r="AG10"/>
      <c r="AH10"/>
      <c r="AI10"/>
      <c r="AJ10"/>
      <c r="AK10"/>
      <c r="AL10"/>
      <c r="AM10"/>
      <c r="AN10"/>
      <c r="AO10"/>
      <c r="AP10"/>
      <c r="AQ10"/>
      <c r="AR10"/>
      <c r="AS10"/>
      <c r="AT10"/>
      <c r="AU10"/>
      <c r="AV10"/>
      <c r="AW10"/>
      <c r="AX10" s="780"/>
      <c r="AZ10" s="1121"/>
      <c r="BA10" s="1121"/>
      <c r="BB10" s="1121"/>
      <c r="BC10" s="1121"/>
      <c r="BD10" s="1121"/>
    </row>
    <row r="11" spans="1:57" s="539" customFormat="1" ht="11.25" hidden="1">
      <c r="A11" s="559"/>
      <c r="B11" s="559"/>
      <c r="C11" s="559"/>
      <c r="D11" s="559"/>
      <c r="E11" s="559"/>
      <c r="F11" s="559"/>
      <c r="G11" s="559"/>
      <c r="H11" s="559"/>
      <c r="L11" s="1298"/>
      <c r="M11" s="1298"/>
      <c r="N11" s="536"/>
      <c r="O11" s="551"/>
      <c r="P11" s="551"/>
      <c r="Q11" s="551"/>
      <c r="R11" s="551"/>
      <c r="S11" s="551"/>
      <c r="T11" s="551"/>
      <c r="U11" s="557" t="s">
        <v>371</v>
      </c>
      <c r="V11" s="1098"/>
      <c r="W11" s="1098"/>
      <c r="X11" s="1098"/>
      <c r="Y11" s="1098"/>
      <c r="Z11" s="1098"/>
      <c r="AA11" s="1098"/>
      <c r="AB11" s="959" t="s">
        <v>371</v>
      </c>
      <c r="AC11" s="1098"/>
      <c r="AD11" s="1098"/>
      <c r="AE11" s="1098"/>
      <c r="AF11" s="1098"/>
      <c r="AG11" s="1098"/>
      <c r="AH11" s="1098"/>
      <c r="AI11" s="959" t="s">
        <v>371</v>
      </c>
      <c r="AJ11" s="1098"/>
      <c r="AK11" s="1098"/>
      <c r="AL11" s="1098"/>
      <c r="AM11" s="1098"/>
      <c r="AN11" s="1098"/>
      <c r="AO11" s="1098"/>
      <c r="AP11" s="959" t="s">
        <v>371</v>
      </c>
      <c r="AQ11" s="1098"/>
      <c r="AR11" s="1098"/>
      <c r="AS11" s="1098"/>
      <c r="AT11" s="1098"/>
      <c r="AU11" s="1098"/>
      <c r="AV11" s="1098"/>
      <c r="AW11" s="959" t="s">
        <v>371</v>
      </c>
      <c r="AZ11" s="559"/>
      <c r="BA11" s="559"/>
      <c r="BB11" s="559"/>
      <c r="BC11" s="559"/>
      <c r="BD11" s="559"/>
      <c r="BE11" s="559"/>
    </row>
    <row r="12" spans="1:57">
      <c r="J12" s="499"/>
      <c r="K12" s="499"/>
      <c r="L12" s="494"/>
      <c r="M12" s="494"/>
      <c r="N12" s="472"/>
      <c r="O12" s="1305"/>
      <c r="P12" s="1305"/>
      <c r="Q12" s="1305"/>
      <c r="R12" s="1305"/>
      <c r="S12" s="1305"/>
      <c r="T12" s="1305"/>
      <c r="U12" s="1305"/>
      <c r="V12" s="1305" t="s">
        <v>2842</v>
      </c>
      <c r="W12" s="1305"/>
      <c r="X12" s="1305"/>
      <c r="Y12" s="1305"/>
      <c r="Z12" s="1305"/>
      <c r="AA12" s="1305"/>
      <c r="AB12" s="1305"/>
      <c r="AC12" s="1305" t="s">
        <v>2842</v>
      </c>
      <c r="AD12" s="1305"/>
      <c r="AE12" s="1305"/>
      <c r="AF12" s="1305"/>
      <c r="AG12" s="1305"/>
      <c r="AH12" s="1305"/>
      <c r="AI12" s="1305"/>
      <c r="AJ12" s="1305" t="s">
        <v>2842</v>
      </c>
      <c r="AK12" s="1305"/>
      <c r="AL12" s="1305"/>
      <c r="AM12" s="1305"/>
      <c r="AN12" s="1305"/>
      <c r="AO12" s="1305"/>
      <c r="AP12" s="1305"/>
      <c r="AQ12" s="1305" t="s">
        <v>2842</v>
      </c>
      <c r="AR12" s="1305"/>
      <c r="AS12" s="1305"/>
      <c r="AT12" s="1305"/>
      <c r="AU12" s="1305"/>
      <c r="AV12" s="1305"/>
      <c r="AW12" s="1305"/>
    </row>
    <row r="13" spans="1:57">
      <c r="J13" s="499"/>
      <c r="K13" s="499"/>
      <c r="L13" s="1228" t="s">
        <v>445</v>
      </c>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1228"/>
      <c r="AV13" s="1228"/>
      <c r="AW13" s="1228"/>
      <c r="AX13" s="1228"/>
      <c r="AY13" s="1228" t="s">
        <v>446</v>
      </c>
    </row>
    <row r="14" spans="1:57" ht="14.25" customHeight="1">
      <c r="J14" s="499"/>
      <c r="K14" s="499"/>
      <c r="L14" s="1311" t="s">
        <v>91</v>
      </c>
      <c r="M14" s="1311" t="s">
        <v>602</v>
      </c>
      <c r="N14" s="630"/>
      <c r="O14" s="1312" t="s">
        <v>604</v>
      </c>
      <c r="P14" s="1313"/>
      <c r="Q14" s="1313"/>
      <c r="R14" s="1313"/>
      <c r="S14" s="1313"/>
      <c r="T14" s="1314"/>
      <c r="U14" s="1294" t="s">
        <v>339</v>
      </c>
      <c r="V14" s="1312" t="s">
        <v>604</v>
      </c>
      <c r="W14" s="1313"/>
      <c r="X14" s="1313"/>
      <c r="Y14" s="1313"/>
      <c r="Z14" s="1313"/>
      <c r="AA14" s="1314"/>
      <c r="AB14" s="1294" t="s">
        <v>339</v>
      </c>
      <c r="AC14" s="1312" t="s">
        <v>604</v>
      </c>
      <c r="AD14" s="1313"/>
      <c r="AE14" s="1313"/>
      <c r="AF14" s="1313"/>
      <c r="AG14" s="1313"/>
      <c r="AH14" s="1314"/>
      <c r="AI14" s="1294" t="s">
        <v>339</v>
      </c>
      <c r="AJ14" s="1312" t="s">
        <v>604</v>
      </c>
      <c r="AK14" s="1313"/>
      <c r="AL14" s="1313"/>
      <c r="AM14" s="1313"/>
      <c r="AN14" s="1313"/>
      <c r="AO14" s="1314"/>
      <c r="AP14" s="1294" t="s">
        <v>339</v>
      </c>
      <c r="AQ14" s="1312" t="s">
        <v>604</v>
      </c>
      <c r="AR14" s="1313"/>
      <c r="AS14" s="1313"/>
      <c r="AT14" s="1313"/>
      <c r="AU14" s="1313"/>
      <c r="AV14" s="1314"/>
      <c r="AW14" s="1294" t="s">
        <v>339</v>
      </c>
      <c r="AX14" s="1308" t="s">
        <v>274</v>
      </c>
      <c r="AY14" s="1228"/>
    </row>
    <row r="15" spans="1:57" ht="14.25" customHeight="1">
      <c r="J15" s="499"/>
      <c r="K15" s="499"/>
      <c r="L15" s="1311"/>
      <c r="M15" s="1311"/>
      <c r="N15" s="631"/>
      <c r="O15" s="1317" t="s">
        <v>578</v>
      </c>
      <c r="P15" s="1315" t="s">
        <v>270</v>
      </c>
      <c r="Q15" s="1316"/>
      <c r="R15" s="1291" t="s">
        <v>615</v>
      </c>
      <c r="S15" s="1292"/>
      <c r="T15" s="1293"/>
      <c r="U15" s="1295"/>
      <c r="V15" s="1317" t="s">
        <v>578</v>
      </c>
      <c r="W15" s="1315" t="s">
        <v>270</v>
      </c>
      <c r="X15" s="1316"/>
      <c r="Y15" s="1291" t="s">
        <v>615</v>
      </c>
      <c r="Z15" s="1292"/>
      <c r="AA15" s="1293"/>
      <c r="AB15" s="1295"/>
      <c r="AC15" s="1317" t="s">
        <v>578</v>
      </c>
      <c r="AD15" s="1315" t="s">
        <v>270</v>
      </c>
      <c r="AE15" s="1316"/>
      <c r="AF15" s="1291" t="s">
        <v>615</v>
      </c>
      <c r="AG15" s="1292"/>
      <c r="AH15" s="1293"/>
      <c r="AI15" s="1295"/>
      <c r="AJ15" s="1317" t="s">
        <v>578</v>
      </c>
      <c r="AK15" s="1315" t="s">
        <v>270</v>
      </c>
      <c r="AL15" s="1316"/>
      <c r="AM15" s="1291" t="s">
        <v>615</v>
      </c>
      <c r="AN15" s="1292"/>
      <c r="AO15" s="1293"/>
      <c r="AP15" s="1295"/>
      <c r="AQ15" s="1317" t="s">
        <v>578</v>
      </c>
      <c r="AR15" s="1315" t="s">
        <v>270</v>
      </c>
      <c r="AS15" s="1316"/>
      <c r="AT15" s="1291" t="s">
        <v>615</v>
      </c>
      <c r="AU15" s="1292"/>
      <c r="AV15" s="1293"/>
      <c r="AW15" s="1295"/>
      <c r="AX15" s="1309"/>
      <c r="AY15" s="1228"/>
    </row>
    <row r="16" spans="1:57" ht="33.75" customHeight="1">
      <c r="J16" s="499"/>
      <c r="K16" s="499"/>
      <c r="L16" s="1311"/>
      <c r="M16" s="1311"/>
      <c r="N16" s="632"/>
      <c r="O16" s="1318"/>
      <c r="P16" s="505" t="s">
        <v>579</v>
      </c>
      <c r="Q16" s="505" t="s">
        <v>6</v>
      </c>
      <c r="R16" s="506" t="s">
        <v>273</v>
      </c>
      <c r="S16" s="1306" t="s">
        <v>272</v>
      </c>
      <c r="T16" s="1307"/>
      <c r="U16" s="1296"/>
      <c r="V16" s="1318"/>
      <c r="W16" s="719" t="s">
        <v>579</v>
      </c>
      <c r="X16" s="719" t="s">
        <v>6</v>
      </c>
      <c r="Y16" s="1191" t="s">
        <v>273</v>
      </c>
      <c r="Z16" s="1306" t="s">
        <v>272</v>
      </c>
      <c r="AA16" s="1307"/>
      <c r="AB16" s="1296"/>
      <c r="AC16" s="1318"/>
      <c r="AD16" s="719" t="s">
        <v>579</v>
      </c>
      <c r="AE16" s="719" t="s">
        <v>6</v>
      </c>
      <c r="AF16" s="1191" t="s">
        <v>273</v>
      </c>
      <c r="AG16" s="1306" t="s">
        <v>272</v>
      </c>
      <c r="AH16" s="1307"/>
      <c r="AI16" s="1296"/>
      <c r="AJ16" s="1318"/>
      <c r="AK16" s="719" t="s">
        <v>579</v>
      </c>
      <c r="AL16" s="719" t="s">
        <v>6</v>
      </c>
      <c r="AM16" s="1191" t="s">
        <v>273</v>
      </c>
      <c r="AN16" s="1306" t="s">
        <v>272</v>
      </c>
      <c r="AO16" s="1307"/>
      <c r="AP16" s="1296"/>
      <c r="AQ16" s="1318"/>
      <c r="AR16" s="719" t="s">
        <v>579</v>
      </c>
      <c r="AS16" s="719" t="s">
        <v>6</v>
      </c>
      <c r="AT16" s="1191" t="s">
        <v>273</v>
      </c>
      <c r="AU16" s="1306" t="s">
        <v>272</v>
      </c>
      <c r="AV16" s="1307"/>
      <c r="AW16" s="1296"/>
      <c r="AX16" s="1310"/>
      <c r="AY16" s="1228"/>
    </row>
    <row r="17" spans="1:57">
      <c r="J17" s="499"/>
      <c r="K17" s="538">
        <v>1</v>
      </c>
      <c r="L17" s="616" t="s">
        <v>92</v>
      </c>
      <c r="M17" s="616" t="s">
        <v>48</v>
      </c>
      <c r="N17" s="618" t="str">
        <f ca="1">OFFSET(N17,0,-1)</f>
        <v>2</v>
      </c>
      <c r="O17" s="617">
        <f ca="1">OFFSET(O17,0,-1)+1</f>
        <v>3</v>
      </c>
      <c r="P17" s="617">
        <f ca="1">OFFSET(P17,0,-1)+1</f>
        <v>4</v>
      </c>
      <c r="Q17" s="617">
        <f ca="1">OFFSET(Q17,0,-1)+1</f>
        <v>5</v>
      </c>
      <c r="R17" s="617">
        <f ca="1">OFFSET(R17,0,-1)+1</f>
        <v>6</v>
      </c>
      <c r="S17" s="1299">
        <f ca="1">OFFSET(S17,0,-1)+1</f>
        <v>7</v>
      </c>
      <c r="T17" s="1299"/>
      <c r="U17" s="617">
        <f ca="1">OFFSET(U17,0,-2)+1</f>
        <v>8</v>
      </c>
      <c r="V17" s="1190">
        <f ca="1">OFFSET(V17,0,-1)+1</f>
        <v>9</v>
      </c>
      <c r="W17" s="1190">
        <f ca="1">OFFSET(W17,0,-1)+1</f>
        <v>10</v>
      </c>
      <c r="X17" s="1190">
        <f ca="1">OFFSET(X17,0,-1)+1</f>
        <v>11</v>
      </c>
      <c r="Y17" s="1190">
        <f ca="1">OFFSET(Y17,0,-1)+1</f>
        <v>12</v>
      </c>
      <c r="Z17" s="1299">
        <f ca="1">OFFSET(Z17,0,-1)+1</f>
        <v>13</v>
      </c>
      <c r="AA17" s="1299"/>
      <c r="AB17" s="1190">
        <f ca="1">OFFSET(AB17,0,-2)+1</f>
        <v>14</v>
      </c>
      <c r="AC17" s="1190">
        <f ca="1">OFFSET(AC17,0,-1)+1</f>
        <v>15</v>
      </c>
      <c r="AD17" s="1190">
        <f ca="1">OFFSET(AD17,0,-1)+1</f>
        <v>16</v>
      </c>
      <c r="AE17" s="1190">
        <f ca="1">OFFSET(AE17,0,-1)+1</f>
        <v>17</v>
      </c>
      <c r="AF17" s="1190">
        <f ca="1">OFFSET(AF17,0,-1)+1</f>
        <v>18</v>
      </c>
      <c r="AG17" s="1299">
        <f ca="1">OFFSET(AG17,0,-1)+1</f>
        <v>19</v>
      </c>
      <c r="AH17" s="1299"/>
      <c r="AI17" s="1190">
        <f ca="1">OFFSET(AI17,0,-2)+1</f>
        <v>20</v>
      </c>
      <c r="AJ17" s="1190">
        <f ca="1">OFFSET(AJ17,0,-1)+1</f>
        <v>21</v>
      </c>
      <c r="AK17" s="1190">
        <f ca="1">OFFSET(AK17,0,-1)+1</f>
        <v>22</v>
      </c>
      <c r="AL17" s="1190">
        <f ca="1">OFFSET(AL17,0,-1)+1</f>
        <v>23</v>
      </c>
      <c r="AM17" s="1190">
        <f ca="1">OFFSET(AM17,0,-1)+1</f>
        <v>24</v>
      </c>
      <c r="AN17" s="1299">
        <f ca="1">OFFSET(AN17,0,-1)+1</f>
        <v>25</v>
      </c>
      <c r="AO17" s="1299"/>
      <c r="AP17" s="1190">
        <f ca="1">OFFSET(AP17,0,-2)+1</f>
        <v>26</v>
      </c>
      <c r="AQ17" s="1190">
        <f ca="1">OFFSET(AQ17,0,-1)+1</f>
        <v>27</v>
      </c>
      <c r="AR17" s="1190">
        <f ca="1">OFFSET(AR17,0,-1)+1</f>
        <v>28</v>
      </c>
      <c r="AS17" s="1190">
        <f ca="1">OFFSET(AS17,0,-1)+1</f>
        <v>29</v>
      </c>
      <c r="AT17" s="1190">
        <f ca="1">OFFSET(AT17,0,-1)+1</f>
        <v>30</v>
      </c>
      <c r="AU17" s="1299">
        <f ca="1">OFFSET(AU17,0,-1)+1</f>
        <v>31</v>
      </c>
      <c r="AV17" s="1299"/>
      <c r="AW17" s="1190">
        <f ca="1">OFFSET(AW17,0,-2)+1</f>
        <v>32</v>
      </c>
      <c r="AX17" s="618">
        <f ca="1">OFFSET(AX17,0,-1)</f>
        <v>32</v>
      </c>
      <c r="AY17" s="617">
        <f ca="1">OFFSET(AY17,0,-1)+1</f>
        <v>33</v>
      </c>
    </row>
    <row r="18" spans="1:57" ht="22.5">
      <c r="A18" s="1282">
        <v>1</v>
      </c>
      <c r="B18" s="813"/>
      <c r="C18" s="813"/>
      <c r="D18" s="813"/>
      <c r="E18" s="814"/>
      <c r="F18" s="815"/>
      <c r="G18" s="815"/>
      <c r="H18" s="815"/>
      <c r="I18" s="816"/>
      <c r="J18" s="811"/>
      <c r="K18" s="818"/>
      <c r="L18" s="562">
        <f>mergeValue(A18)</f>
        <v>1</v>
      </c>
      <c r="M18" s="610" t="s">
        <v>19</v>
      </c>
      <c r="N18" s="615"/>
      <c r="O18" s="1283" t="str">
        <f>IF('Перечень тарифов'!J21="","",""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2022-2026 гг.</v>
      </c>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c r="AL18" s="1283"/>
      <c r="AM18" s="1283"/>
      <c r="AN18" s="1283"/>
      <c r="AO18" s="1283"/>
      <c r="AP18" s="1283"/>
      <c r="AQ18" s="1283"/>
      <c r="AR18" s="1283"/>
      <c r="AS18" s="1283"/>
      <c r="AT18" s="1283"/>
      <c r="AU18" s="1283"/>
      <c r="AV18" s="1283"/>
      <c r="AW18" s="1283"/>
      <c r="AX18" s="1283"/>
      <c r="AY18" s="1129" t="s">
        <v>718</v>
      </c>
      <c r="BA18" s="558"/>
      <c r="BB18" s="558" t="str">
        <f t="shared" ref="BB18:BB28" si="0">IF(M18="","",M18 )</f>
        <v>Наименование тарифа</v>
      </c>
      <c r="BC18" s="558"/>
      <c r="BD18" s="558"/>
      <c r="BE18" s="558"/>
    </row>
    <row r="19" spans="1:57" hidden="1">
      <c r="A19" s="1282"/>
      <c r="B19" s="1282">
        <v>1</v>
      </c>
      <c r="C19" s="813"/>
      <c r="D19" s="813"/>
      <c r="E19" s="815"/>
      <c r="F19" s="815"/>
      <c r="G19" s="815"/>
      <c r="H19" s="815"/>
      <c r="I19" s="810"/>
      <c r="J19" s="809"/>
      <c r="K19" s="812"/>
      <c r="L19" s="562" t="str">
        <f>mergeValue(A19) &amp;"."&amp; mergeValue(B19)</f>
        <v>1.1</v>
      </c>
      <c r="M19" s="516"/>
      <c r="N19" s="615"/>
      <c r="O19" s="1283"/>
      <c r="P19" s="1283"/>
      <c r="Q19" s="1283"/>
      <c r="R19" s="1283"/>
      <c r="S19" s="1283"/>
      <c r="T19" s="1283"/>
      <c r="U19" s="1283"/>
      <c r="V19" s="1283"/>
      <c r="W19" s="1283"/>
      <c r="X19" s="1283"/>
      <c r="Y19" s="1283"/>
      <c r="Z19" s="1283"/>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129"/>
      <c r="BA19" s="558"/>
      <c r="BB19" s="558" t="str">
        <f t="shared" si="0"/>
        <v/>
      </c>
      <c r="BC19" s="558"/>
      <c r="BD19" s="558"/>
      <c r="BE19" s="558"/>
    </row>
    <row r="20" spans="1:57" ht="22.5">
      <c r="A20" s="1282"/>
      <c r="B20" s="1282"/>
      <c r="C20" s="1282">
        <v>1</v>
      </c>
      <c r="D20" s="813"/>
      <c r="E20" s="815"/>
      <c r="F20" s="815"/>
      <c r="G20" s="815"/>
      <c r="H20" s="815"/>
      <c r="I20" s="817"/>
      <c r="J20" s="809"/>
      <c r="K20" s="812"/>
      <c r="L20" s="562" t="str">
        <f>mergeValue(A20) &amp;"."&amp; mergeValue(B20)&amp;"."&amp; mergeValue(C20)</f>
        <v>1.1.1</v>
      </c>
      <c r="M20" s="517" t="s">
        <v>7</v>
      </c>
      <c r="N20" s="615"/>
      <c r="O20" s="1283" t="str">
        <f>IF('Перечень тарифов'!R21="","","" &amp; 'Перечень тарифов'!R21 &amp; "")</f>
        <v>Зона теплоснабжения №01 Челябинского городского округа</v>
      </c>
      <c r="P20" s="1283"/>
      <c r="Q20" s="1283"/>
      <c r="R20" s="1283"/>
      <c r="S20" s="1283"/>
      <c r="T20" s="1283"/>
      <c r="U20" s="1283"/>
      <c r="V20" s="1283"/>
      <c r="W20" s="1283"/>
      <c r="X20" s="1283"/>
      <c r="Y20" s="1283"/>
      <c r="Z20" s="1283"/>
      <c r="AA20" s="1283"/>
      <c r="AB20" s="1283"/>
      <c r="AC20" s="1283"/>
      <c r="AD20" s="1283"/>
      <c r="AE20" s="1283"/>
      <c r="AF20" s="1283"/>
      <c r="AG20" s="1283"/>
      <c r="AH20" s="1283"/>
      <c r="AI20" s="1283"/>
      <c r="AJ20" s="1283"/>
      <c r="AK20" s="1283"/>
      <c r="AL20" s="1283"/>
      <c r="AM20" s="1283"/>
      <c r="AN20" s="1283"/>
      <c r="AO20" s="1283"/>
      <c r="AP20" s="1283"/>
      <c r="AQ20" s="1283"/>
      <c r="AR20" s="1283"/>
      <c r="AS20" s="1283"/>
      <c r="AT20" s="1283"/>
      <c r="AU20" s="1283"/>
      <c r="AV20" s="1283"/>
      <c r="AW20" s="1283"/>
      <c r="AX20" s="1283"/>
      <c r="AY20" s="1129" t="s">
        <v>600</v>
      </c>
      <c r="BA20" s="558"/>
      <c r="BB20" s="558" t="str">
        <f t="shared" si="0"/>
        <v xml:space="preserve">Наименование системы теплоснабжения </v>
      </c>
      <c r="BC20" s="558"/>
      <c r="BD20" s="558"/>
      <c r="BE20" s="558"/>
    </row>
    <row r="21" spans="1:57" hidden="1">
      <c r="A21" s="1282"/>
      <c r="B21" s="1282"/>
      <c r="C21" s="1282"/>
      <c r="D21" s="1282">
        <v>1</v>
      </c>
      <c r="E21" s="815"/>
      <c r="F21" s="815"/>
      <c r="G21" s="815"/>
      <c r="H21" s="815"/>
      <c r="I21" s="817"/>
      <c r="J21" s="809"/>
      <c r="K21" s="812"/>
      <c r="L21" s="562" t="str">
        <f>mergeValue(A21) &amp;"."&amp; mergeValue(B21)&amp;"."&amp; mergeValue(C21)&amp;"."&amp; mergeValue(D21)</f>
        <v>1.1.1.1</v>
      </c>
      <c r="M21" s="518"/>
      <c r="N21" s="615"/>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129"/>
      <c r="BA21" s="558"/>
      <c r="BB21" s="558" t="str">
        <f t="shared" si="0"/>
        <v/>
      </c>
      <c r="BC21" s="558"/>
      <c r="BD21" s="558"/>
      <c r="BE21" s="558"/>
    </row>
    <row r="22" spans="1:57" ht="78.75">
      <c r="A22" s="1282"/>
      <c r="B22" s="1282"/>
      <c r="C22" s="1282"/>
      <c r="D22" s="1282"/>
      <c r="E22" s="1282">
        <v>1</v>
      </c>
      <c r="F22" s="815"/>
      <c r="G22" s="815"/>
      <c r="H22" s="813">
        <v>1</v>
      </c>
      <c r="I22" s="1282">
        <v>1</v>
      </c>
      <c r="J22" s="815"/>
      <c r="K22" s="820"/>
      <c r="L22" s="562" t="str">
        <f>mergeValue(A22) &amp;"."&amp; mergeValue(B22)&amp;"."&amp; mergeValue(C22)&amp;"."&amp; mergeValue(D22)&amp;"."&amp; mergeValue(E22)</f>
        <v>1.1.1.1.1</v>
      </c>
      <c r="M22" s="524" t="s">
        <v>8</v>
      </c>
      <c r="N22" s="615"/>
      <c r="O22" s="1284" t="s">
        <v>3</v>
      </c>
      <c r="P22" s="1284"/>
      <c r="Q22" s="1284"/>
      <c r="R22" s="1284"/>
      <c r="S22" s="1284"/>
      <c r="T22" s="1284"/>
      <c r="U22" s="1284"/>
      <c r="V22" s="1284"/>
      <c r="W22" s="1284"/>
      <c r="X22" s="1284"/>
      <c r="Y22" s="1284"/>
      <c r="Z22" s="1284"/>
      <c r="AA22" s="1284"/>
      <c r="AB22" s="1284"/>
      <c r="AC22" s="1284"/>
      <c r="AD22" s="1284"/>
      <c r="AE22" s="1284"/>
      <c r="AF22" s="1284"/>
      <c r="AG22" s="1284"/>
      <c r="AH22" s="1284"/>
      <c r="AI22" s="1284"/>
      <c r="AJ22" s="1284"/>
      <c r="AK22" s="1284"/>
      <c r="AL22" s="1284"/>
      <c r="AM22" s="1284"/>
      <c r="AN22" s="1284"/>
      <c r="AO22" s="1284"/>
      <c r="AP22" s="1284"/>
      <c r="AQ22" s="1284"/>
      <c r="AR22" s="1284"/>
      <c r="AS22" s="1284"/>
      <c r="AT22" s="1284"/>
      <c r="AU22" s="1284"/>
      <c r="AV22" s="1284"/>
      <c r="AW22" s="1284"/>
      <c r="AX22" s="1284"/>
      <c r="AY22" s="1129" t="s">
        <v>719</v>
      </c>
      <c r="BA22" s="558"/>
      <c r="BB22" s="558" t="str">
        <f t="shared" si="0"/>
        <v>Схема подключения теплопотребляющей установки к коллектору источника тепловой энергии</v>
      </c>
      <c r="BC22" s="558"/>
      <c r="BD22" s="558"/>
      <c r="BE22" s="558"/>
    </row>
    <row r="23" spans="1:57" ht="33.75">
      <c r="A23" s="1282"/>
      <c r="B23" s="1282"/>
      <c r="C23" s="1282"/>
      <c r="D23" s="1282"/>
      <c r="E23" s="1282"/>
      <c r="F23" s="1282">
        <v>1</v>
      </c>
      <c r="G23" s="813"/>
      <c r="H23" s="813"/>
      <c r="I23" s="1282"/>
      <c r="J23" s="1282">
        <v>1</v>
      </c>
      <c r="K23" s="821"/>
      <c r="L23" s="562" t="str">
        <f>mergeValue(A23) &amp;"."&amp; mergeValue(B23)&amp;"."&amp; mergeValue(C23)&amp;"."&amp; mergeValue(D23)&amp;"."&amp; mergeValue(E23)&amp;"."&amp; mergeValue(F23)</f>
        <v>1.1.1.1.1.1</v>
      </c>
      <c r="M23" s="525" t="s">
        <v>9</v>
      </c>
      <c r="N23" s="615"/>
      <c r="O23" s="1285" t="s">
        <v>303</v>
      </c>
      <c r="P23" s="1286"/>
      <c r="Q23" s="1286"/>
      <c r="R23" s="1286"/>
      <c r="S23" s="1286"/>
      <c r="T23" s="1286"/>
      <c r="U23" s="1286"/>
      <c r="V23" s="1286"/>
      <c r="W23" s="1286"/>
      <c r="X23" s="1286"/>
      <c r="Y23" s="1286"/>
      <c r="Z23" s="1286"/>
      <c r="AA23" s="1286"/>
      <c r="AB23" s="1286"/>
      <c r="AC23" s="1286"/>
      <c r="AD23" s="1286"/>
      <c r="AE23" s="1286"/>
      <c r="AF23" s="1286"/>
      <c r="AG23" s="1286"/>
      <c r="AH23" s="1286"/>
      <c r="AI23" s="1286"/>
      <c r="AJ23" s="1286"/>
      <c r="AK23" s="1286"/>
      <c r="AL23" s="1286"/>
      <c r="AM23" s="1286"/>
      <c r="AN23" s="1286"/>
      <c r="AO23" s="1286"/>
      <c r="AP23" s="1286"/>
      <c r="AQ23" s="1286"/>
      <c r="AR23" s="1286"/>
      <c r="AS23" s="1286"/>
      <c r="AT23" s="1286"/>
      <c r="AU23" s="1286"/>
      <c r="AV23" s="1286"/>
      <c r="AW23" s="1286"/>
      <c r="AX23" s="1287"/>
      <c r="AY23" s="1129" t="s">
        <v>720</v>
      </c>
      <c r="BA23" s="558"/>
      <c r="BB23" s="558" t="str">
        <f t="shared" si="0"/>
        <v>Группа потребителей</v>
      </c>
      <c r="BC23" s="558"/>
      <c r="BD23" s="558"/>
      <c r="BE23" s="558"/>
    </row>
    <row r="24" spans="1:57" ht="122.1" customHeight="1">
      <c r="A24" s="1282"/>
      <c r="B24" s="1282"/>
      <c r="C24" s="1282"/>
      <c r="D24" s="1282"/>
      <c r="E24" s="1282"/>
      <c r="F24" s="1282"/>
      <c r="G24" s="813">
        <v>1</v>
      </c>
      <c r="H24" s="813"/>
      <c r="I24" s="1282"/>
      <c r="J24" s="1282"/>
      <c r="K24" s="821">
        <v>1</v>
      </c>
      <c r="L24" s="562" t="str">
        <f>mergeValue(A24) &amp;"."&amp; mergeValue(B24)&amp;"."&amp; mergeValue(C24)&amp;"."&amp; mergeValue(D24)&amp;"."&amp; mergeValue(E24)&amp;"."&amp; mergeValue(F24)&amp;"."&amp; mergeValue(G24)</f>
        <v>1.1.1.1.1.1.1</v>
      </c>
      <c r="M24" s="1088" t="s">
        <v>605</v>
      </c>
      <c r="N24" s="615"/>
      <c r="O24" s="649">
        <v>863.13</v>
      </c>
      <c r="P24" s="532"/>
      <c r="Q24" s="1040"/>
      <c r="R24" s="1289" t="s">
        <v>1421</v>
      </c>
      <c r="S24" s="1290" t="s">
        <v>83</v>
      </c>
      <c r="T24" s="1289" t="s">
        <v>2841</v>
      </c>
      <c r="U24" s="1290" t="s">
        <v>83</v>
      </c>
      <c r="V24" s="649">
        <v>885.4</v>
      </c>
      <c r="W24" s="726"/>
      <c r="X24" s="1040"/>
      <c r="Y24" s="1289" t="s">
        <v>2843</v>
      </c>
      <c r="Z24" s="1290" t="s">
        <v>83</v>
      </c>
      <c r="AA24" s="1289" t="s">
        <v>2844</v>
      </c>
      <c r="AB24" s="1290" t="s">
        <v>83</v>
      </c>
      <c r="AC24" s="649">
        <v>932.41</v>
      </c>
      <c r="AD24" s="726"/>
      <c r="AE24" s="1040"/>
      <c r="AF24" s="1289" t="s">
        <v>2845</v>
      </c>
      <c r="AG24" s="1290" t="s">
        <v>83</v>
      </c>
      <c r="AH24" s="1289" t="s">
        <v>2846</v>
      </c>
      <c r="AI24" s="1290" t="s">
        <v>83</v>
      </c>
      <c r="AJ24" s="649">
        <v>972.39</v>
      </c>
      <c r="AK24" s="726"/>
      <c r="AL24" s="1040"/>
      <c r="AM24" s="1289" t="s">
        <v>2847</v>
      </c>
      <c r="AN24" s="1290" t="s">
        <v>83</v>
      </c>
      <c r="AO24" s="1289" t="s">
        <v>2848</v>
      </c>
      <c r="AP24" s="1290" t="s">
        <v>83</v>
      </c>
      <c r="AQ24" s="649">
        <v>1013.29</v>
      </c>
      <c r="AR24" s="726"/>
      <c r="AS24" s="1040"/>
      <c r="AT24" s="1289" t="s">
        <v>2849</v>
      </c>
      <c r="AU24" s="1290" t="s">
        <v>83</v>
      </c>
      <c r="AV24" s="1289" t="s">
        <v>1422</v>
      </c>
      <c r="AW24" s="1290" t="s">
        <v>84</v>
      </c>
      <c r="AX24" s="532"/>
      <c r="AY24" s="1300" t="s">
        <v>721</v>
      </c>
      <c r="AZ24" s="554" t="str">
        <f>strCheckDate(O25:AX25)</f>
        <v/>
      </c>
      <c r="BA24" s="558"/>
      <c r="BB24" s="558" t="str">
        <f t="shared" si="0"/>
        <v>вода</v>
      </c>
      <c r="BC24" s="558"/>
      <c r="BD24" s="558"/>
      <c r="BE24" s="558"/>
    </row>
    <row r="25" spans="1:57" ht="11.45" hidden="1" customHeight="1">
      <c r="A25" s="1282"/>
      <c r="B25" s="1282"/>
      <c r="C25" s="1282"/>
      <c r="D25" s="1282"/>
      <c r="E25" s="1282"/>
      <c r="F25" s="1282"/>
      <c r="G25" s="813"/>
      <c r="H25" s="813"/>
      <c r="I25" s="1282"/>
      <c r="J25" s="1282"/>
      <c r="K25" s="821"/>
      <c r="L25" s="569"/>
      <c r="M25" s="615"/>
      <c r="N25" s="615"/>
      <c r="O25" s="532"/>
      <c r="P25" s="532"/>
      <c r="Q25" s="553" t="str">
        <f>R24 &amp; "-" &amp; T24</f>
        <v>01.01.2022-31.12.2022</v>
      </c>
      <c r="R25" s="1289"/>
      <c r="S25" s="1290"/>
      <c r="T25" s="1289"/>
      <c r="U25" s="1290"/>
      <c r="V25" s="726"/>
      <c r="W25" s="726"/>
      <c r="X25" s="732" t="str">
        <f>Y24 &amp; "-" &amp; AA24</f>
        <v>01.01.2023-31.12.2023</v>
      </c>
      <c r="Y25" s="1289"/>
      <c r="Z25" s="1290"/>
      <c r="AA25" s="1289"/>
      <c r="AB25" s="1290"/>
      <c r="AC25" s="726"/>
      <c r="AD25" s="726"/>
      <c r="AE25" s="732" t="str">
        <f>AF24 &amp; "-" &amp; AH24</f>
        <v>01.01.2024-31.12.2024</v>
      </c>
      <c r="AF25" s="1289"/>
      <c r="AG25" s="1290"/>
      <c r="AH25" s="1289"/>
      <c r="AI25" s="1290"/>
      <c r="AJ25" s="726"/>
      <c r="AK25" s="726"/>
      <c r="AL25" s="732" t="str">
        <f>AM24 &amp; "-" &amp; AO24</f>
        <v>01.01.2025-31.12.2025</v>
      </c>
      <c r="AM25" s="1289"/>
      <c r="AN25" s="1290"/>
      <c r="AO25" s="1289"/>
      <c r="AP25" s="1290"/>
      <c r="AQ25" s="726"/>
      <c r="AR25" s="726"/>
      <c r="AS25" s="732" t="str">
        <f>AT24 &amp; "-" &amp; AV24</f>
        <v>01.01.2026-31.12.2026</v>
      </c>
      <c r="AT25" s="1289"/>
      <c r="AU25" s="1290"/>
      <c r="AV25" s="1289"/>
      <c r="AW25" s="1290"/>
      <c r="AX25" s="532"/>
      <c r="AY25" s="1301"/>
      <c r="BA25" s="558"/>
      <c r="BB25" s="558" t="str">
        <f t="shared" si="0"/>
        <v/>
      </c>
      <c r="BC25" s="558"/>
      <c r="BD25" s="558"/>
      <c r="BE25" s="558"/>
    </row>
    <row r="26" spans="1:57" ht="15" customHeight="1">
      <c r="A26" s="1282"/>
      <c r="B26" s="1282"/>
      <c r="C26" s="1282"/>
      <c r="D26" s="1282"/>
      <c r="E26" s="1282"/>
      <c r="F26" s="1282"/>
      <c r="G26" s="815"/>
      <c r="H26" s="813"/>
      <c r="I26" s="1282"/>
      <c r="J26" s="1282"/>
      <c r="K26" s="820"/>
      <c r="L26" s="508"/>
      <c r="M26" s="527" t="s">
        <v>24</v>
      </c>
      <c r="N26" s="534"/>
      <c r="O26" s="534"/>
      <c r="P26" s="534"/>
      <c r="Q26" s="534"/>
      <c r="R26" s="534"/>
      <c r="S26" s="534"/>
      <c r="T26" s="534"/>
      <c r="U26" s="534"/>
      <c r="V26" s="954"/>
      <c r="W26" s="954"/>
      <c r="X26" s="954"/>
      <c r="Y26" s="954"/>
      <c r="Z26" s="954"/>
      <c r="AA26" s="954"/>
      <c r="AB26" s="954"/>
      <c r="AC26" s="954"/>
      <c r="AD26" s="954"/>
      <c r="AE26" s="954"/>
      <c r="AF26" s="954"/>
      <c r="AG26" s="954"/>
      <c r="AH26" s="954"/>
      <c r="AI26" s="954"/>
      <c r="AJ26" s="954"/>
      <c r="AK26" s="954"/>
      <c r="AL26" s="954"/>
      <c r="AM26" s="954"/>
      <c r="AN26" s="954"/>
      <c r="AO26" s="954"/>
      <c r="AP26" s="954"/>
      <c r="AQ26" s="954"/>
      <c r="AR26" s="954"/>
      <c r="AS26" s="954"/>
      <c r="AT26" s="954"/>
      <c r="AU26" s="954"/>
      <c r="AV26" s="954"/>
      <c r="AW26" s="954"/>
      <c r="AX26" s="530"/>
      <c r="AY26" s="1302"/>
      <c r="BA26" s="558"/>
      <c r="BB26" s="558" t="str">
        <f t="shared" si="0"/>
        <v>Добавить вид теплоносителя (параметры теплоносителя)</v>
      </c>
      <c r="BC26" s="558"/>
      <c r="BD26" s="558"/>
      <c r="BE26" s="558"/>
    </row>
    <row r="27" spans="1:57" ht="15" customHeight="1">
      <c r="A27" s="1282"/>
      <c r="B27" s="1282"/>
      <c r="C27" s="1282"/>
      <c r="D27" s="1282"/>
      <c r="E27" s="1282"/>
      <c r="F27" s="815"/>
      <c r="G27" s="815"/>
      <c r="H27" s="813"/>
      <c r="I27" s="1282"/>
      <c r="J27" s="815"/>
      <c r="K27" s="820"/>
      <c r="L27" s="508"/>
      <c r="M27" s="526" t="s">
        <v>10</v>
      </c>
      <c r="N27" s="534"/>
      <c r="O27" s="534"/>
      <c r="P27" s="534"/>
      <c r="Q27" s="534"/>
      <c r="R27" s="534"/>
      <c r="S27" s="534"/>
      <c r="T27" s="534"/>
      <c r="U27" s="533"/>
      <c r="V27" s="954"/>
      <c r="W27" s="954"/>
      <c r="X27" s="954"/>
      <c r="Y27" s="954"/>
      <c r="Z27" s="954"/>
      <c r="AA27" s="954"/>
      <c r="AB27" s="953"/>
      <c r="AC27" s="954"/>
      <c r="AD27" s="954"/>
      <c r="AE27" s="954"/>
      <c r="AF27" s="954"/>
      <c r="AG27" s="954"/>
      <c r="AH27" s="954"/>
      <c r="AI27" s="953"/>
      <c r="AJ27" s="954"/>
      <c r="AK27" s="954"/>
      <c r="AL27" s="954"/>
      <c r="AM27" s="954"/>
      <c r="AN27" s="954"/>
      <c r="AO27" s="954"/>
      <c r="AP27" s="953"/>
      <c r="AQ27" s="954"/>
      <c r="AR27" s="954"/>
      <c r="AS27" s="954"/>
      <c r="AT27" s="954"/>
      <c r="AU27" s="954"/>
      <c r="AV27" s="954"/>
      <c r="AW27" s="953"/>
      <c r="AX27" s="534"/>
      <c r="AY27" s="634"/>
      <c r="BA27" s="558"/>
      <c r="BB27" s="558" t="str">
        <f t="shared" si="0"/>
        <v>Добавить группу потребителей</v>
      </c>
      <c r="BC27" s="558"/>
      <c r="BD27" s="558"/>
      <c r="BE27" s="558"/>
    </row>
    <row r="28" spans="1:57" ht="15" customHeight="1">
      <c r="A28" s="1282"/>
      <c r="B28" s="1282"/>
      <c r="C28" s="1282"/>
      <c r="D28" s="1282"/>
      <c r="E28" s="819"/>
      <c r="F28" s="815"/>
      <c r="G28" s="815"/>
      <c r="H28" s="815"/>
      <c r="I28" s="811"/>
      <c r="J28" s="808"/>
      <c r="K28" s="818"/>
      <c r="L28" s="508"/>
      <c r="M28" s="521" t="s">
        <v>11</v>
      </c>
      <c r="N28" s="534"/>
      <c r="O28" s="534"/>
      <c r="P28" s="534"/>
      <c r="Q28" s="534"/>
      <c r="R28" s="534"/>
      <c r="S28" s="534"/>
      <c r="T28" s="534"/>
      <c r="U28" s="533"/>
      <c r="V28" s="954"/>
      <c r="W28" s="954"/>
      <c r="X28" s="954"/>
      <c r="Y28" s="954"/>
      <c r="Z28" s="954"/>
      <c r="AA28" s="954"/>
      <c r="AB28" s="953"/>
      <c r="AC28" s="954"/>
      <c r="AD28" s="954"/>
      <c r="AE28" s="954"/>
      <c r="AF28" s="954"/>
      <c r="AG28" s="954"/>
      <c r="AH28" s="954"/>
      <c r="AI28" s="953"/>
      <c r="AJ28" s="954"/>
      <c r="AK28" s="954"/>
      <c r="AL28" s="954"/>
      <c r="AM28" s="954"/>
      <c r="AN28" s="954"/>
      <c r="AO28" s="954"/>
      <c r="AP28" s="953"/>
      <c r="AQ28" s="954"/>
      <c r="AR28" s="954"/>
      <c r="AS28" s="954"/>
      <c r="AT28" s="954"/>
      <c r="AU28" s="954"/>
      <c r="AV28" s="954"/>
      <c r="AW28" s="953"/>
      <c r="AX28" s="534"/>
      <c r="AY28" s="634"/>
      <c r="BA28" s="558"/>
      <c r="BB28" s="558" t="str">
        <f t="shared" si="0"/>
        <v>Добавить схему подключения</v>
      </c>
      <c r="BC28" s="558"/>
      <c r="BD28" s="558"/>
      <c r="BE28" s="558"/>
    </row>
    <row r="29" spans="1:57" ht="11.25">
      <c r="A29" s="493"/>
      <c r="B29" s="493"/>
      <c r="C29" s="493"/>
      <c r="D29" s="493"/>
      <c r="E29" s="493"/>
      <c r="F29" s="493"/>
      <c r="G29" s="493"/>
      <c r="H29" s="493"/>
      <c r="I29" s="493"/>
      <c r="J29" s="493"/>
      <c r="K29" s="493"/>
      <c r="AZ29" s="493"/>
      <c r="BA29" s="493"/>
      <c r="BB29" s="493"/>
      <c r="BC29" s="493"/>
      <c r="BD29" s="493"/>
      <c r="BE29" s="493"/>
    </row>
    <row r="30" spans="1:57" ht="90" customHeight="1">
      <c r="L30" s="1">
        <v>1</v>
      </c>
      <c r="M30" s="1275" t="s">
        <v>722</v>
      </c>
      <c r="N30" s="1275"/>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1275"/>
      <c r="AM30" s="1275"/>
      <c r="AN30" s="1275"/>
      <c r="AO30" s="1275"/>
      <c r="AP30" s="1275"/>
      <c r="AQ30" s="1275"/>
      <c r="AR30" s="1275"/>
      <c r="AS30" s="1275"/>
      <c r="AT30" s="1275"/>
      <c r="AU30" s="1275"/>
      <c r="AV30" s="1275"/>
      <c r="AW30" s="1275"/>
      <c r="AX30" s="1275"/>
      <c r="AY30" s="1275"/>
    </row>
  </sheetData>
  <sheetProtection algorithmName="SHA-512" hashValue="TbVQ7QC6JTPasN3Z7prUHllg54CUogydcOP0peWbrmV01QUXUmvtbTLZoyqbjrnfcV9+5I4achIfG8rKpdNxLg==" saltValue="jk7XMZeTEI+oNM+BejrKXQ==" spinCount="100000" sheet="1" objects="1" scenarios="1" formatColumns="0" formatRows="0"/>
  <dataConsolidate leftLabels="1" link="1"/>
  <mergeCells count="87">
    <mergeCell ref="AT24:AT25"/>
    <mergeCell ref="AU24:AU25"/>
    <mergeCell ref="AV24:AV25"/>
    <mergeCell ref="AW24:AW25"/>
    <mergeCell ref="AQ15:AQ16"/>
    <mergeCell ref="AR15:AS15"/>
    <mergeCell ref="AT15:AV15"/>
    <mergeCell ref="AU16:AV16"/>
    <mergeCell ref="AU17:AV17"/>
    <mergeCell ref="AI24:AI25"/>
    <mergeCell ref="AQ12:AW12"/>
    <mergeCell ref="AN17:AO17"/>
    <mergeCell ref="AM24:AM25"/>
    <mergeCell ref="AN24:AN25"/>
    <mergeCell ref="AO24:AO25"/>
    <mergeCell ref="AP24:AP25"/>
    <mergeCell ref="AJ14:AO14"/>
    <mergeCell ref="AP14:AP16"/>
    <mergeCell ref="AJ15:AJ16"/>
    <mergeCell ref="AK15:AL15"/>
    <mergeCell ref="AM15:AO15"/>
    <mergeCell ref="AN16:AO16"/>
    <mergeCell ref="AJ12:AP12"/>
    <mergeCell ref="AQ14:AV14"/>
    <mergeCell ref="AW14:AW16"/>
    <mergeCell ref="AD15:AE15"/>
    <mergeCell ref="AF15:AH15"/>
    <mergeCell ref="AG16:AH16"/>
    <mergeCell ref="AG17:AH17"/>
    <mergeCell ref="AF24:AF25"/>
    <mergeCell ref="AG24:AG25"/>
    <mergeCell ref="AH24:AH25"/>
    <mergeCell ref="AC12:AI12"/>
    <mergeCell ref="Z17:AA17"/>
    <mergeCell ref="Y24:Y25"/>
    <mergeCell ref="Z24:Z25"/>
    <mergeCell ref="AA24:AA25"/>
    <mergeCell ref="AB24:AB25"/>
    <mergeCell ref="V14:AA14"/>
    <mergeCell ref="AB14:AB16"/>
    <mergeCell ref="V15:V16"/>
    <mergeCell ref="W15:X15"/>
    <mergeCell ref="Y15:AA15"/>
    <mergeCell ref="Z16:AA16"/>
    <mergeCell ref="V12:AB12"/>
    <mergeCell ref="AC14:AH14"/>
    <mergeCell ref="AI14:AI16"/>
    <mergeCell ref="AC15:AC16"/>
    <mergeCell ref="M30:AY30"/>
    <mergeCell ref="L13:AX13"/>
    <mergeCell ref="L14:L16"/>
    <mergeCell ref="M14:M16"/>
    <mergeCell ref="O14:T14"/>
    <mergeCell ref="U14:U16"/>
    <mergeCell ref="AX14:AX16"/>
    <mergeCell ref="O15:O16"/>
    <mergeCell ref="AY13:AY16"/>
    <mergeCell ref="S16:T16"/>
    <mergeCell ref="P15:Q15"/>
    <mergeCell ref="R15:T15"/>
    <mergeCell ref="S17:T17"/>
    <mergeCell ref="AY24:AY26"/>
    <mergeCell ref="S24:S25"/>
    <mergeCell ref="T24:T25"/>
    <mergeCell ref="L5:T5"/>
    <mergeCell ref="O9:T9"/>
    <mergeCell ref="O10:T10"/>
    <mergeCell ref="L11:M11"/>
    <mergeCell ref="O12:U12"/>
    <mergeCell ref="O7:T7"/>
    <mergeCell ref="O8:T8"/>
    <mergeCell ref="I22:I27"/>
    <mergeCell ref="J23:J26"/>
    <mergeCell ref="A18:A28"/>
    <mergeCell ref="O18:AX18"/>
    <mergeCell ref="B19:B28"/>
    <mergeCell ref="O19:AX19"/>
    <mergeCell ref="C20:C28"/>
    <mergeCell ref="U24:U25"/>
    <mergeCell ref="O20:AX20"/>
    <mergeCell ref="D21:D28"/>
    <mergeCell ref="O21:AX21"/>
    <mergeCell ref="E22:E27"/>
    <mergeCell ref="O22:AX22"/>
    <mergeCell ref="F23:F26"/>
    <mergeCell ref="O23:AX23"/>
    <mergeCell ref="R24:R25"/>
  </mergeCells>
  <dataValidations count="10">
    <dataValidation type="list" allowBlank="1" showInputMessage="1" showErrorMessage="1" errorTitle="Ошибка" error="Выберите значение из списка" sqref="O22 KF22 UB22 ADX22 ANT22 AXP22 BHL22 BRH22 CBD22 CKZ22 CUV22 DER22 DON22 DYJ22 EIF22 ESB22 FBX22 FLT22 FVP22 GFL22 GPH22 GZD22 HIZ22 HSV22 ICR22 IMN22 IWJ22 JGF22 JQB22 JZX22 KJT22 KTP22 LDL22 LNH22 LXD22 MGZ22 MQV22 NAR22 NKN22 NUJ22 OEF22 OOB22 OXX22 PHT22 PRP22 QBL22 QLH22 QVD22 REZ22 ROV22 RYR22 SIN22 SSJ22 TCF22 TMB22 TVX22 UFT22 UPP22 UZL22 VJH22 VTD22 WCZ22 WMV22 WWR22 O65554 KF65554 UB65554 ADX65554 ANT65554 AXP65554 BHL65554 BRH65554 CBD65554 CKZ65554 CUV65554 DER65554 DON65554 DYJ65554 EIF65554 ESB65554 FBX65554 FLT65554 FVP65554 GFL65554 GPH65554 GZD65554 HIZ65554 HSV65554 ICR65554 IMN65554 IWJ65554 JGF65554 JQB65554 JZX65554 KJT65554 KTP65554 LDL65554 LNH65554 LXD65554 MGZ65554 MQV65554 NAR65554 NKN65554 NUJ65554 OEF65554 OOB65554 OXX65554 PHT65554 PRP65554 QBL65554 QLH65554 QVD65554 REZ65554 ROV65554 RYR65554 SIN65554 SSJ65554 TCF65554 TMB65554 TVX65554 UFT65554 UPP65554 UZL65554 VJH65554 VTD65554 WCZ65554 WMV65554 WWR65554 O131090 KF131090 UB131090 ADX131090 ANT131090 AXP131090 BHL131090 BRH131090 CBD131090 CKZ131090 CUV131090 DER131090 DON131090 DYJ131090 EIF131090 ESB131090 FBX131090 FLT131090 FVP131090 GFL131090 GPH131090 GZD131090 HIZ131090 HSV131090 ICR131090 IMN131090 IWJ131090 JGF131090 JQB131090 JZX131090 KJT131090 KTP131090 LDL131090 LNH131090 LXD131090 MGZ131090 MQV131090 NAR131090 NKN131090 NUJ131090 OEF131090 OOB131090 OXX131090 PHT131090 PRP131090 QBL131090 QLH131090 QVD131090 REZ131090 ROV131090 RYR131090 SIN131090 SSJ131090 TCF131090 TMB131090 TVX131090 UFT131090 UPP131090 UZL131090 VJH131090 VTD131090 WCZ131090 WMV131090 WWR131090 O196626 KF196626 UB196626 ADX196626 ANT196626 AXP196626 BHL196626 BRH196626 CBD196626 CKZ196626 CUV196626 DER196626 DON196626 DYJ196626 EIF196626 ESB196626 FBX196626 FLT196626 FVP196626 GFL196626 GPH196626 GZD196626 HIZ196626 HSV196626 ICR196626 IMN196626 IWJ196626 JGF196626 JQB196626 JZX196626 KJT196626 KTP196626 LDL196626 LNH196626 LXD196626 MGZ196626 MQV196626 NAR196626 NKN196626 NUJ196626 OEF196626 OOB196626 OXX196626 PHT196626 PRP196626 QBL196626 QLH196626 QVD196626 REZ196626 ROV196626 RYR196626 SIN196626 SSJ196626 TCF196626 TMB196626 TVX196626 UFT196626 UPP196626 UZL196626 VJH196626 VTD196626 WCZ196626 WMV196626 WWR196626 O262162 KF262162 UB262162 ADX262162 ANT262162 AXP262162 BHL262162 BRH262162 CBD262162 CKZ262162 CUV262162 DER262162 DON262162 DYJ262162 EIF262162 ESB262162 FBX262162 FLT262162 FVP262162 GFL262162 GPH262162 GZD262162 HIZ262162 HSV262162 ICR262162 IMN262162 IWJ262162 JGF262162 JQB262162 JZX262162 KJT262162 KTP262162 LDL262162 LNH262162 LXD262162 MGZ262162 MQV262162 NAR262162 NKN262162 NUJ262162 OEF262162 OOB262162 OXX262162 PHT262162 PRP262162 QBL262162 QLH262162 QVD262162 REZ262162 ROV262162 RYR262162 SIN262162 SSJ262162 TCF262162 TMB262162 TVX262162 UFT262162 UPP262162 UZL262162 VJH262162 VTD262162 WCZ262162 WMV262162 WWR262162 O327698 KF327698 UB327698 ADX327698 ANT327698 AXP327698 BHL327698 BRH327698 CBD327698 CKZ327698 CUV327698 DER327698 DON327698 DYJ327698 EIF327698 ESB327698 FBX327698 FLT327698 FVP327698 GFL327698 GPH327698 GZD327698 HIZ327698 HSV327698 ICR327698 IMN327698 IWJ327698 JGF327698 JQB327698 JZX327698 KJT327698 KTP327698 LDL327698 LNH327698 LXD327698 MGZ327698 MQV327698 NAR327698 NKN327698 NUJ327698 OEF327698 OOB327698 OXX327698 PHT327698 PRP327698 QBL327698 QLH327698 QVD327698 REZ327698 ROV327698 RYR327698 SIN327698 SSJ327698 TCF327698 TMB327698 TVX327698 UFT327698 UPP327698 UZL327698 VJH327698 VTD327698 WCZ327698 WMV327698 WWR327698 O393234 KF393234 UB393234 ADX393234 ANT393234 AXP393234 BHL393234 BRH393234 CBD393234 CKZ393234 CUV393234 DER393234 DON393234 DYJ393234 EIF393234 ESB393234 FBX393234 FLT393234 FVP393234 GFL393234 GPH393234 GZD393234 HIZ393234 HSV393234 ICR393234 IMN393234 IWJ393234 JGF393234 JQB393234 JZX393234 KJT393234 KTP393234 LDL393234 LNH393234 LXD393234 MGZ393234 MQV393234 NAR393234 NKN393234 NUJ393234 OEF393234 OOB393234 OXX393234 PHT393234 PRP393234 QBL393234 QLH393234 QVD393234 REZ393234 ROV393234 RYR393234 SIN393234 SSJ393234 TCF393234 TMB393234 TVX393234 UFT393234 UPP393234 UZL393234 VJH393234 VTD393234 WCZ393234 WMV393234 WWR393234 O458770 KF458770 UB458770 ADX458770 ANT458770 AXP458770 BHL458770 BRH458770 CBD458770 CKZ458770 CUV458770 DER458770 DON458770 DYJ458770 EIF458770 ESB458770 FBX458770 FLT458770 FVP458770 GFL458770 GPH458770 GZD458770 HIZ458770 HSV458770 ICR458770 IMN458770 IWJ458770 JGF458770 JQB458770 JZX458770 KJT458770 KTP458770 LDL458770 LNH458770 LXD458770 MGZ458770 MQV458770 NAR458770 NKN458770 NUJ458770 OEF458770 OOB458770 OXX458770 PHT458770 PRP458770 QBL458770 QLH458770 QVD458770 REZ458770 ROV458770 RYR458770 SIN458770 SSJ458770 TCF458770 TMB458770 TVX458770 UFT458770 UPP458770 UZL458770 VJH458770 VTD458770 WCZ458770 WMV458770 WWR458770 O524306 KF524306 UB524306 ADX524306 ANT524306 AXP524306 BHL524306 BRH524306 CBD524306 CKZ524306 CUV524306 DER524306 DON524306 DYJ524306 EIF524306 ESB524306 FBX524306 FLT524306 FVP524306 GFL524306 GPH524306 GZD524306 HIZ524306 HSV524306 ICR524306 IMN524306 IWJ524306 JGF524306 JQB524306 JZX524306 KJT524306 KTP524306 LDL524306 LNH524306 LXD524306 MGZ524306 MQV524306 NAR524306 NKN524306 NUJ524306 OEF524306 OOB524306 OXX524306 PHT524306 PRP524306 QBL524306 QLH524306 QVD524306 REZ524306 ROV524306 RYR524306 SIN524306 SSJ524306 TCF524306 TMB524306 TVX524306 UFT524306 UPP524306 UZL524306 VJH524306 VTD524306 WCZ524306 WMV524306 WWR524306 O589842 KF589842 UB589842 ADX589842 ANT589842 AXP589842 BHL589842 BRH589842 CBD589842 CKZ589842 CUV589842 DER589842 DON589842 DYJ589842 EIF589842 ESB589842 FBX589842 FLT589842 FVP589842 GFL589842 GPH589842 GZD589842 HIZ589842 HSV589842 ICR589842 IMN589842 IWJ589842 JGF589842 JQB589842 JZX589842 KJT589842 KTP589842 LDL589842 LNH589842 LXD589842 MGZ589842 MQV589842 NAR589842 NKN589842 NUJ589842 OEF589842 OOB589842 OXX589842 PHT589842 PRP589842 QBL589842 QLH589842 QVD589842 REZ589842 ROV589842 RYR589842 SIN589842 SSJ589842 TCF589842 TMB589842 TVX589842 UFT589842 UPP589842 UZL589842 VJH589842 VTD589842 WCZ589842 WMV589842 WWR589842 O655378 KF655378 UB655378 ADX655378 ANT655378 AXP655378 BHL655378 BRH655378 CBD655378 CKZ655378 CUV655378 DER655378 DON655378 DYJ655378 EIF655378 ESB655378 FBX655378 FLT655378 FVP655378 GFL655378 GPH655378 GZD655378 HIZ655378 HSV655378 ICR655378 IMN655378 IWJ655378 JGF655378 JQB655378 JZX655378 KJT655378 KTP655378 LDL655378 LNH655378 LXD655378 MGZ655378 MQV655378 NAR655378 NKN655378 NUJ655378 OEF655378 OOB655378 OXX655378 PHT655378 PRP655378 QBL655378 QLH655378 QVD655378 REZ655378 ROV655378 RYR655378 SIN655378 SSJ655378 TCF655378 TMB655378 TVX655378 UFT655378 UPP655378 UZL655378 VJH655378 VTD655378 WCZ655378 WMV655378 WWR655378 O720914 KF720914 UB720914 ADX720914 ANT720914 AXP720914 BHL720914 BRH720914 CBD720914 CKZ720914 CUV720914 DER720914 DON720914 DYJ720914 EIF720914 ESB720914 FBX720914 FLT720914 FVP720914 GFL720914 GPH720914 GZD720914 HIZ720914 HSV720914 ICR720914 IMN720914 IWJ720914 JGF720914 JQB720914 JZX720914 KJT720914 KTP720914 LDL720914 LNH720914 LXD720914 MGZ720914 MQV720914 NAR720914 NKN720914 NUJ720914 OEF720914 OOB720914 OXX720914 PHT720914 PRP720914 QBL720914 QLH720914 QVD720914 REZ720914 ROV720914 RYR720914 SIN720914 SSJ720914 TCF720914 TMB720914 TVX720914 UFT720914 UPP720914 UZL720914 VJH720914 VTD720914 WCZ720914 WMV720914 WWR720914 O786450 KF786450 UB786450 ADX786450 ANT786450 AXP786450 BHL786450 BRH786450 CBD786450 CKZ786450 CUV786450 DER786450 DON786450 DYJ786450 EIF786450 ESB786450 FBX786450 FLT786450 FVP786450 GFL786450 GPH786450 GZD786450 HIZ786450 HSV786450 ICR786450 IMN786450 IWJ786450 JGF786450 JQB786450 JZX786450 KJT786450 KTP786450 LDL786450 LNH786450 LXD786450 MGZ786450 MQV786450 NAR786450 NKN786450 NUJ786450 OEF786450 OOB786450 OXX786450 PHT786450 PRP786450 QBL786450 QLH786450 QVD786450 REZ786450 ROV786450 RYR786450 SIN786450 SSJ786450 TCF786450 TMB786450 TVX786450 UFT786450 UPP786450 UZL786450 VJH786450 VTD786450 WCZ786450 WMV786450 WWR786450 O851986 KF851986 UB851986 ADX851986 ANT851986 AXP851986 BHL851986 BRH851986 CBD851986 CKZ851986 CUV851986 DER851986 DON851986 DYJ851986 EIF851986 ESB851986 FBX851986 FLT851986 FVP851986 GFL851986 GPH851986 GZD851986 HIZ851986 HSV851986 ICR851986 IMN851986 IWJ851986 JGF851986 JQB851986 JZX851986 KJT851986 KTP851986 LDL851986 LNH851986 LXD851986 MGZ851986 MQV851986 NAR851986 NKN851986 NUJ851986 OEF851986 OOB851986 OXX851986 PHT851986 PRP851986 QBL851986 QLH851986 QVD851986 REZ851986 ROV851986 RYR851986 SIN851986 SSJ851986 TCF851986 TMB851986 TVX851986 UFT851986 UPP851986 UZL851986 VJH851986 VTD851986 WCZ851986 WMV851986 WWR851986 O917522 KF917522 UB917522 ADX917522 ANT917522 AXP917522 BHL917522 BRH917522 CBD917522 CKZ917522 CUV917522 DER917522 DON917522 DYJ917522 EIF917522 ESB917522 FBX917522 FLT917522 FVP917522 GFL917522 GPH917522 GZD917522 HIZ917522 HSV917522 ICR917522 IMN917522 IWJ917522 JGF917522 JQB917522 JZX917522 KJT917522 KTP917522 LDL917522 LNH917522 LXD917522 MGZ917522 MQV917522 NAR917522 NKN917522 NUJ917522 OEF917522 OOB917522 OXX917522 PHT917522 PRP917522 QBL917522 QLH917522 QVD917522 REZ917522 ROV917522 RYR917522 SIN917522 SSJ917522 TCF917522 TMB917522 TVX917522 UFT917522 UPP917522 UZL917522 VJH917522 VTD917522 WCZ917522 WMV917522 WWR917522 O983058 KF983058 UB983058 ADX983058 ANT983058 AXP983058 BHL983058 BRH983058 CBD983058 CKZ983058 CUV983058 DER983058 DON983058 DYJ983058 EIF983058 ESB983058 FBX983058 FLT983058 FVP983058 GFL983058 GPH983058 GZD983058 HIZ983058 HSV983058 ICR983058 IMN983058 IWJ983058 JGF983058 JQB983058 JZX983058 KJT983058 KTP983058 LDL983058 LNH983058 LXD983058 MGZ983058 MQV983058 NAR983058 NKN983058 NUJ983058 OEF983058 OOB983058 OXX983058 PHT983058 PRP983058 QBL983058 QLH983058 QVD983058 REZ983058 ROV983058 RYR983058 SIN983058 SSJ983058 TCF983058 TMB983058 TVX983058 UFT983058 UPP983058 UZL983058 VJH983058 VTD983058 WCZ983058 WMV983058 WWR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formula1>kind_of_scheme_in</formula1>
    </dataValidation>
    <dataValidation type="textLength" operator="lessThanOrEqual" allowBlank="1" showInputMessage="1" showErrorMessage="1" errorTitle="Ошибка" error="Допускается ввод не более 900 символов!" sqref="WWZ983054:WWZ983061 WND983054:WND983061 AY65550:AY65557 KN65550:KN65557 UJ65550:UJ65557 AEF65550:AEF65557 AOB65550:AOB65557 AXX65550:AXX65557 BHT65550:BHT65557 BRP65550:BRP65557 CBL65550:CBL65557 CLH65550:CLH65557 CVD65550:CVD65557 DEZ65550:DEZ65557 DOV65550:DOV65557 DYR65550:DYR65557 EIN65550:EIN65557 ESJ65550:ESJ65557 FCF65550:FCF65557 FMB65550:FMB65557 FVX65550:FVX65557 GFT65550:GFT65557 GPP65550:GPP65557 GZL65550:GZL65557 HJH65550:HJH65557 HTD65550:HTD65557 ICZ65550:ICZ65557 IMV65550:IMV65557 IWR65550:IWR65557 JGN65550:JGN65557 JQJ65550:JQJ65557 KAF65550:KAF65557 KKB65550:KKB65557 KTX65550:KTX65557 LDT65550:LDT65557 LNP65550:LNP65557 LXL65550:LXL65557 MHH65550:MHH65557 MRD65550:MRD65557 NAZ65550:NAZ65557 NKV65550:NKV65557 NUR65550:NUR65557 OEN65550:OEN65557 OOJ65550:OOJ65557 OYF65550:OYF65557 PIB65550:PIB65557 PRX65550:PRX65557 QBT65550:QBT65557 QLP65550:QLP65557 QVL65550:QVL65557 RFH65550:RFH65557 RPD65550:RPD65557 RYZ65550:RYZ65557 SIV65550:SIV65557 SSR65550:SSR65557 TCN65550:TCN65557 TMJ65550:TMJ65557 TWF65550:TWF65557 UGB65550:UGB65557 UPX65550:UPX65557 UZT65550:UZT65557 VJP65550:VJP65557 VTL65550:VTL65557 WDH65550:WDH65557 WND65550:WND65557 WWZ65550:WWZ65557 AY131086:AY131093 KN131086:KN131093 UJ131086:UJ131093 AEF131086:AEF131093 AOB131086:AOB131093 AXX131086:AXX131093 BHT131086:BHT131093 BRP131086:BRP131093 CBL131086:CBL131093 CLH131086:CLH131093 CVD131086:CVD131093 DEZ131086:DEZ131093 DOV131086:DOV131093 DYR131086:DYR131093 EIN131086:EIN131093 ESJ131086:ESJ131093 FCF131086:FCF131093 FMB131086:FMB131093 FVX131086:FVX131093 GFT131086:GFT131093 GPP131086:GPP131093 GZL131086:GZL131093 HJH131086:HJH131093 HTD131086:HTD131093 ICZ131086:ICZ131093 IMV131086:IMV131093 IWR131086:IWR131093 JGN131086:JGN131093 JQJ131086:JQJ131093 KAF131086:KAF131093 KKB131086:KKB131093 KTX131086:KTX131093 LDT131086:LDT131093 LNP131086:LNP131093 LXL131086:LXL131093 MHH131086:MHH131093 MRD131086:MRD131093 NAZ131086:NAZ131093 NKV131086:NKV131093 NUR131086:NUR131093 OEN131086:OEN131093 OOJ131086:OOJ131093 OYF131086:OYF131093 PIB131086:PIB131093 PRX131086:PRX131093 QBT131086:QBT131093 QLP131086:QLP131093 QVL131086:QVL131093 RFH131086:RFH131093 RPD131086:RPD131093 RYZ131086:RYZ131093 SIV131086:SIV131093 SSR131086:SSR131093 TCN131086:TCN131093 TMJ131086:TMJ131093 TWF131086:TWF131093 UGB131086:UGB131093 UPX131086:UPX131093 UZT131086:UZT131093 VJP131086:VJP131093 VTL131086:VTL131093 WDH131086:WDH131093 WND131086:WND131093 WWZ131086:WWZ131093 AY196622:AY196629 KN196622:KN196629 UJ196622:UJ196629 AEF196622:AEF196629 AOB196622:AOB196629 AXX196622:AXX196629 BHT196622:BHT196629 BRP196622:BRP196629 CBL196622:CBL196629 CLH196622:CLH196629 CVD196622:CVD196629 DEZ196622:DEZ196629 DOV196622:DOV196629 DYR196622:DYR196629 EIN196622:EIN196629 ESJ196622:ESJ196629 FCF196622:FCF196629 FMB196622:FMB196629 FVX196622:FVX196629 GFT196622:GFT196629 GPP196622:GPP196629 GZL196622:GZL196629 HJH196622:HJH196629 HTD196622:HTD196629 ICZ196622:ICZ196629 IMV196622:IMV196629 IWR196622:IWR196629 JGN196622:JGN196629 JQJ196622:JQJ196629 KAF196622:KAF196629 KKB196622:KKB196629 KTX196622:KTX196629 LDT196622:LDT196629 LNP196622:LNP196629 LXL196622:LXL196629 MHH196622:MHH196629 MRD196622:MRD196629 NAZ196622:NAZ196629 NKV196622:NKV196629 NUR196622:NUR196629 OEN196622:OEN196629 OOJ196622:OOJ196629 OYF196622:OYF196629 PIB196622:PIB196629 PRX196622:PRX196629 QBT196622:QBT196629 QLP196622:QLP196629 QVL196622:QVL196629 RFH196622:RFH196629 RPD196622:RPD196629 RYZ196622:RYZ196629 SIV196622:SIV196629 SSR196622:SSR196629 TCN196622:TCN196629 TMJ196622:TMJ196629 TWF196622:TWF196629 UGB196622:UGB196629 UPX196622:UPX196629 UZT196622:UZT196629 VJP196622:VJP196629 VTL196622:VTL196629 WDH196622:WDH196629 WND196622:WND196629 WWZ196622:WWZ196629 AY262158:AY262165 KN262158:KN262165 UJ262158:UJ262165 AEF262158:AEF262165 AOB262158:AOB262165 AXX262158:AXX262165 BHT262158:BHT262165 BRP262158:BRP262165 CBL262158:CBL262165 CLH262158:CLH262165 CVD262158:CVD262165 DEZ262158:DEZ262165 DOV262158:DOV262165 DYR262158:DYR262165 EIN262158:EIN262165 ESJ262158:ESJ262165 FCF262158:FCF262165 FMB262158:FMB262165 FVX262158:FVX262165 GFT262158:GFT262165 GPP262158:GPP262165 GZL262158:GZL262165 HJH262158:HJH262165 HTD262158:HTD262165 ICZ262158:ICZ262165 IMV262158:IMV262165 IWR262158:IWR262165 JGN262158:JGN262165 JQJ262158:JQJ262165 KAF262158:KAF262165 KKB262158:KKB262165 KTX262158:KTX262165 LDT262158:LDT262165 LNP262158:LNP262165 LXL262158:LXL262165 MHH262158:MHH262165 MRD262158:MRD262165 NAZ262158:NAZ262165 NKV262158:NKV262165 NUR262158:NUR262165 OEN262158:OEN262165 OOJ262158:OOJ262165 OYF262158:OYF262165 PIB262158:PIB262165 PRX262158:PRX262165 QBT262158:QBT262165 QLP262158:QLP262165 QVL262158:QVL262165 RFH262158:RFH262165 RPD262158:RPD262165 RYZ262158:RYZ262165 SIV262158:SIV262165 SSR262158:SSR262165 TCN262158:TCN262165 TMJ262158:TMJ262165 TWF262158:TWF262165 UGB262158:UGB262165 UPX262158:UPX262165 UZT262158:UZT262165 VJP262158:VJP262165 VTL262158:VTL262165 WDH262158:WDH262165 WND262158:WND262165 WWZ262158:WWZ262165 AY327694:AY327701 KN327694:KN327701 UJ327694:UJ327701 AEF327694:AEF327701 AOB327694:AOB327701 AXX327694:AXX327701 BHT327694:BHT327701 BRP327694:BRP327701 CBL327694:CBL327701 CLH327694:CLH327701 CVD327694:CVD327701 DEZ327694:DEZ327701 DOV327694:DOV327701 DYR327694:DYR327701 EIN327694:EIN327701 ESJ327694:ESJ327701 FCF327694:FCF327701 FMB327694:FMB327701 FVX327694:FVX327701 GFT327694:GFT327701 GPP327694:GPP327701 GZL327694:GZL327701 HJH327694:HJH327701 HTD327694:HTD327701 ICZ327694:ICZ327701 IMV327694:IMV327701 IWR327694:IWR327701 JGN327694:JGN327701 JQJ327694:JQJ327701 KAF327694:KAF327701 KKB327694:KKB327701 KTX327694:KTX327701 LDT327694:LDT327701 LNP327694:LNP327701 LXL327694:LXL327701 MHH327694:MHH327701 MRD327694:MRD327701 NAZ327694:NAZ327701 NKV327694:NKV327701 NUR327694:NUR327701 OEN327694:OEN327701 OOJ327694:OOJ327701 OYF327694:OYF327701 PIB327694:PIB327701 PRX327694:PRX327701 QBT327694:QBT327701 QLP327694:QLP327701 QVL327694:QVL327701 RFH327694:RFH327701 RPD327694:RPD327701 RYZ327694:RYZ327701 SIV327694:SIV327701 SSR327694:SSR327701 TCN327694:TCN327701 TMJ327694:TMJ327701 TWF327694:TWF327701 UGB327694:UGB327701 UPX327694:UPX327701 UZT327694:UZT327701 VJP327694:VJP327701 VTL327694:VTL327701 WDH327694:WDH327701 WND327694:WND327701 WWZ327694:WWZ327701 AY393230:AY393237 KN393230:KN393237 UJ393230:UJ393237 AEF393230:AEF393237 AOB393230:AOB393237 AXX393230:AXX393237 BHT393230:BHT393237 BRP393230:BRP393237 CBL393230:CBL393237 CLH393230:CLH393237 CVD393230:CVD393237 DEZ393230:DEZ393237 DOV393230:DOV393237 DYR393230:DYR393237 EIN393230:EIN393237 ESJ393230:ESJ393237 FCF393230:FCF393237 FMB393230:FMB393237 FVX393230:FVX393237 GFT393230:GFT393237 GPP393230:GPP393237 GZL393230:GZL393237 HJH393230:HJH393237 HTD393230:HTD393237 ICZ393230:ICZ393237 IMV393230:IMV393237 IWR393230:IWR393237 JGN393230:JGN393237 JQJ393230:JQJ393237 KAF393230:KAF393237 KKB393230:KKB393237 KTX393230:KTX393237 LDT393230:LDT393237 LNP393230:LNP393237 LXL393230:LXL393237 MHH393230:MHH393237 MRD393230:MRD393237 NAZ393230:NAZ393237 NKV393230:NKV393237 NUR393230:NUR393237 OEN393230:OEN393237 OOJ393230:OOJ393237 OYF393230:OYF393237 PIB393230:PIB393237 PRX393230:PRX393237 QBT393230:QBT393237 QLP393230:QLP393237 QVL393230:QVL393237 RFH393230:RFH393237 RPD393230:RPD393237 RYZ393230:RYZ393237 SIV393230:SIV393237 SSR393230:SSR393237 TCN393230:TCN393237 TMJ393230:TMJ393237 TWF393230:TWF393237 UGB393230:UGB393237 UPX393230:UPX393237 UZT393230:UZT393237 VJP393230:VJP393237 VTL393230:VTL393237 WDH393230:WDH393237 WND393230:WND393237 WWZ393230:WWZ393237 AY458766:AY458773 KN458766:KN458773 UJ458766:UJ458773 AEF458766:AEF458773 AOB458766:AOB458773 AXX458766:AXX458773 BHT458766:BHT458773 BRP458766:BRP458773 CBL458766:CBL458773 CLH458766:CLH458773 CVD458766:CVD458773 DEZ458766:DEZ458773 DOV458766:DOV458773 DYR458766:DYR458773 EIN458766:EIN458773 ESJ458766:ESJ458773 FCF458766:FCF458773 FMB458766:FMB458773 FVX458766:FVX458773 GFT458766:GFT458773 GPP458766:GPP458773 GZL458766:GZL458773 HJH458766:HJH458773 HTD458766:HTD458773 ICZ458766:ICZ458773 IMV458766:IMV458773 IWR458766:IWR458773 JGN458766:JGN458773 JQJ458766:JQJ458773 KAF458766:KAF458773 KKB458766:KKB458773 KTX458766:KTX458773 LDT458766:LDT458773 LNP458766:LNP458773 LXL458766:LXL458773 MHH458766:MHH458773 MRD458766:MRD458773 NAZ458766:NAZ458773 NKV458766:NKV458773 NUR458766:NUR458773 OEN458766:OEN458773 OOJ458766:OOJ458773 OYF458766:OYF458773 PIB458766:PIB458773 PRX458766:PRX458773 QBT458766:QBT458773 QLP458766:QLP458773 QVL458766:QVL458773 RFH458766:RFH458773 RPD458766:RPD458773 RYZ458766:RYZ458773 SIV458766:SIV458773 SSR458766:SSR458773 TCN458766:TCN458773 TMJ458766:TMJ458773 TWF458766:TWF458773 UGB458766:UGB458773 UPX458766:UPX458773 UZT458766:UZT458773 VJP458766:VJP458773 VTL458766:VTL458773 WDH458766:WDH458773 WND458766:WND458773 WWZ458766:WWZ458773 AY524302:AY524309 KN524302:KN524309 UJ524302:UJ524309 AEF524302:AEF524309 AOB524302:AOB524309 AXX524302:AXX524309 BHT524302:BHT524309 BRP524302:BRP524309 CBL524302:CBL524309 CLH524302:CLH524309 CVD524302:CVD524309 DEZ524302:DEZ524309 DOV524302:DOV524309 DYR524302:DYR524309 EIN524302:EIN524309 ESJ524302:ESJ524309 FCF524302:FCF524309 FMB524302:FMB524309 FVX524302:FVX524309 GFT524302:GFT524309 GPP524302:GPP524309 GZL524302:GZL524309 HJH524302:HJH524309 HTD524302:HTD524309 ICZ524302:ICZ524309 IMV524302:IMV524309 IWR524302:IWR524309 JGN524302:JGN524309 JQJ524302:JQJ524309 KAF524302:KAF524309 KKB524302:KKB524309 KTX524302:KTX524309 LDT524302:LDT524309 LNP524302:LNP524309 LXL524302:LXL524309 MHH524302:MHH524309 MRD524302:MRD524309 NAZ524302:NAZ524309 NKV524302:NKV524309 NUR524302:NUR524309 OEN524302:OEN524309 OOJ524302:OOJ524309 OYF524302:OYF524309 PIB524302:PIB524309 PRX524302:PRX524309 QBT524302:QBT524309 QLP524302:QLP524309 QVL524302:QVL524309 RFH524302:RFH524309 RPD524302:RPD524309 RYZ524302:RYZ524309 SIV524302:SIV524309 SSR524302:SSR524309 TCN524302:TCN524309 TMJ524302:TMJ524309 TWF524302:TWF524309 UGB524302:UGB524309 UPX524302:UPX524309 UZT524302:UZT524309 VJP524302:VJP524309 VTL524302:VTL524309 WDH524302:WDH524309 WND524302:WND524309 WWZ524302:WWZ524309 AY589838:AY589845 KN589838:KN589845 UJ589838:UJ589845 AEF589838:AEF589845 AOB589838:AOB589845 AXX589838:AXX589845 BHT589838:BHT589845 BRP589838:BRP589845 CBL589838:CBL589845 CLH589838:CLH589845 CVD589838:CVD589845 DEZ589838:DEZ589845 DOV589838:DOV589845 DYR589838:DYR589845 EIN589838:EIN589845 ESJ589838:ESJ589845 FCF589838:FCF589845 FMB589838:FMB589845 FVX589838:FVX589845 GFT589838:GFT589845 GPP589838:GPP589845 GZL589838:GZL589845 HJH589838:HJH589845 HTD589838:HTD589845 ICZ589838:ICZ589845 IMV589838:IMV589845 IWR589838:IWR589845 JGN589838:JGN589845 JQJ589838:JQJ589845 KAF589838:KAF589845 KKB589838:KKB589845 KTX589838:KTX589845 LDT589838:LDT589845 LNP589838:LNP589845 LXL589838:LXL589845 MHH589838:MHH589845 MRD589838:MRD589845 NAZ589838:NAZ589845 NKV589838:NKV589845 NUR589838:NUR589845 OEN589838:OEN589845 OOJ589838:OOJ589845 OYF589838:OYF589845 PIB589838:PIB589845 PRX589838:PRX589845 QBT589838:QBT589845 QLP589838:QLP589845 QVL589838:QVL589845 RFH589838:RFH589845 RPD589838:RPD589845 RYZ589838:RYZ589845 SIV589838:SIV589845 SSR589838:SSR589845 TCN589838:TCN589845 TMJ589838:TMJ589845 TWF589838:TWF589845 UGB589838:UGB589845 UPX589838:UPX589845 UZT589838:UZT589845 VJP589838:VJP589845 VTL589838:VTL589845 WDH589838:WDH589845 WND589838:WND589845 WWZ589838:WWZ589845 AY655374:AY655381 KN655374:KN655381 UJ655374:UJ655381 AEF655374:AEF655381 AOB655374:AOB655381 AXX655374:AXX655381 BHT655374:BHT655381 BRP655374:BRP655381 CBL655374:CBL655381 CLH655374:CLH655381 CVD655374:CVD655381 DEZ655374:DEZ655381 DOV655374:DOV655381 DYR655374:DYR655381 EIN655374:EIN655381 ESJ655374:ESJ655381 FCF655374:FCF655381 FMB655374:FMB655381 FVX655374:FVX655381 GFT655374:GFT655381 GPP655374:GPP655381 GZL655374:GZL655381 HJH655374:HJH655381 HTD655374:HTD655381 ICZ655374:ICZ655381 IMV655374:IMV655381 IWR655374:IWR655381 JGN655374:JGN655381 JQJ655374:JQJ655381 KAF655374:KAF655381 KKB655374:KKB655381 KTX655374:KTX655381 LDT655374:LDT655381 LNP655374:LNP655381 LXL655374:LXL655381 MHH655374:MHH655381 MRD655374:MRD655381 NAZ655374:NAZ655381 NKV655374:NKV655381 NUR655374:NUR655381 OEN655374:OEN655381 OOJ655374:OOJ655381 OYF655374:OYF655381 PIB655374:PIB655381 PRX655374:PRX655381 QBT655374:QBT655381 QLP655374:QLP655381 QVL655374:QVL655381 RFH655374:RFH655381 RPD655374:RPD655381 RYZ655374:RYZ655381 SIV655374:SIV655381 SSR655374:SSR655381 TCN655374:TCN655381 TMJ655374:TMJ655381 TWF655374:TWF655381 UGB655374:UGB655381 UPX655374:UPX655381 UZT655374:UZT655381 VJP655374:VJP655381 VTL655374:VTL655381 WDH655374:WDH655381 WND655374:WND655381 WWZ655374:WWZ655381 AY720910:AY720917 KN720910:KN720917 UJ720910:UJ720917 AEF720910:AEF720917 AOB720910:AOB720917 AXX720910:AXX720917 BHT720910:BHT720917 BRP720910:BRP720917 CBL720910:CBL720917 CLH720910:CLH720917 CVD720910:CVD720917 DEZ720910:DEZ720917 DOV720910:DOV720917 DYR720910:DYR720917 EIN720910:EIN720917 ESJ720910:ESJ720917 FCF720910:FCF720917 FMB720910:FMB720917 FVX720910:FVX720917 GFT720910:GFT720917 GPP720910:GPP720917 GZL720910:GZL720917 HJH720910:HJH720917 HTD720910:HTD720917 ICZ720910:ICZ720917 IMV720910:IMV720917 IWR720910:IWR720917 JGN720910:JGN720917 JQJ720910:JQJ720917 KAF720910:KAF720917 KKB720910:KKB720917 KTX720910:KTX720917 LDT720910:LDT720917 LNP720910:LNP720917 LXL720910:LXL720917 MHH720910:MHH720917 MRD720910:MRD720917 NAZ720910:NAZ720917 NKV720910:NKV720917 NUR720910:NUR720917 OEN720910:OEN720917 OOJ720910:OOJ720917 OYF720910:OYF720917 PIB720910:PIB720917 PRX720910:PRX720917 QBT720910:QBT720917 QLP720910:QLP720917 QVL720910:QVL720917 RFH720910:RFH720917 RPD720910:RPD720917 RYZ720910:RYZ720917 SIV720910:SIV720917 SSR720910:SSR720917 TCN720910:TCN720917 TMJ720910:TMJ720917 TWF720910:TWF720917 UGB720910:UGB720917 UPX720910:UPX720917 UZT720910:UZT720917 VJP720910:VJP720917 VTL720910:VTL720917 WDH720910:WDH720917 WND720910:WND720917 WWZ720910:WWZ720917 AY786446:AY786453 KN786446:KN786453 UJ786446:UJ786453 AEF786446:AEF786453 AOB786446:AOB786453 AXX786446:AXX786453 BHT786446:BHT786453 BRP786446:BRP786453 CBL786446:CBL786453 CLH786446:CLH786453 CVD786446:CVD786453 DEZ786446:DEZ786453 DOV786446:DOV786453 DYR786446:DYR786453 EIN786446:EIN786453 ESJ786446:ESJ786453 FCF786446:FCF786453 FMB786446:FMB786453 FVX786446:FVX786453 GFT786446:GFT786453 GPP786446:GPP786453 GZL786446:GZL786453 HJH786446:HJH786453 HTD786446:HTD786453 ICZ786446:ICZ786453 IMV786446:IMV786453 IWR786446:IWR786453 JGN786446:JGN786453 JQJ786446:JQJ786453 KAF786446:KAF786453 KKB786446:KKB786453 KTX786446:KTX786453 LDT786446:LDT786453 LNP786446:LNP786453 LXL786446:LXL786453 MHH786446:MHH786453 MRD786446:MRD786453 NAZ786446:NAZ786453 NKV786446:NKV786453 NUR786446:NUR786453 OEN786446:OEN786453 OOJ786446:OOJ786453 OYF786446:OYF786453 PIB786446:PIB786453 PRX786446:PRX786453 QBT786446:QBT786453 QLP786446:QLP786453 QVL786446:QVL786453 RFH786446:RFH786453 RPD786446:RPD786453 RYZ786446:RYZ786453 SIV786446:SIV786453 SSR786446:SSR786453 TCN786446:TCN786453 TMJ786446:TMJ786453 TWF786446:TWF786453 UGB786446:UGB786453 UPX786446:UPX786453 UZT786446:UZT786453 VJP786446:VJP786453 VTL786446:VTL786453 WDH786446:WDH786453 WND786446:WND786453 WWZ786446:WWZ786453 AY851982:AY851989 KN851982:KN851989 UJ851982:UJ851989 AEF851982:AEF851989 AOB851982:AOB851989 AXX851982:AXX851989 BHT851982:BHT851989 BRP851982:BRP851989 CBL851982:CBL851989 CLH851982:CLH851989 CVD851982:CVD851989 DEZ851982:DEZ851989 DOV851982:DOV851989 DYR851982:DYR851989 EIN851982:EIN851989 ESJ851982:ESJ851989 FCF851982:FCF851989 FMB851982:FMB851989 FVX851982:FVX851989 GFT851982:GFT851989 GPP851982:GPP851989 GZL851982:GZL851989 HJH851982:HJH851989 HTD851982:HTD851989 ICZ851982:ICZ851989 IMV851982:IMV851989 IWR851982:IWR851989 JGN851982:JGN851989 JQJ851982:JQJ851989 KAF851982:KAF851989 KKB851982:KKB851989 KTX851982:KTX851989 LDT851982:LDT851989 LNP851982:LNP851989 LXL851982:LXL851989 MHH851982:MHH851989 MRD851982:MRD851989 NAZ851982:NAZ851989 NKV851982:NKV851989 NUR851982:NUR851989 OEN851982:OEN851989 OOJ851982:OOJ851989 OYF851982:OYF851989 PIB851982:PIB851989 PRX851982:PRX851989 QBT851982:QBT851989 QLP851982:QLP851989 QVL851982:QVL851989 RFH851982:RFH851989 RPD851982:RPD851989 RYZ851982:RYZ851989 SIV851982:SIV851989 SSR851982:SSR851989 TCN851982:TCN851989 TMJ851982:TMJ851989 TWF851982:TWF851989 UGB851982:UGB851989 UPX851982:UPX851989 UZT851982:UZT851989 VJP851982:VJP851989 VTL851982:VTL851989 WDH851982:WDH851989 WND851982:WND851989 WWZ851982:WWZ851989 AY917518:AY917525 KN917518:KN917525 UJ917518:UJ917525 AEF917518:AEF917525 AOB917518:AOB917525 AXX917518:AXX917525 BHT917518:BHT917525 BRP917518:BRP917525 CBL917518:CBL917525 CLH917518:CLH917525 CVD917518:CVD917525 DEZ917518:DEZ917525 DOV917518:DOV917525 DYR917518:DYR917525 EIN917518:EIN917525 ESJ917518:ESJ917525 FCF917518:FCF917525 FMB917518:FMB917525 FVX917518:FVX917525 GFT917518:GFT917525 GPP917518:GPP917525 GZL917518:GZL917525 HJH917518:HJH917525 HTD917518:HTD917525 ICZ917518:ICZ917525 IMV917518:IMV917525 IWR917518:IWR917525 JGN917518:JGN917525 JQJ917518:JQJ917525 KAF917518:KAF917525 KKB917518:KKB917525 KTX917518:KTX917525 LDT917518:LDT917525 LNP917518:LNP917525 LXL917518:LXL917525 MHH917518:MHH917525 MRD917518:MRD917525 NAZ917518:NAZ917525 NKV917518:NKV917525 NUR917518:NUR917525 OEN917518:OEN917525 OOJ917518:OOJ917525 OYF917518:OYF917525 PIB917518:PIB917525 PRX917518:PRX917525 QBT917518:QBT917525 QLP917518:QLP917525 QVL917518:QVL917525 RFH917518:RFH917525 RPD917518:RPD917525 RYZ917518:RYZ917525 SIV917518:SIV917525 SSR917518:SSR917525 TCN917518:TCN917525 TMJ917518:TMJ917525 TWF917518:TWF917525 UGB917518:UGB917525 UPX917518:UPX917525 UZT917518:UZT917525 VJP917518:VJP917525 VTL917518:VTL917525 WDH917518:WDH917525 WND917518:WND917525 WWZ917518:WWZ917525 AY983054:AY983061 KN983054:KN983061 UJ983054:UJ983061 AEF983054:AEF983061 AOB983054:AOB983061 AXX983054:AXX983061 BHT983054:BHT983061 BRP983054:BRP983061 CBL983054:CBL983061 CLH983054:CLH983061 CVD983054:CVD983061 DEZ983054:DEZ983061 DOV983054:DOV983061 DYR983054:DYR983061 EIN983054:EIN983061 ESJ983054:ESJ983061 FCF983054:FCF983061 FMB983054:FMB983061 FVX983054:FVX983061 GFT983054:GFT983061 GPP983054:GPP983061 GZL983054:GZL983061 HJH983054:HJH983061 HTD983054:HTD983061 ICZ983054:ICZ983061 IMV983054:IMV983061 IWR983054:IWR983061 JGN983054:JGN983061 JQJ983054:JQJ983061 KAF983054:KAF983061 KKB983054:KKB983061 KTX983054:KTX983061 LDT983054:LDT983061 LNP983054:LNP983061 LXL983054:LXL983061 MHH983054:MHH983061 MRD983054:MRD983061 NAZ983054:NAZ983061 NKV983054:NKV983061 NUR983054:NUR983061 OEN983054:OEN983061 OOJ983054:OOJ983061 OYF983054:OYF983061 PIB983054:PIB983061 PRX983054:PRX983061 QBT983054:QBT983061 QLP983054:QLP983061 QVL983054:QVL983061 RFH983054:RFH983061 RPD983054:RPD983061 RYZ983054:RYZ983061 SIV983054:SIV983061 SSR983054:SSR983061 TCN983054:TCN983061 TMJ983054:TMJ983061 TWF983054:TWF983061 UGB983054:UGB983061 UPX983054:UPX983061 UZT983054:UZT983061 VJP983054:VJP983061 VTL983054:VTL983061 WDH983054:WDH983061 WWZ18:WWZ25 WND18:WND25 WDH18:WDH25 VTL18:VTL25 VJP18:VJP25 UZT18:UZT25 UPX18:UPX25 UGB18:UGB25 TWF18:TWF25 TMJ18:TMJ25 TCN18:TCN25 SSR18:SSR25 SIV18:SIV25 RYZ18:RYZ25 RPD18:RPD25 RFH18:RFH25 QVL18:QVL25 QLP18:QLP25 QBT18:QBT25 PRX18:PRX25 PIB18:PIB25 OYF18:OYF25 OOJ18:OOJ25 OEN18:OEN25 NUR18:NUR25 NKV18:NKV25 NAZ18:NAZ25 MRD18:MRD25 MHH18:MHH25 LXL18:LXL25 LNP18:LNP25 LDT18:LDT25 KTX18:KTX25 KKB18:KKB25 KAF18:KAF25 JQJ18:JQJ25 JGN18:JGN25 IWR18:IWR25 IMV18:IMV25 ICZ18:ICZ25 HTD18:HTD25 HJH18:HJH25 GZL18:GZL25 GPP18:GPP25 GFT18:GFT25 FVX18:FVX25 FMB18:FMB25 FCF18:FCF25 ESJ18:ESJ25 EIN18:EIN25 DYR18:DYR25 DOV18:DOV25 DEZ18:DEZ25 CVD18:CVD25 CLH18:CLH25 CBL18:CBL25 BRP18:BRP25 BHT18:BHT25 AXX18:AXX25 AOB18:AOB25 AEF18:AEF25 UJ18:UJ25 KN18:KN25">
      <formula1>900</formula1>
    </dataValidation>
    <dataValidation type="list" allowBlank="1" showInputMessage="1" errorTitle="Ошибка" error="Выберите значение из списка" prompt="Выберите значение из списка" sqref="KF23:KM23 UB23:UI23 ADX23:AEE23 ANT23:AOA23 AXP23:AXW23 BHL23:BHS23 BRH23:BRO23 CBD23:CBK23 CKZ23:CLG23 CUV23:CVC23 DER23:DEY23 DON23:DOU23 DYJ23:DYQ23 EIF23:EIM23 ESB23:ESI23 FBX23:FCE23 FLT23:FMA23 FVP23:FVW23 GFL23:GFS23 GPH23:GPO23 GZD23:GZK23 HIZ23:HJG23 HSV23:HTC23 ICR23:ICY23 IMN23:IMU23 IWJ23:IWQ23 JGF23:JGM23 JQB23:JQI23 JZX23:KAE23 KJT23:KKA23 KTP23:KTW23 LDL23:LDS23 LNH23:LNO23 LXD23:LXK23 MGZ23:MHG23 MQV23:MRC23 NAR23:NAY23 NKN23:NKU23 NUJ23:NUQ23 OEF23:OEM23 OOB23:OOI23 OXX23:OYE23 PHT23:PIA23 PRP23:PRW23 QBL23:QBS23 QLH23:QLO23 QVD23:QVK23 REZ23:RFG23 ROV23:RPC23 RYR23:RYY23 SIN23:SIU23 SSJ23:SSQ23 TCF23:TCM23 TMB23:TMI23 TVX23:TWE23 UFT23:UGA23 UPP23:UPW23 UZL23:UZS23 VJH23:VJO23 VTD23:VTK23 WCZ23:WDG23 WMV23:WNC23 WWR23:WWY23 KF65555:KM65555 UB65555:UI65555 ADX65555:AEE65555 ANT65555:AOA65555 AXP65555:AXW65555 BHL65555:BHS65555 BRH65555:BRO65555 CBD65555:CBK65555 CKZ65555:CLG65555 CUV65555:CVC65555 DER65555:DEY65555 DON65555:DOU65555 DYJ65555:DYQ65555 EIF65555:EIM65555 ESB65555:ESI65555 FBX65555:FCE65555 FLT65555:FMA65555 FVP65555:FVW65555 GFL65555:GFS65555 GPH65555:GPO65555 GZD65555:GZK65555 HIZ65555:HJG65555 HSV65555:HTC65555 ICR65555:ICY65555 IMN65555:IMU65555 IWJ65555:IWQ65555 JGF65555:JGM65555 JQB65555:JQI65555 JZX65555:KAE65555 KJT65555:KKA65555 KTP65555:KTW65555 LDL65555:LDS65555 LNH65555:LNO65555 LXD65555:LXK65555 MGZ65555:MHG65555 MQV65555:MRC65555 NAR65555:NAY65555 NKN65555:NKU65555 NUJ65555:NUQ65555 OEF65555:OEM65555 OOB65555:OOI65555 OXX65555:OYE65555 PHT65555:PIA65555 PRP65555:PRW65555 QBL65555:QBS65555 QLH65555:QLO65555 QVD65555:QVK65555 REZ65555:RFG65555 ROV65555:RPC65555 RYR65555:RYY65555 SIN65555:SIU65555 SSJ65555:SSQ65555 TCF65555:TCM65555 TMB65555:TMI65555 TVX65555:TWE65555 UFT65555:UGA65555 UPP65555:UPW65555 UZL65555:UZS65555 VJH65555:VJO65555 VTD65555:VTK65555 WCZ65555:WDG65555 WMV65555:WNC65555 WWR65555:WWY65555 KF131091:KM131091 UB131091:UI131091 ADX131091:AEE131091 ANT131091:AOA131091 AXP131091:AXW131091 BHL131091:BHS131091 BRH131091:BRO131091 CBD131091:CBK131091 CKZ131091:CLG131091 CUV131091:CVC131091 DER131091:DEY131091 DON131091:DOU131091 DYJ131091:DYQ131091 EIF131091:EIM131091 ESB131091:ESI131091 FBX131091:FCE131091 FLT131091:FMA131091 FVP131091:FVW131091 GFL131091:GFS131091 GPH131091:GPO131091 GZD131091:GZK131091 HIZ131091:HJG131091 HSV131091:HTC131091 ICR131091:ICY131091 IMN131091:IMU131091 IWJ131091:IWQ131091 JGF131091:JGM131091 JQB131091:JQI131091 JZX131091:KAE131091 KJT131091:KKA131091 KTP131091:KTW131091 LDL131091:LDS131091 LNH131091:LNO131091 LXD131091:LXK131091 MGZ131091:MHG131091 MQV131091:MRC131091 NAR131091:NAY131091 NKN131091:NKU131091 NUJ131091:NUQ131091 OEF131091:OEM131091 OOB131091:OOI131091 OXX131091:OYE131091 PHT131091:PIA131091 PRP131091:PRW131091 QBL131091:QBS131091 QLH131091:QLO131091 QVD131091:QVK131091 REZ131091:RFG131091 ROV131091:RPC131091 RYR131091:RYY131091 SIN131091:SIU131091 SSJ131091:SSQ131091 TCF131091:TCM131091 TMB131091:TMI131091 TVX131091:TWE131091 UFT131091:UGA131091 UPP131091:UPW131091 UZL131091:UZS131091 VJH131091:VJO131091 VTD131091:VTK131091 WCZ131091:WDG131091 WMV131091:WNC131091 WWR131091:WWY131091 KF196627:KM196627 UB196627:UI196627 ADX196627:AEE196627 ANT196627:AOA196627 AXP196627:AXW196627 BHL196627:BHS196627 BRH196627:BRO196627 CBD196627:CBK196627 CKZ196627:CLG196627 CUV196627:CVC196627 DER196627:DEY196627 DON196627:DOU196627 DYJ196627:DYQ196627 EIF196627:EIM196627 ESB196627:ESI196627 FBX196627:FCE196627 FLT196627:FMA196627 FVP196627:FVW196627 GFL196627:GFS196627 GPH196627:GPO196627 GZD196627:GZK196627 HIZ196627:HJG196627 HSV196627:HTC196627 ICR196627:ICY196627 IMN196627:IMU196627 IWJ196627:IWQ196627 JGF196627:JGM196627 JQB196627:JQI196627 JZX196627:KAE196627 KJT196627:KKA196627 KTP196627:KTW196627 LDL196627:LDS196627 LNH196627:LNO196627 LXD196627:LXK196627 MGZ196627:MHG196627 MQV196627:MRC196627 NAR196627:NAY196627 NKN196627:NKU196627 NUJ196627:NUQ196627 OEF196627:OEM196627 OOB196627:OOI196627 OXX196627:OYE196627 PHT196627:PIA196627 PRP196627:PRW196627 QBL196627:QBS196627 QLH196627:QLO196627 QVD196627:QVK196627 REZ196627:RFG196627 ROV196627:RPC196627 RYR196627:RYY196627 SIN196627:SIU196627 SSJ196627:SSQ196627 TCF196627:TCM196627 TMB196627:TMI196627 TVX196627:TWE196627 UFT196627:UGA196627 UPP196627:UPW196627 UZL196627:UZS196627 VJH196627:VJO196627 VTD196627:VTK196627 WCZ196627:WDG196627 WMV196627:WNC196627 WWR196627:WWY196627 KF262163:KM262163 UB262163:UI262163 ADX262163:AEE262163 ANT262163:AOA262163 AXP262163:AXW262163 BHL262163:BHS262163 BRH262163:BRO262163 CBD262163:CBK262163 CKZ262163:CLG262163 CUV262163:CVC262163 DER262163:DEY262163 DON262163:DOU262163 DYJ262163:DYQ262163 EIF262163:EIM262163 ESB262163:ESI262163 FBX262163:FCE262163 FLT262163:FMA262163 FVP262163:FVW262163 GFL262163:GFS262163 GPH262163:GPO262163 GZD262163:GZK262163 HIZ262163:HJG262163 HSV262163:HTC262163 ICR262163:ICY262163 IMN262163:IMU262163 IWJ262163:IWQ262163 JGF262163:JGM262163 JQB262163:JQI262163 JZX262163:KAE262163 KJT262163:KKA262163 KTP262163:KTW262163 LDL262163:LDS262163 LNH262163:LNO262163 LXD262163:LXK262163 MGZ262163:MHG262163 MQV262163:MRC262163 NAR262163:NAY262163 NKN262163:NKU262163 NUJ262163:NUQ262163 OEF262163:OEM262163 OOB262163:OOI262163 OXX262163:OYE262163 PHT262163:PIA262163 PRP262163:PRW262163 QBL262163:QBS262163 QLH262163:QLO262163 QVD262163:QVK262163 REZ262163:RFG262163 ROV262163:RPC262163 RYR262163:RYY262163 SIN262163:SIU262163 SSJ262163:SSQ262163 TCF262163:TCM262163 TMB262163:TMI262163 TVX262163:TWE262163 UFT262163:UGA262163 UPP262163:UPW262163 UZL262163:UZS262163 VJH262163:VJO262163 VTD262163:VTK262163 WCZ262163:WDG262163 WMV262163:WNC262163 WWR262163:WWY262163 KF327699:KM327699 UB327699:UI327699 ADX327699:AEE327699 ANT327699:AOA327699 AXP327699:AXW327699 BHL327699:BHS327699 BRH327699:BRO327699 CBD327699:CBK327699 CKZ327699:CLG327699 CUV327699:CVC327699 DER327699:DEY327699 DON327699:DOU327699 DYJ327699:DYQ327699 EIF327699:EIM327699 ESB327699:ESI327699 FBX327699:FCE327699 FLT327699:FMA327699 FVP327699:FVW327699 GFL327699:GFS327699 GPH327699:GPO327699 GZD327699:GZK327699 HIZ327699:HJG327699 HSV327699:HTC327699 ICR327699:ICY327699 IMN327699:IMU327699 IWJ327699:IWQ327699 JGF327699:JGM327699 JQB327699:JQI327699 JZX327699:KAE327699 KJT327699:KKA327699 KTP327699:KTW327699 LDL327699:LDS327699 LNH327699:LNO327699 LXD327699:LXK327699 MGZ327699:MHG327699 MQV327699:MRC327699 NAR327699:NAY327699 NKN327699:NKU327699 NUJ327699:NUQ327699 OEF327699:OEM327699 OOB327699:OOI327699 OXX327699:OYE327699 PHT327699:PIA327699 PRP327699:PRW327699 QBL327699:QBS327699 QLH327699:QLO327699 QVD327699:QVK327699 REZ327699:RFG327699 ROV327699:RPC327699 RYR327699:RYY327699 SIN327699:SIU327699 SSJ327699:SSQ327699 TCF327699:TCM327699 TMB327699:TMI327699 TVX327699:TWE327699 UFT327699:UGA327699 UPP327699:UPW327699 UZL327699:UZS327699 VJH327699:VJO327699 VTD327699:VTK327699 WCZ327699:WDG327699 WMV327699:WNC327699 WWR327699:WWY327699 KF393235:KM393235 UB393235:UI393235 ADX393235:AEE393235 ANT393235:AOA393235 AXP393235:AXW393235 BHL393235:BHS393235 BRH393235:BRO393235 CBD393235:CBK393235 CKZ393235:CLG393235 CUV393235:CVC393235 DER393235:DEY393235 DON393235:DOU393235 DYJ393235:DYQ393235 EIF393235:EIM393235 ESB393235:ESI393235 FBX393235:FCE393235 FLT393235:FMA393235 FVP393235:FVW393235 GFL393235:GFS393235 GPH393235:GPO393235 GZD393235:GZK393235 HIZ393235:HJG393235 HSV393235:HTC393235 ICR393235:ICY393235 IMN393235:IMU393235 IWJ393235:IWQ393235 JGF393235:JGM393235 JQB393235:JQI393235 JZX393235:KAE393235 KJT393235:KKA393235 KTP393235:KTW393235 LDL393235:LDS393235 LNH393235:LNO393235 LXD393235:LXK393235 MGZ393235:MHG393235 MQV393235:MRC393235 NAR393235:NAY393235 NKN393235:NKU393235 NUJ393235:NUQ393235 OEF393235:OEM393235 OOB393235:OOI393235 OXX393235:OYE393235 PHT393235:PIA393235 PRP393235:PRW393235 QBL393235:QBS393235 QLH393235:QLO393235 QVD393235:QVK393235 REZ393235:RFG393235 ROV393235:RPC393235 RYR393235:RYY393235 SIN393235:SIU393235 SSJ393235:SSQ393235 TCF393235:TCM393235 TMB393235:TMI393235 TVX393235:TWE393235 UFT393235:UGA393235 UPP393235:UPW393235 UZL393235:UZS393235 VJH393235:VJO393235 VTD393235:VTK393235 WCZ393235:WDG393235 WMV393235:WNC393235 WWR393235:WWY393235 KF458771:KM458771 UB458771:UI458771 ADX458771:AEE458771 ANT458771:AOA458771 AXP458771:AXW458771 BHL458771:BHS458771 BRH458771:BRO458771 CBD458771:CBK458771 CKZ458771:CLG458771 CUV458771:CVC458771 DER458771:DEY458771 DON458771:DOU458771 DYJ458771:DYQ458771 EIF458771:EIM458771 ESB458771:ESI458771 FBX458771:FCE458771 FLT458771:FMA458771 FVP458771:FVW458771 GFL458771:GFS458771 GPH458771:GPO458771 GZD458771:GZK458771 HIZ458771:HJG458771 HSV458771:HTC458771 ICR458771:ICY458771 IMN458771:IMU458771 IWJ458771:IWQ458771 JGF458771:JGM458771 JQB458771:JQI458771 JZX458771:KAE458771 KJT458771:KKA458771 KTP458771:KTW458771 LDL458771:LDS458771 LNH458771:LNO458771 LXD458771:LXK458771 MGZ458771:MHG458771 MQV458771:MRC458771 NAR458771:NAY458771 NKN458771:NKU458771 NUJ458771:NUQ458771 OEF458771:OEM458771 OOB458771:OOI458771 OXX458771:OYE458771 PHT458771:PIA458771 PRP458771:PRW458771 QBL458771:QBS458771 QLH458771:QLO458771 QVD458771:QVK458771 REZ458771:RFG458771 ROV458771:RPC458771 RYR458771:RYY458771 SIN458771:SIU458771 SSJ458771:SSQ458771 TCF458771:TCM458771 TMB458771:TMI458771 TVX458771:TWE458771 UFT458771:UGA458771 UPP458771:UPW458771 UZL458771:UZS458771 VJH458771:VJO458771 VTD458771:VTK458771 WCZ458771:WDG458771 WMV458771:WNC458771 WWR458771:WWY458771 KF524307:KM524307 UB524307:UI524307 ADX524307:AEE524307 ANT524307:AOA524307 AXP524307:AXW524307 BHL524307:BHS524307 BRH524307:BRO524307 CBD524307:CBK524307 CKZ524307:CLG524307 CUV524307:CVC524307 DER524307:DEY524307 DON524307:DOU524307 DYJ524307:DYQ524307 EIF524307:EIM524307 ESB524307:ESI524307 FBX524307:FCE524307 FLT524307:FMA524307 FVP524307:FVW524307 GFL524307:GFS524307 GPH524307:GPO524307 GZD524307:GZK524307 HIZ524307:HJG524307 HSV524307:HTC524307 ICR524307:ICY524307 IMN524307:IMU524307 IWJ524307:IWQ524307 JGF524307:JGM524307 JQB524307:JQI524307 JZX524307:KAE524307 KJT524307:KKA524307 KTP524307:KTW524307 LDL524307:LDS524307 LNH524307:LNO524307 LXD524307:LXK524307 MGZ524307:MHG524307 MQV524307:MRC524307 NAR524307:NAY524307 NKN524307:NKU524307 NUJ524307:NUQ524307 OEF524307:OEM524307 OOB524307:OOI524307 OXX524307:OYE524307 PHT524307:PIA524307 PRP524307:PRW524307 QBL524307:QBS524307 QLH524307:QLO524307 QVD524307:QVK524307 REZ524307:RFG524307 ROV524307:RPC524307 RYR524307:RYY524307 SIN524307:SIU524307 SSJ524307:SSQ524307 TCF524307:TCM524307 TMB524307:TMI524307 TVX524307:TWE524307 UFT524307:UGA524307 UPP524307:UPW524307 UZL524307:UZS524307 VJH524307:VJO524307 VTD524307:VTK524307 WCZ524307:WDG524307 WMV524307:WNC524307 WWR524307:WWY524307 KF589843:KM589843 UB589843:UI589843 ADX589843:AEE589843 ANT589843:AOA589843 AXP589843:AXW589843 BHL589843:BHS589843 BRH589843:BRO589843 CBD589843:CBK589843 CKZ589843:CLG589843 CUV589843:CVC589843 DER589843:DEY589843 DON589843:DOU589843 DYJ589843:DYQ589843 EIF589843:EIM589843 ESB589843:ESI589843 FBX589843:FCE589843 FLT589843:FMA589843 FVP589843:FVW589843 GFL589843:GFS589843 GPH589843:GPO589843 GZD589843:GZK589843 HIZ589843:HJG589843 HSV589843:HTC589843 ICR589843:ICY589843 IMN589843:IMU589843 IWJ589843:IWQ589843 JGF589843:JGM589843 JQB589843:JQI589843 JZX589843:KAE589843 KJT589843:KKA589843 KTP589843:KTW589843 LDL589843:LDS589843 LNH589843:LNO589843 LXD589843:LXK589843 MGZ589843:MHG589843 MQV589843:MRC589843 NAR589843:NAY589843 NKN589843:NKU589843 NUJ589843:NUQ589843 OEF589843:OEM589843 OOB589843:OOI589843 OXX589843:OYE589843 PHT589843:PIA589843 PRP589843:PRW589843 QBL589843:QBS589843 QLH589843:QLO589843 QVD589843:QVK589843 REZ589843:RFG589843 ROV589843:RPC589843 RYR589843:RYY589843 SIN589843:SIU589843 SSJ589843:SSQ589843 TCF589843:TCM589843 TMB589843:TMI589843 TVX589843:TWE589843 UFT589843:UGA589843 UPP589843:UPW589843 UZL589843:UZS589843 VJH589843:VJO589843 VTD589843:VTK589843 WCZ589843:WDG589843 WMV589843:WNC589843 WWR589843:WWY589843 KF655379:KM655379 UB655379:UI655379 ADX655379:AEE655379 ANT655379:AOA655379 AXP655379:AXW655379 BHL655379:BHS655379 BRH655379:BRO655379 CBD655379:CBK655379 CKZ655379:CLG655379 CUV655379:CVC655379 DER655379:DEY655379 DON655379:DOU655379 DYJ655379:DYQ655379 EIF655379:EIM655379 ESB655379:ESI655379 FBX655379:FCE655379 FLT655379:FMA655379 FVP655379:FVW655379 GFL655379:GFS655379 GPH655379:GPO655379 GZD655379:GZK655379 HIZ655379:HJG655379 HSV655379:HTC655379 ICR655379:ICY655379 IMN655379:IMU655379 IWJ655379:IWQ655379 JGF655379:JGM655379 JQB655379:JQI655379 JZX655379:KAE655379 KJT655379:KKA655379 KTP655379:KTW655379 LDL655379:LDS655379 LNH655379:LNO655379 LXD655379:LXK655379 MGZ655379:MHG655379 MQV655379:MRC655379 NAR655379:NAY655379 NKN655379:NKU655379 NUJ655379:NUQ655379 OEF655379:OEM655379 OOB655379:OOI655379 OXX655379:OYE655379 PHT655379:PIA655379 PRP655379:PRW655379 QBL655379:QBS655379 QLH655379:QLO655379 QVD655379:QVK655379 REZ655379:RFG655379 ROV655379:RPC655379 RYR655379:RYY655379 SIN655379:SIU655379 SSJ655379:SSQ655379 TCF655379:TCM655379 TMB655379:TMI655379 TVX655379:TWE655379 UFT655379:UGA655379 UPP655379:UPW655379 UZL655379:UZS655379 VJH655379:VJO655379 VTD655379:VTK655379 WCZ655379:WDG655379 WMV655379:WNC655379 WWR655379:WWY655379 KF720915:KM720915 UB720915:UI720915 ADX720915:AEE720915 ANT720915:AOA720915 AXP720915:AXW720915 BHL720915:BHS720915 BRH720915:BRO720915 CBD720915:CBK720915 CKZ720915:CLG720915 CUV720915:CVC720915 DER720915:DEY720915 DON720915:DOU720915 DYJ720915:DYQ720915 EIF720915:EIM720915 ESB720915:ESI720915 FBX720915:FCE720915 FLT720915:FMA720915 FVP720915:FVW720915 GFL720915:GFS720915 GPH720915:GPO720915 GZD720915:GZK720915 HIZ720915:HJG720915 HSV720915:HTC720915 ICR720915:ICY720915 IMN720915:IMU720915 IWJ720915:IWQ720915 JGF720915:JGM720915 JQB720915:JQI720915 JZX720915:KAE720915 KJT720915:KKA720915 KTP720915:KTW720915 LDL720915:LDS720915 LNH720915:LNO720915 LXD720915:LXK720915 MGZ720915:MHG720915 MQV720915:MRC720915 NAR720915:NAY720915 NKN720915:NKU720915 NUJ720915:NUQ720915 OEF720915:OEM720915 OOB720915:OOI720915 OXX720915:OYE720915 PHT720915:PIA720915 PRP720915:PRW720915 QBL720915:QBS720915 QLH720915:QLO720915 QVD720915:QVK720915 REZ720915:RFG720915 ROV720915:RPC720915 RYR720915:RYY720915 SIN720915:SIU720915 SSJ720915:SSQ720915 TCF720915:TCM720915 TMB720915:TMI720915 TVX720915:TWE720915 UFT720915:UGA720915 UPP720915:UPW720915 UZL720915:UZS720915 VJH720915:VJO720915 VTD720915:VTK720915 WCZ720915:WDG720915 WMV720915:WNC720915 WWR720915:WWY720915 KF786451:KM786451 UB786451:UI786451 ADX786451:AEE786451 ANT786451:AOA786451 AXP786451:AXW786451 BHL786451:BHS786451 BRH786451:BRO786451 CBD786451:CBK786451 CKZ786451:CLG786451 CUV786451:CVC786451 DER786451:DEY786451 DON786451:DOU786451 DYJ786451:DYQ786451 EIF786451:EIM786451 ESB786451:ESI786451 FBX786451:FCE786451 FLT786451:FMA786451 FVP786451:FVW786451 GFL786451:GFS786451 GPH786451:GPO786451 GZD786451:GZK786451 HIZ786451:HJG786451 HSV786451:HTC786451 ICR786451:ICY786451 IMN786451:IMU786451 IWJ786451:IWQ786451 JGF786451:JGM786451 JQB786451:JQI786451 JZX786451:KAE786451 KJT786451:KKA786451 KTP786451:KTW786451 LDL786451:LDS786451 LNH786451:LNO786451 LXD786451:LXK786451 MGZ786451:MHG786451 MQV786451:MRC786451 NAR786451:NAY786451 NKN786451:NKU786451 NUJ786451:NUQ786451 OEF786451:OEM786451 OOB786451:OOI786451 OXX786451:OYE786451 PHT786451:PIA786451 PRP786451:PRW786451 QBL786451:QBS786451 QLH786451:QLO786451 QVD786451:QVK786451 REZ786451:RFG786451 ROV786451:RPC786451 RYR786451:RYY786451 SIN786451:SIU786451 SSJ786451:SSQ786451 TCF786451:TCM786451 TMB786451:TMI786451 TVX786451:TWE786451 UFT786451:UGA786451 UPP786451:UPW786451 UZL786451:UZS786451 VJH786451:VJO786451 VTD786451:VTK786451 WCZ786451:WDG786451 WMV786451:WNC786451 WWR786451:WWY786451 KF851987:KM851987 UB851987:UI851987 ADX851987:AEE851987 ANT851987:AOA851987 AXP851987:AXW851987 BHL851987:BHS851987 BRH851987:BRO851987 CBD851987:CBK851987 CKZ851987:CLG851987 CUV851987:CVC851987 DER851987:DEY851987 DON851987:DOU851987 DYJ851987:DYQ851987 EIF851987:EIM851987 ESB851987:ESI851987 FBX851987:FCE851987 FLT851987:FMA851987 FVP851987:FVW851987 GFL851987:GFS851987 GPH851987:GPO851987 GZD851987:GZK851987 HIZ851987:HJG851987 HSV851987:HTC851987 ICR851987:ICY851987 IMN851987:IMU851987 IWJ851987:IWQ851987 JGF851987:JGM851987 JQB851987:JQI851987 JZX851987:KAE851987 KJT851987:KKA851987 KTP851987:KTW851987 LDL851987:LDS851987 LNH851987:LNO851987 LXD851987:LXK851987 MGZ851987:MHG851987 MQV851987:MRC851987 NAR851987:NAY851987 NKN851987:NKU851987 NUJ851987:NUQ851987 OEF851987:OEM851987 OOB851987:OOI851987 OXX851987:OYE851987 PHT851987:PIA851987 PRP851987:PRW851987 QBL851987:QBS851987 QLH851987:QLO851987 QVD851987:QVK851987 REZ851987:RFG851987 ROV851987:RPC851987 RYR851987:RYY851987 SIN851987:SIU851987 SSJ851987:SSQ851987 TCF851987:TCM851987 TMB851987:TMI851987 TVX851987:TWE851987 UFT851987:UGA851987 UPP851987:UPW851987 UZL851987:UZS851987 VJH851987:VJO851987 VTD851987:VTK851987 WCZ851987:WDG851987 WMV851987:WNC851987 WWR851987:WWY851987 KF917523:KM917523 UB917523:UI917523 ADX917523:AEE917523 ANT917523:AOA917523 AXP917523:AXW917523 BHL917523:BHS917523 BRH917523:BRO917523 CBD917523:CBK917523 CKZ917523:CLG917523 CUV917523:CVC917523 DER917523:DEY917523 DON917523:DOU917523 DYJ917523:DYQ917523 EIF917523:EIM917523 ESB917523:ESI917523 FBX917523:FCE917523 FLT917523:FMA917523 FVP917523:FVW917523 GFL917523:GFS917523 GPH917523:GPO917523 GZD917523:GZK917523 HIZ917523:HJG917523 HSV917523:HTC917523 ICR917523:ICY917523 IMN917523:IMU917523 IWJ917523:IWQ917523 JGF917523:JGM917523 JQB917523:JQI917523 JZX917523:KAE917523 KJT917523:KKA917523 KTP917523:KTW917523 LDL917523:LDS917523 LNH917523:LNO917523 LXD917523:LXK917523 MGZ917523:MHG917523 MQV917523:MRC917523 NAR917523:NAY917523 NKN917523:NKU917523 NUJ917523:NUQ917523 OEF917523:OEM917523 OOB917523:OOI917523 OXX917523:OYE917523 PHT917523:PIA917523 PRP917523:PRW917523 QBL917523:QBS917523 QLH917523:QLO917523 QVD917523:QVK917523 REZ917523:RFG917523 ROV917523:RPC917523 RYR917523:RYY917523 SIN917523:SIU917523 SSJ917523:SSQ917523 TCF917523:TCM917523 TMB917523:TMI917523 TVX917523:TWE917523 UFT917523:UGA917523 UPP917523:UPW917523 UZL917523:UZS917523 VJH917523:VJO917523 VTD917523:VTK917523 WCZ917523:WDG917523 WMV917523:WNC917523 WWR917523:WWY917523 WWR983059:WWY983059 KF983059:KM983059 UB983059:UI983059 ADX983059:AEE983059 ANT983059:AOA983059 AXP983059:AXW983059 BHL983059:BHS983059 BRH983059:BRO983059 CBD983059:CBK983059 CKZ983059:CLG983059 CUV983059:CVC983059 DER983059:DEY983059 DON983059:DOU983059 DYJ983059:DYQ983059 EIF983059:EIM983059 ESB983059:ESI983059 FBX983059:FCE983059 FLT983059:FMA983059 FVP983059:FVW983059 GFL983059:GFS983059 GPH983059:GPO983059 GZD983059:GZK983059 HIZ983059:HJG983059 HSV983059:HTC983059 ICR983059:ICY983059 IMN983059:IMU983059 IWJ983059:IWQ983059 JGF983059:JGM983059 JQB983059:JQI983059 JZX983059:KAE983059 KJT983059:KKA983059 KTP983059:KTW983059 LDL983059:LDS983059 LNH983059:LNO983059 LXD983059:LXK983059 MGZ983059:MHG983059 MQV983059:MRC983059 NAR983059:NAY983059 NKN983059:NKU983059 NUJ983059:NUQ983059 OEF983059:OEM983059 OOB983059:OOI983059 OXX983059:OYE983059 PHT983059:PIA983059 PRP983059:PRW983059 QBL983059:QBS983059 QLH983059:QLO983059 QVD983059:QVK983059 REZ983059:RFG983059 ROV983059:RPC983059 RYR983059:RYY983059 SIN983059:SIU983059 SSJ983059:SSQ983059 TCF983059:TCM983059 TMB983059:TMI983059 TVX983059:TWE983059 UFT983059:UGA983059 UPP983059:UPW983059 UZL983059:UZS983059 VJH983059:VJO983059 VTD983059:VTK983059 WCZ983059:WDG983059 WMV983059:WNC983059 O983059:AX983059 O65555:AX65555 O131091:AX131091 O196627:AX196627 O262163:AX262163 O327699:AX327699 O393235:AX393235 O458771:AX458771 O524307:AX524307 O589843:AX589843 O655379:AX655379 O720915:AX720915 O786451:AX786451 O851987:AX851987 O917523:AX917523">
      <formula1>kind_of_cons</formula1>
    </dataValidation>
    <dataValidation type="list" allowBlank="1" showInputMessage="1" showErrorMessage="1" errorTitle="Ошибка" error="Выберите значение из списка" sqref="WWP983060 M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M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M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M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M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M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M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M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M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M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M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M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M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M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M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M24 WWP24 WMT24 WCX24 VTB24 VJF24 UZJ24 UPN24 UFR24 TVV24 TLZ24 TCD24 SSH24 SIL24 RYP24 ROT24 REX24 QVB24 QLF24 QBJ24 PRN24 PHR24 OXV24 ONZ24 OED24 NUH24 NKL24 NAP24 MQT24 MGX24 LXB24 LNF24 LDJ24 KTN24 KJR24 JZV24 JPZ24 JGD24 IWH24 IML24 ICP24 HST24 HIX24 GZB24 GPF24 GFJ24 FVN24 FLR24 FBV24 ERZ24 EID24 DYH24 DOL24 DEP24 CUT24 CKX24 CBB24 BRF24 BHJ24 AXN24 ANR24 ADV24 TZ24 KD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R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R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R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R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R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R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R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R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R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R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R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R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R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R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WWW983060 T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T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T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T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T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T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T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T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T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T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T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T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T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T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T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R24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T24 WWU24 WMY24 WDC24 VTG24 VJK24 UZO24 UPS24 UFW24 TWA24 TME24 TCI24 SSM24 SIQ24 RYU24 ROY24 RFC24 QVG24 QLK24 QBO24 PRS24 PHW24 OYA24 OOE24 OEI24 NUM24 NKQ24 NAU24 MQY24 MHC24 LXG24 LNK24 LDO24 KTS24 KJW24 KAA24 JQE24 JGI24 IWM24 IMQ24 ICU24 HSY24 HJC24 GZG24 GPK24 GFO24 FVS24 FLW24 FCA24 ESE24 EII24 DYM24 DOQ24 DEU24 CUY24 CLC24 CBG24 BRK24 BHO24 AXS24 ANW24 AEA24 UE24 KI24 Y65556 Y131092 Y196628 Y262164 Y327700 Y393236 Y458772 Y524308 Y589844 Y655380 Y720916 Y786452 Y851988 Y917524 Y983060 AA65556 AA131092 AA196628 AA262164 AA327700 AA393236 AA458772 AA524308 AA589844 AA655380 AA720916 AA786452 AA851988 AA917524 AA983060 Y24 AA24 AF65556 AF131092 AF196628 AF262164 AF327700 AF393236 AF458772 AF524308 AF589844 AF655380 AF720916 AF786452 AF851988 AF917524 AF983060 AH65556 AH131092 AH196628 AH262164 AH327700 AH393236 AH458772 AH524308 AH589844 AH655380 AH720916 AH786452 AH851988 AH917524 AH983060 AF24 AH24 AM65556 AM131092 AM196628 AM262164 AM327700 AM393236 AM458772 AM524308 AM589844 AM655380 AM720916 AM786452 AM851988 AM917524 AM983060 AO65556 AO131092 AO196628 AO262164 AO327700 AO393236 AO458772 AO524308 AO589844 AO655380 AO720916 AO786452 AO851988 AO917524 AO983060 AM24 AO24 AT65556 AT131092 AT196628 AT262164 AT327700 AT393236 AT458772 AT524308 AT589844 AT655380 AT720916 AT786452 AT851988 AT917524 AT983060 AV65556 AV131092 AV196628 AV262164 AV327700 AV393236 AV458772 AV524308 AV589844 AV655380 AV720916 AV786452 AV851988 AV917524 AV983060 AT24 AV24"/>
    <dataValidation allowBlank="1" showInputMessage="1" showErrorMessage="1" prompt="Для выбора выполните двойной щелчок левой клавиши мыши по соответствующей ячейке." sqref="S65556 KJ65556 UF65556 AEB65556 ANX65556 AXT65556 BHP65556 BRL65556 CBH65556 CLD65556 CUZ65556 DEV65556 DOR65556 DYN65556 EIJ65556 ESF65556 FCB65556 FLX65556 FVT65556 GFP65556 GPL65556 GZH65556 HJD65556 HSZ65556 ICV65556 IMR65556 IWN65556 JGJ65556 JQF65556 KAB65556 KJX65556 KTT65556 LDP65556 LNL65556 LXH65556 MHD65556 MQZ65556 NAV65556 NKR65556 NUN65556 OEJ65556 OOF65556 OYB65556 PHX65556 PRT65556 QBP65556 QLL65556 QVH65556 RFD65556 ROZ65556 RYV65556 SIR65556 SSN65556 TCJ65556 TMF65556 TWB65556 UFX65556 UPT65556 UZP65556 VJL65556 VTH65556 WDD65556 WMZ65556 WWV65556 S131092 KJ131092 UF131092 AEB131092 ANX131092 AXT131092 BHP131092 BRL131092 CBH131092 CLD131092 CUZ131092 DEV131092 DOR131092 DYN131092 EIJ131092 ESF131092 FCB131092 FLX131092 FVT131092 GFP131092 GPL131092 GZH131092 HJD131092 HSZ131092 ICV131092 IMR131092 IWN131092 JGJ131092 JQF131092 KAB131092 KJX131092 KTT131092 LDP131092 LNL131092 LXH131092 MHD131092 MQZ131092 NAV131092 NKR131092 NUN131092 OEJ131092 OOF131092 OYB131092 PHX131092 PRT131092 QBP131092 QLL131092 QVH131092 RFD131092 ROZ131092 RYV131092 SIR131092 SSN131092 TCJ131092 TMF131092 TWB131092 UFX131092 UPT131092 UZP131092 VJL131092 VTH131092 WDD131092 WMZ131092 WWV131092 S196628 KJ196628 UF196628 AEB196628 ANX196628 AXT196628 BHP196628 BRL196628 CBH196628 CLD196628 CUZ196628 DEV196628 DOR196628 DYN196628 EIJ196628 ESF196628 FCB196628 FLX196628 FVT196628 GFP196628 GPL196628 GZH196628 HJD196628 HSZ196628 ICV196628 IMR196628 IWN196628 JGJ196628 JQF196628 KAB196628 KJX196628 KTT196628 LDP196628 LNL196628 LXH196628 MHD196628 MQZ196628 NAV196628 NKR196628 NUN196628 OEJ196628 OOF196628 OYB196628 PHX196628 PRT196628 QBP196628 QLL196628 QVH196628 RFD196628 ROZ196628 RYV196628 SIR196628 SSN196628 TCJ196628 TMF196628 TWB196628 UFX196628 UPT196628 UZP196628 VJL196628 VTH196628 WDD196628 WMZ196628 WWV196628 S262164 KJ262164 UF262164 AEB262164 ANX262164 AXT262164 BHP262164 BRL262164 CBH262164 CLD262164 CUZ262164 DEV262164 DOR262164 DYN262164 EIJ262164 ESF262164 FCB262164 FLX262164 FVT262164 GFP262164 GPL262164 GZH262164 HJD262164 HSZ262164 ICV262164 IMR262164 IWN262164 JGJ262164 JQF262164 KAB262164 KJX262164 KTT262164 LDP262164 LNL262164 LXH262164 MHD262164 MQZ262164 NAV262164 NKR262164 NUN262164 OEJ262164 OOF262164 OYB262164 PHX262164 PRT262164 QBP262164 QLL262164 QVH262164 RFD262164 ROZ262164 RYV262164 SIR262164 SSN262164 TCJ262164 TMF262164 TWB262164 UFX262164 UPT262164 UZP262164 VJL262164 VTH262164 WDD262164 WMZ262164 WWV262164 S327700 KJ327700 UF327700 AEB327700 ANX327700 AXT327700 BHP327700 BRL327700 CBH327700 CLD327700 CUZ327700 DEV327700 DOR327700 DYN327700 EIJ327700 ESF327700 FCB327700 FLX327700 FVT327700 GFP327700 GPL327700 GZH327700 HJD327700 HSZ327700 ICV327700 IMR327700 IWN327700 JGJ327700 JQF327700 KAB327700 KJX327700 KTT327700 LDP327700 LNL327700 LXH327700 MHD327700 MQZ327700 NAV327700 NKR327700 NUN327700 OEJ327700 OOF327700 OYB327700 PHX327700 PRT327700 QBP327700 QLL327700 QVH327700 RFD327700 ROZ327700 RYV327700 SIR327700 SSN327700 TCJ327700 TMF327700 TWB327700 UFX327700 UPT327700 UZP327700 VJL327700 VTH327700 WDD327700 WMZ327700 WWV327700 S393236 KJ393236 UF393236 AEB393236 ANX393236 AXT393236 BHP393236 BRL393236 CBH393236 CLD393236 CUZ393236 DEV393236 DOR393236 DYN393236 EIJ393236 ESF393236 FCB393236 FLX393236 FVT393236 GFP393236 GPL393236 GZH393236 HJD393236 HSZ393236 ICV393236 IMR393236 IWN393236 JGJ393236 JQF393236 KAB393236 KJX393236 KTT393236 LDP393236 LNL393236 LXH393236 MHD393236 MQZ393236 NAV393236 NKR393236 NUN393236 OEJ393236 OOF393236 OYB393236 PHX393236 PRT393236 QBP393236 QLL393236 QVH393236 RFD393236 ROZ393236 RYV393236 SIR393236 SSN393236 TCJ393236 TMF393236 TWB393236 UFX393236 UPT393236 UZP393236 VJL393236 VTH393236 WDD393236 WMZ393236 WWV393236 S458772 KJ458772 UF458772 AEB458772 ANX458772 AXT458772 BHP458772 BRL458772 CBH458772 CLD458772 CUZ458772 DEV458772 DOR458772 DYN458772 EIJ458772 ESF458772 FCB458772 FLX458772 FVT458772 GFP458772 GPL458772 GZH458772 HJD458772 HSZ458772 ICV458772 IMR458772 IWN458772 JGJ458772 JQF458772 KAB458772 KJX458772 KTT458772 LDP458772 LNL458772 LXH458772 MHD458772 MQZ458772 NAV458772 NKR458772 NUN458772 OEJ458772 OOF458772 OYB458772 PHX458772 PRT458772 QBP458772 QLL458772 QVH458772 RFD458772 ROZ458772 RYV458772 SIR458772 SSN458772 TCJ458772 TMF458772 TWB458772 UFX458772 UPT458772 UZP458772 VJL458772 VTH458772 WDD458772 WMZ458772 WWV458772 S524308 KJ524308 UF524308 AEB524308 ANX524308 AXT524308 BHP524308 BRL524308 CBH524308 CLD524308 CUZ524308 DEV524308 DOR524308 DYN524308 EIJ524308 ESF524308 FCB524308 FLX524308 FVT524308 GFP524308 GPL524308 GZH524308 HJD524308 HSZ524308 ICV524308 IMR524308 IWN524308 JGJ524308 JQF524308 KAB524308 KJX524308 KTT524308 LDP524308 LNL524308 LXH524308 MHD524308 MQZ524308 NAV524308 NKR524308 NUN524308 OEJ524308 OOF524308 OYB524308 PHX524308 PRT524308 QBP524308 QLL524308 QVH524308 RFD524308 ROZ524308 RYV524308 SIR524308 SSN524308 TCJ524308 TMF524308 TWB524308 UFX524308 UPT524308 UZP524308 VJL524308 VTH524308 WDD524308 WMZ524308 WWV524308 S589844 KJ589844 UF589844 AEB589844 ANX589844 AXT589844 BHP589844 BRL589844 CBH589844 CLD589844 CUZ589844 DEV589844 DOR589844 DYN589844 EIJ589844 ESF589844 FCB589844 FLX589844 FVT589844 GFP589844 GPL589844 GZH589844 HJD589844 HSZ589844 ICV589844 IMR589844 IWN589844 JGJ589844 JQF589844 KAB589844 KJX589844 KTT589844 LDP589844 LNL589844 LXH589844 MHD589844 MQZ589844 NAV589844 NKR589844 NUN589844 OEJ589844 OOF589844 OYB589844 PHX589844 PRT589844 QBP589844 QLL589844 QVH589844 RFD589844 ROZ589844 RYV589844 SIR589844 SSN589844 TCJ589844 TMF589844 TWB589844 UFX589844 UPT589844 UZP589844 VJL589844 VTH589844 WDD589844 WMZ589844 WWV589844 S655380 KJ655380 UF655380 AEB655380 ANX655380 AXT655380 BHP655380 BRL655380 CBH655380 CLD655380 CUZ655380 DEV655380 DOR655380 DYN655380 EIJ655380 ESF655380 FCB655380 FLX655380 FVT655380 GFP655380 GPL655380 GZH655380 HJD655380 HSZ655380 ICV655380 IMR655380 IWN655380 JGJ655380 JQF655380 KAB655380 KJX655380 KTT655380 LDP655380 LNL655380 LXH655380 MHD655380 MQZ655380 NAV655380 NKR655380 NUN655380 OEJ655380 OOF655380 OYB655380 PHX655380 PRT655380 QBP655380 QLL655380 QVH655380 RFD655380 ROZ655380 RYV655380 SIR655380 SSN655380 TCJ655380 TMF655380 TWB655380 UFX655380 UPT655380 UZP655380 VJL655380 VTH655380 WDD655380 WMZ655380 WWV655380 S720916 KJ720916 UF720916 AEB720916 ANX720916 AXT720916 BHP720916 BRL720916 CBH720916 CLD720916 CUZ720916 DEV720916 DOR720916 DYN720916 EIJ720916 ESF720916 FCB720916 FLX720916 FVT720916 GFP720916 GPL720916 GZH720916 HJD720916 HSZ720916 ICV720916 IMR720916 IWN720916 JGJ720916 JQF720916 KAB720916 KJX720916 KTT720916 LDP720916 LNL720916 LXH720916 MHD720916 MQZ720916 NAV720916 NKR720916 NUN720916 OEJ720916 OOF720916 OYB720916 PHX720916 PRT720916 QBP720916 QLL720916 QVH720916 RFD720916 ROZ720916 RYV720916 SIR720916 SSN720916 TCJ720916 TMF720916 TWB720916 UFX720916 UPT720916 UZP720916 VJL720916 VTH720916 WDD720916 WMZ720916 WWV720916 S786452 KJ786452 UF786452 AEB786452 ANX786452 AXT786452 BHP786452 BRL786452 CBH786452 CLD786452 CUZ786452 DEV786452 DOR786452 DYN786452 EIJ786452 ESF786452 FCB786452 FLX786452 FVT786452 GFP786452 GPL786452 GZH786452 HJD786452 HSZ786452 ICV786452 IMR786452 IWN786452 JGJ786452 JQF786452 KAB786452 KJX786452 KTT786452 LDP786452 LNL786452 LXH786452 MHD786452 MQZ786452 NAV786452 NKR786452 NUN786452 OEJ786452 OOF786452 OYB786452 PHX786452 PRT786452 QBP786452 QLL786452 QVH786452 RFD786452 ROZ786452 RYV786452 SIR786452 SSN786452 TCJ786452 TMF786452 TWB786452 UFX786452 UPT786452 UZP786452 VJL786452 VTH786452 WDD786452 WMZ786452 WWV786452 S851988 KJ851988 UF851988 AEB851988 ANX851988 AXT851988 BHP851988 BRL851988 CBH851988 CLD851988 CUZ851988 DEV851988 DOR851988 DYN851988 EIJ851988 ESF851988 FCB851988 FLX851988 FVT851988 GFP851988 GPL851988 GZH851988 HJD851988 HSZ851988 ICV851988 IMR851988 IWN851988 JGJ851988 JQF851988 KAB851988 KJX851988 KTT851988 LDP851988 LNL851988 LXH851988 MHD851988 MQZ851988 NAV851988 NKR851988 NUN851988 OEJ851988 OOF851988 OYB851988 PHX851988 PRT851988 QBP851988 QLL851988 QVH851988 RFD851988 ROZ851988 RYV851988 SIR851988 SSN851988 TCJ851988 TMF851988 TWB851988 UFX851988 UPT851988 UZP851988 VJL851988 VTH851988 WDD851988 WMZ851988 WWV851988 S917524 KJ917524 UF917524 AEB917524 ANX917524 AXT917524 BHP917524 BRL917524 CBH917524 CLD917524 CUZ917524 DEV917524 DOR917524 DYN917524 EIJ917524 ESF917524 FCB917524 FLX917524 FVT917524 GFP917524 GPL917524 GZH917524 HJD917524 HSZ917524 ICV917524 IMR917524 IWN917524 JGJ917524 JQF917524 KAB917524 KJX917524 KTT917524 LDP917524 LNL917524 LXH917524 MHD917524 MQZ917524 NAV917524 NKR917524 NUN917524 OEJ917524 OOF917524 OYB917524 PHX917524 PRT917524 QBP917524 QLL917524 QVH917524 RFD917524 ROZ917524 RYV917524 SIR917524 SSN917524 TCJ917524 TMF917524 TWB917524 UFX917524 UPT917524 UZP917524 VJL917524 VTH917524 WDD917524 WMZ917524 WWV917524 S983060 KJ983060 UF983060 AEB983060 ANX983060 AXT983060 BHP983060 BRL983060 CBH983060 CLD983060 CUZ983060 DEV983060 DOR983060 DYN983060 EIJ983060 ESF983060 FCB983060 FLX983060 FVT983060 GFP983060 GPL983060 GZH983060 HJD983060 HSZ983060 ICV983060 IMR983060 IWN983060 JGJ983060 JQF983060 KAB983060 KJX983060 KTT983060 LDP983060 LNL983060 LXH983060 MHD983060 MQZ983060 NAV983060 NKR983060 NUN983060 OEJ983060 OOF983060 OYB983060 PHX983060 PRT983060 QBP983060 QLL983060 QVH983060 RFD983060 ROZ983060 RYV983060 SIR983060 SSN983060 TCJ983060 TMF983060 TWB983060 UFX983060 UPT983060 UZP983060 VJL983060 VTH983060 WDD983060 WMZ983060 WWV983060 U327700 U393236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U458772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U524308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U589844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U655380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U720916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U786452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U851988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U917524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U983060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U65556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U131092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U196628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WWX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KJ24 S24 WWX24 WNB24 WDF24 VTJ24 VJN24 UZR24 UPV24 UFZ24 TWD24 TMH24 TCL24 SSP24 SIT24 RYX24 RPB24 RFF24 QVJ24 QLN24 QBR24 PRV24 PHZ24 OYD24 OOH24 OEL24 NUP24 NKT24 NAX24 MRB24 MHF24 LXJ24 LNN24 LDR24 KTV24 KJZ24 KAD24 JQH24 JGL24 IWP24 IMT24 ICX24 HTB24 HJF24 GZJ24 GPN24 GFR24 FVV24 FLZ24 FCD24 ESH24 EIL24 DYP24 DOT24 DEX24 CVB24 CLF24 CBJ24 BRN24 BHR24 AXV24 ANZ24 AED24 UH24 UF24 KL24 WWV24 WMZ24 WDD24 VTH24 VJL24 UZP24 UPT24 UFX24 TWB24 TMF24 TCJ24 SSN24 SIR24 RYV24 ROZ24 RFD24 QVH24 QLL24 QBP24 PRT24 PHX24 OYB24 OOF24 OEJ24 NUN24 NKR24 NAV24 MQZ24 MHD24 LXH24 LNL24 LDP24 KTT24 KJX24 KAB24 JQF24 JGJ24 IWN24 IMR24 ICV24 HSZ24 HJD24 GZH24 GPL24 GFP24 FVT24 FLX24 FCB24 ESF24 EIJ24 DYN24 DOR24 DEV24 CUZ24 CLD24 CBH24 BRL24 BHP24 AXT24 ANX24 AEB24 U24 U262164 Z65556 Z131092 Z196628 Z262164 Z327700 Z393236 Z458772 Z524308 Z589844 Z655380 Z720916 Z786452 Z851988 Z917524 Z983060 AB393236 AB458772 AB524308 AB589844 AB655380 AB720916 AB786452 AB851988 AB917524 AB983060 AB65556 AB131092 AB196628 AB262164 AB24 Z24 AB327700 AG65556 AG131092 AG196628 AG262164 AG327700 AG393236 AG458772 AG524308 AG589844 AG655380 AG720916 AG786452 AG851988 AG917524 AG983060 AI393236 AI458772 AI524308 AI589844 AI655380 AI720916 AI786452 AI851988 AI917524 AI983060 AI65556 AI131092 AI196628 AI262164 AI24 AG24 AI327700 AN65556 AN131092 AN196628 AN262164 AN327700 AN393236 AN458772 AN524308 AN589844 AN655380 AN720916 AN786452 AN851988 AN917524 AN983060 AP393236 AP458772 AP524308 AP589844 AP655380 AP720916 AP786452 AP851988 AP917524 AP983060 AP65556 AP131092 AP196628 AP262164 AP24 AN24 AP327700 AU65556 AU131092 AU196628 AU262164 AU327700 AU393236 AU458772 AU524308 AU589844 AU655380 AU720916 AU786452 AU851988 AU917524 AU983060 AW327700 AW393236 AW458772 AW524308 AW589844 AW655380 AW720916 AW786452 AW851988 AW917524 AW983060 AW65556 AW131092 AW196628 AW262164 AU24 AW24"/>
    <dataValidation allowBlank="1" promptTitle="checkPeriodRange" sqref="Q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Q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Q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Q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Q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Q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Q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Q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Q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Q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Q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Q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Q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Q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Q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Q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dataValidation allowBlank="1" sqref="WWO983062:WWZ983068 KC65558:KN65564 TY65558:UJ65564 ADU65558:AEF65564 ANQ65558:AOB65564 AXM65558:AXX65564 BHI65558:BHT65564 BRE65558:BRP65564 CBA65558:CBL65564 CKW65558:CLH65564 CUS65558:CVD65564 DEO65558:DEZ65564 DOK65558:DOV65564 DYG65558:DYR65564 EIC65558:EIN65564 ERY65558:ESJ65564 FBU65558:FCF65564 FLQ65558:FMB65564 FVM65558:FVX65564 GFI65558:GFT65564 GPE65558:GPP65564 GZA65558:GZL65564 HIW65558:HJH65564 HSS65558:HTD65564 ICO65558:ICZ65564 IMK65558:IMV65564 IWG65558:IWR65564 JGC65558:JGN65564 JPY65558:JQJ65564 JZU65558:KAF65564 KJQ65558:KKB65564 KTM65558:KTX65564 LDI65558:LDT65564 LNE65558:LNP65564 LXA65558:LXL65564 MGW65558:MHH65564 MQS65558:MRD65564 NAO65558:NAZ65564 NKK65558:NKV65564 NUG65558:NUR65564 OEC65558:OEN65564 ONY65558:OOJ65564 OXU65558:OYF65564 PHQ65558:PIB65564 PRM65558:PRX65564 QBI65558:QBT65564 QLE65558:QLP65564 QVA65558:QVL65564 REW65558:RFH65564 ROS65558:RPD65564 RYO65558:RYZ65564 SIK65558:SIV65564 SSG65558:SSR65564 TCC65558:TCN65564 TLY65558:TMJ65564 TVU65558:TWF65564 UFQ65558:UGB65564 UPM65558:UPX65564 UZI65558:UZT65564 VJE65558:VJP65564 VTA65558:VTL65564 WCW65558:WDH65564 WMS65558:WND65564 WWO65558:WWZ65564 KC131094:KN131100 TY131094:UJ131100 ADU131094:AEF131100 ANQ131094:AOB131100 AXM131094:AXX131100 BHI131094:BHT131100 BRE131094:BRP131100 CBA131094:CBL131100 CKW131094:CLH131100 CUS131094:CVD131100 DEO131094:DEZ131100 DOK131094:DOV131100 DYG131094:DYR131100 EIC131094:EIN131100 ERY131094:ESJ131100 FBU131094:FCF131100 FLQ131094:FMB131100 FVM131094:FVX131100 GFI131094:GFT131100 GPE131094:GPP131100 GZA131094:GZL131100 HIW131094:HJH131100 HSS131094:HTD131100 ICO131094:ICZ131100 IMK131094:IMV131100 IWG131094:IWR131100 JGC131094:JGN131100 JPY131094:JQJ131100 JZU131094:KAF131100 KJQ131094:KKB131100 KTM131094:KTX131100 LDI131094:LDT131100 LNE131094:LNP131100 LXA131094:LXL131100 MGW131094:MHH131100 MQS131094:MRD131100 NAO131094:NAZ131100 NKK131094:NKV131100 NUG131094:NUR131100 OEC131094:OEN131100 ONY131094:OOJ131100 OXU131094:OYF131100 PHQ131094:PIB131100 PRM131094:PRX131100 QBI131094:QBT131100 QLE131094:QLP131100 QVA131094:QVL131100 REW131094:RFH131100 ROS131094:RPD131100 RYO131094:RYZ131100 SIK131094:SIV131100 SSG131094:SSR131100 TCC131094:TCN131100 TLY131094:TMJ131100 TVU131094:TWF131100 UFQ131094:UGB131100 UPM131094:UPX131100 UZI131094:UZT131100 VJE131094:VJP131100 VTA131094:VTL131100 WCW131094:WDH131100 WMS131094:WND131100 WWO131094:WWZ131100 KC196630:KN196636 TY196630:UJ196636 ADU196630:AEF196636 ANQ196630:AOB196636 AXM196630:AXX196636 BHI196630:BHT196636 BRE196630:BRP196636 CBA196630:CBL196636 CKW196630:CLH196636 CUS196630:CVD196636 DEO196630:DEZ196636 DOK196630:DOV196636 DYG196630:DYR196636 EIC196630:EIN196636 ERY196630:ESJ196636 FBU196630:FCF196636 FLQ196630:FMB196636 FVM196630:FVX196636 GFI196630:GFT196636 GPE196630:GPP196636 GZA196630:GZL196636 HIW196630:HJH196636 HSS196630:HTD196636 ICO196630:ICZ196636 IMK196630:IMV196636 IWG196630:IWR196636 JGC196630:JGN196636 JPY196630:JQJ196636 JZU196630:KAF196636 KJQ196630:KKB196636 KTM196630:KTX196636 LDI196630:LDT196636 LNE196630:LNP196636 LXA196630:LXL196636 MGW196630:MHH196636 MQS196630:MRD196636 NAO196630:NAZ196636 NKK196630:NKV196636 NUG196630:NUR196636 OEC196630:OEN196636 ONY196630:OOJ196636 OXU196630:OYF196636 PHQ196630:PIB196636 PRM196630:PRX196636 QBI196630:QBT196636 QLE196630:QLP196636 QVA196630:QVL196636 REW196630:RFH196636 ROS196630:RPD196636 RYO196630:RYZ196636 SIK196630:SIV196636 SSG196630:SSR196636 TCC196630:TCN196636 TLY196630:TMJ196636 TVU196630:TWF196636 UFQ196630:UGB196636 UPM196630:UPX196636 UZI196630:UZT196636 VJE196630:VJP196636 VTA196630:VTL196636 WCW196630:WDH196636 WMS196630:WND196636 WWO196630:WWZ196636 KC262166:KN262172 TY262166:UJ262172 ADU262166:AEF262172 ANQ262166:AOB262172 AXM262166:AXX262172 BHI262166:BHT262172 BRE262166:BRP262172 CBA262166:CBL262172 CKW262166:CLH262172 CUS262166:CVD262172 DEO262166:DEZ262172 DOK262166:DOV262172 DYG262166:DYR262172 EIC262166:EIN262172 ERY262166:ESJ262172 FBU262166:FCF262172 FLQ262166:FMB262172 FVM262166:FVX262172 GFI262166:GFT262172 GPE262166:GPP262172 GZA262166:GZL262172 HIW262166:HJH262172 HSS262166:HTD262172 ICO262166:ICZ262172 IMK262166:IMV262172 IWG262166:IWR262172 JGC262166:JGN262172 JPY262166:JQJ262172 JZU262166:KAF262172 KJQ262166:KKB262172 KTM262166:KTX262172 LDI262166:LDT262172 LNE262166:LNP262172 LXA262166:LXL262172 MGW262166:MHH262172 MQS262166:MRD262172 NAO262166:NAZ262172 NKK262166:NKV262172 NUG262166:NUR262172 OEC262166:OEN262172 ONY262166:OOJ262172 OXU262166:OYF262172 PHQ262166:PIB262172 PRM262166:PRX262172 QBI262166:QBT262172 QLE262166:QLP262172 QVA262166:QVL262172 REW262166:RFH262172 ROS262166:RPD262172 RYO262166:RYZ262172 SIK262166:SIV262172 SSG262166:SSR262172 TCC262166:TCN262172 TLY262166:TMJ262172 TVU262166:TWF262172 UFQ262166:UGB262172 UPM262166:UPX262172 UZI262166:UZT262172 VJE262166:VJP262172 VTA262166:VTL262172 WCW262166:WDH262172 WMS262166:WND262172 WWO262166:WWZ262172 KC327702:KN327708 TY327702:UJ327708 ADU327702:AEF327708 ANQ327702:AOB327708 AXM327702:AXX327708 BHI327702:BHT327708 BRE327702:BRP327708 CBA327702:CBL327708 CKW327702:CLH327708 CUS327702:CVD327708 DEO327702:DEZ327708 DOK327702:DOV327708 DYG327702:DYR327708 EIC327702:EIN327708 ERY327702:ESJ327708 FBU327702:FCF327708 FLQ327702:FMB327708 FVM327702:FVX327708 GFI327702:GFT327708 GPE327702:GPP327708 GZA327702:GZL327708 HIW327702:HJH327708 HSS327702:HTD327708 ICO327702:ICZ327708 IMK327702:IMV327708 IWG327702:IWR327708 JGC327702:JGN327708 JPY327702:JQJ327708 JZU327702:KAF327708 KJQ327702:KKB327708 KTM327702:KTX327708 LDI327702:LDT327708 LNE327702:LNP327708 LXA327702:LXL327708 MGW327702:MHH327708 MQS327702:MRD327708 NAO327702:NAZ327708 NKK327702:NKV327708 NUG327702:NUR327708 OEC327702:OEN327708 ONY327702:OOJ327708 OXU327702:OYF327708 PHQ327702:PIB327708 PRM327702:PRX327708 QBI327702:QBT327708 QLE327702:QLP327708 QVA327702:QVL327708 REW327702:RFH327708 ROS327702:RPD327708 RYO327702:RYZ327708 SIK327702:SIV327708 SSG327702:SSR327708 TCC327702:TCN327708 TLY327702:TMJ327708 TVU327702:TWF327708 UFQ327702:UGB327708 UPM327702:UPX327708 UZI327702:UZT327708 VJE327702:VJP327708 VTA327702:VTL327708 WCW327702:WDH327708 WMS327702:WND327708 WWO327702:WWZ327708 KC393238:KN393244 TY393238:UJ393244 ADU393238:AEF393244 ANQ393238:AOB393244 AXM393238:AXX393244 BHI393238:BHT393244 BRE393238:BRP393244 CBA393238:CBL393244 CKW393238:CLH393244 CUS393238:CVD393244 DEO393238:DEZ393244 DOK393238:DOV393244 DYG393238:DYR393244 EIC393238:EIN393244 ERY393238:ESJ393244 FBU393238:FCF393244 FLQ393238:FMB393244 FVM393238:FVX393244 GFI393238:GFT393244 GPE393238:GPP393244 GZA393238:GZL393244 HIW393238:HJH393244 HSS393238:HTD393244 ICO393238:ICZ393244 IMK393238:IMV393244 IWG393238:IWR393244 JGC393238:JGN393244 JPY393238:JQJ393244 JZU393238:KAF393244 KJQ393238:KKB393244 KTM393238:KTX393244 LDI393238:LDT393244 LNE393238:LNP393244 LXA393238:LXL393244 MGW393238:MHH393244 MQS393238:MRD393244 NAO393238:NAZ393244 NKK393238:NKV393244 NUG393238:NUR393244 OEC393238:OEN393244 ONY393238:OOJ393244 OXU393238:OYF393244 PHQ393238:PIB393244 PRM393238:PRX393244 QBI393238:QBT393244 QLE393238:QLP393244 QVA393238:QVL393244 REW393238:RFH393244 ROS393238:RPD393244 RYO393238:RYZ393244 SIK393238:SIV393244 SSG393238:SSR393244 TCC393238:TCN393244 TLY393238:TMJ393244 TVU393238:TWF393244 UFQ393238:UGB393244 UPM393238:UPX393244 UZI393238:UZT393244 VJE393238:VJP393244 VTA393238:VTL393244 WCW393238:WDH393244 WMS393238:WND393244 WWO393238:WWZ393244 KC458774:KN458780 TY458774:UJ458780 ADU458774:AEF458780 ANQ458774:AOB458780 AXM458774:AXX458780 BHI458774:BHT458780 BRE458774:BRP458780 CBA458774:CBL458780 CKW458774:CLH458780 CUS458774:CVD458780 DEO458774:DEZ458780 DOK458774:DOV458780 DYG458774:DYR458780 EIC458774:EIN458780 ERY458774:ESJ458780 FBU458774:FCF458780 FLQ458774:FMB458780 FVM458774:FVX458780 GFI458774:GFT458780 GPE458774:GPP458780 GZA458774:GZL458780 HIW458774:HJH458780 HSS458774:HTD458780 ICO458774:ICZ458780 IMK458774:IMV458780 IWG458774:IWR458780 JGC458774:JGN458780 JPY458774:JQJ458780 JZU458774:KAF458780 KJQ458774:KKB458780 KTM458774:KTX458780 LDI458774:LDT458780 LNE458774:LNP458780 LXA458774:LXL458780 MGW458774:MHH458780 MQS458774:MRD458780 NAO458774:NAZ458780 NKK458774:NKV458780 NUG458774:NUR458780 OEC458774:OEN458780 ONY458774:OOJ458780 OXU458774:OYF458780 PHQ458774:PIB458780 PRM458774:PRX458780 QBI458774:QBT458780 QLE458774:QLP458780 QVA458774:QVL458780 REW458774:RFH458780 ROS458774:RPD458780 RYO458774:RYZ458780 SIK458774:SIV458780 SSG458774:SSR458780 TCC458774:TCN458780 TLY458774:TMJ458780 TVU458774:TWF458780 UFQ458774:UGB458780 UPM458774:UPX458780 UZI458774:UZT458780 VJE458774:VJP458780 VTA458774:VTL458780 WCW458774:WDH458780 WMS458774:WND458780 WWO458774:WWZ458780 KC524310:KN524316 TY524310:UJ524316 ADU524310:AEF524316 ANQ524310:AOB524316 AXM524310:AXX524316 BHI524310:BHT524316 BRE524310:BRP524316 CBA524310:CBL524316 CKW524310:CLH524316 CUS524310:CVD524316 DEO524310:DEZ524316 DOK524310:DOV524316 DYG524310:DYR524316 EIC524310:EIN524316 ERY524310:ESJ524316 FBU524310:FCF524316 FLQ524310:FMB524316 FVM524310:FVX524316 GFI524310:GFT524316 GPE524310:GPP524316 GZA524310:GZL524316 HIW524310:HJH524316 HSS524310:HTD524316 ICO524310:ICZ524316 IMK524310:IMV524316 IWG524310:IWR524316 JGC524310:JGN524316 JPY524310:JQJ524316 JZU524310:KAF524316 KJQ524310:KKB524316 KTM524310:KTX524316 LDI524310:LDT524316 LNE524310:LNP524316 LXA524310:LXL524316 MGW524310:MHH524316 MQS524310:MRD524316 NAO524310:NAZ524316 NKK524310:NKV524316 NUG524310:NUR524316 OEC524310:OEN524316 ONY524310:OOJ524316 OXU524310:OYF524316 PHQ524310:PIB524316 PRM524310:PRX524316 QBI524310:QBT524316 QLE524310:QLP524316 QVA524310:QVL524316 REW524310:RFH524316 ROS524310:RPD524316 RYO524310:RYZ524316 SIK524310:SIV524316 SSG524310:SSR524316 TCC524310:TCN524316 TLY524310:TMJ524316 TVU524310:TWF524316 UFQ524310:UGB524316 UPM524310:UPX524316 UZI524310:UZT524316 VJE524310:VJP524316 VTA524310:VTL524316 WCW524310:WDH524316 WMS524310:WND524316 WWO524310:WWZ524316 KC589846:KN589852 TY589846:UJ589852 ADU589846:AEF589852 ANQ589846:AOB589852 AXM589846:AXX589852 BHI589846:BHT589852 BRE589846:BRP589852 CBA589846:CBL589852 CKW589846:CLH589852 CUS589846:CVD589852 DEO589846:DEZ589852 DOK589846:DOV589852 DYG589846:DYR589852 EIC589846:EIN589852 ERY589846:ESJ589852 FBU589846:FCF589852 FLQ589846:FMB589852 FVM589846:FVX589852 GFI589846:GFT589852 GPE589846:GPP589852 GZA589846:GZL589852 HIW589846:HJH589852 HSS589846:HTD589852 ICO589846:ICZ589852 IMK589846:IMV589852 IWG589846:IWR589852 JGC589846:JGN589852 JPY589846:JQJ589852 JZU589846:KAF589852 KJQ589846:KKB589852 KTM589846:KTX589852 LDI589846:LDT589852 LNE589846:LNP589852 LXA589846:LXL589852 MGW589846:MHH589852 MQS589846:MRD589852 NAO589846:NAZ589852 NKK589846:NKV589852 NUG589846:NUR589852 OEC589846:OEN589852 ONY589846:OOJ589852 OXU589846:OYF589852 PHQ589846:PIB589852 PRM589846:PRX589852 QBI589846:QBT589852 QLE589846:QLP589852 QVA589846:QVL589852 REW589846:RFH589852 ROS589846:RPD589852 RYO589846:RYZ589852 SIK589846:SIV589852 SSG589846:SSR589852 TCC589846:TCN589852 TLY589846:TMJ589852 TVU589846:TWF589852 UFQ589846:UGB589852 UPM589846:UPX589852 UZI589846:UZT589852 VJE589846:VJP589852 VTA589846:VTL589852 WCW589846:WDH589852 WMS589846:WND589852 WWO589846:WWZ589852 KC655382:KN655388 TY655382:UJ655388 ADU655382:AEF655388 ANQ655382:AOB655388 AXM655382:AXX655388 BHI655382:BHT655388 BRE655382:BRP655388 CBA655382:CBL655388 CKW655382:CLH655388 CUS655382:CVD655388 DEO655382:DEZ655388 DOK655382:DOV655388 DYG655382:DYR655388 EIC655382:EIN655388 ERY655382:ESJ655388 FBU655382:FCF655388 FLQ655382:FMB655388 FVM655382:FVX655388 GFI655382:GFT655388 GPE655382:GPP655388 GZA655382:GZL655388 HIW655382:HJH655388 HSS655382:HTD655388 ICO655382:ICZ655388 IMK655382:IMV655388 IWG655382:IWR655388 JGC655382:JGN655388 JPY655382:JQJ655388 JZU655382:KAF655388 KJQ655382:KKB655388 KTM655382:KTX655388 LDI655382:LDT655388 LNE655382:LNP655388 LXA655382:LXL655388 MGW655382:MHH655388 MQS655382:MRD655388 NAO655382:NAZ655388 NKK655382:NKV655388 NUG655382:NUR655388 OEC655382:OEN655388 ONY655382:OOJ655388 OXU655382:OYF655388 PHQ655382:PIB655388 PRM655382:PRX655388 QBI655382:QBT655388 QLE655382:QLP655388 QVA655382:QVL655388 REW655382:RFH655388 ROS655382:RPD655388 RYO655382:RYZ655388 SIK655382:SIV655388 SSG655382:SSR655388 TCC655382:TCN655388 TLY655382:TMJ655388 TVU655382:TWF655388 UFQ655382:UGB655388 UPM655382:UPX655388 UZI655382:UZT655388 VJE655382:VJP655388 VTA655382:VTL655388 WCW655382:WDH655388 WMS655382:WND655388 WWO655382:WWZ655388 KC720918:KN720924 TY720918:UJ720924 ADU720918:AEF720924 ANQ720918:AOB720924 AXM720918:AXX720924 BHI720918:BHT720924 BRE720918:BRP720924 CBA720918:CBL720924 CKW720918:CLH720924 CUS720918:CVD720924 DEO720918:DEZ720924 DOK720918:DOV720924 DYG720918:DYR720924 EIC720918:EIN720924 ERY720918:ESJ720924 FBU720918:FCF720924 FLQ720918:FMB720924 FVM720918:FVX720924 GFI720918:GFT720924 GPE720918:GPP720924 GZA720918:GZL720924 HIW720918:HJH720924 HSS720918:HTD720924 ICO720918:ICZ720924 IMK720918:IMV720924 IWG720918:IWR720924 JGC720918:JGN720924 JPY720918:JQJ720924 JZU720918:KAF720924 KJQ720918:KKB720924 KTM720918:KTX720924 LDI720918:LDT720924 LNE720918:LNP720924 LXA720918:LXL720924 MGW720918:MHH720924 MQS720918:MRD720924 NAO720918:NAZ720924 NKK720918:NKV720924 NUG720918:NUR720924 OEC720918:OEN720924 ONY720918:OOJ720924 OXU720918:OYF720924 PHQ720918:PIB720924 PRM720918:PRX720924 QBI720918:QBT720924 QLE720918:QLP720924 QVA720918:QVL720924 REW720918:RFH720924 ROS720918:RPD720924 RYO720918:RYZ720924 SIK720918:SIV720924 SSG720918:SSR720924 TCC720918:TCN720924 TLY720918:TMJ720924 TVU720918:TWF720924 UFQ720918:UGB720924 UPM720918:UPX720924 UZI720918:UZT720924 VJE720918:VJP720924 VTA720918:VTL720924 WCW720918:WDH720924 WMS720918:WND720924 WWO720918:WWZ720924 KC786454:KN786460 TY786454:UJ786460 ADU786454:AEF786460 ANQ786454:AOB786460 AXM786454:AXX786460 BHI786454:BHT786460 BRE786454:BRP786460 CBA786454:CBL786460 CKW786454:CLH786460 CUS786454:CVD786460 DEO786454:DEZ786460 DOK786454:DOV786460 DYG786454:DYR786460 EIC786454:EIN786460 ERY786454:ESJ786460 FBU786454:FCF786460 FLQ786454:FMB786460 FVM786454:FVX786460 GFI786454:GFT786460 GPE786454:GPP786460 GZA786454:GZL786460 HIW786454:HJH786460 HSS786454:HTD786460 ICO786454:ICZ786460 IMK786454:IMV786460 IWG786454:IWR786460 JGC786454:JGN786460 JPY786454:JQJ786460 JZU786454:KAF786460 KJQ786454:KKB786460 KTM786454:KTX786460 LDI786454:LDT786460 LNE786454:LNP786460 LXA786454:LXL786460 MGW786454:MHH786460 MQS786454:MRD786460 NAO786454:NAZ786460 NKK786454:NKV786460 NUG786454:NUR786460 OEC786454:OEN786460 ONY786454:OOJ786460 OXU786454:OYF786460 PHQ786454:PIB786460 PRM786454:PRX786460 QBI786454:QBT786460 QLE786454:QLP786460 QVA786454:QVL786460 REW786454:RFH786460 ROS786454:RPD786460 RYO786454:RYZ786460 SIK786454:SIV786460 SSG786454:SSR786460 TCC786454:TCN786460 TLY786454:TMJ786460 TVU786454:TWF786460 UFQ786454:UGB786460 UPM786454:UPX786460 UZI786454:UZT786460 VJE786454:VJP786460 VTA786454:VTL786460 WCW786454:WDH786460 WMS786454:WND786460 WWO786454:WWZ786460 KC851990:KN851996 TY851990:UJ851996 ADU851990:AEF851996 ANQ851990:AOB851996 AXM851990:AXX851996 BHI851990:BHT851996 BRE851990:BRP851996 CBA851990:CBL851996 CKW851990:CLH851996 CUS851990:CVD851996 DEO851990:DEZ851996 DOK851990:DOV851996 DYG851990:DYR851996 EIC851990:EIN851996 ERY851990:ESJ851996 FBU851990:FCF851996 FLQ851990:FMB851996 FVM851990:FVX851996 GFI851990:GFT851996 GPE851990:GPP851996 GZA851990:GZL851996 HIW851990:HJH851996 HSS851990:HTD851996 ICO851990:ICZ851996 IMK851990:IMV851996 IWG851990:IWR851996 JGC851990:JGN851996 JPY851990:JQJ851996 JZU851990:KAF851996 KJQ851990:KKB851996 KTM851990:KTX851996 LDI851990:LDT851996 LNE851990:LNP851996 LXA851990:LXL851996 MGW851990:MHH851996 MQS851990:MRD851996 NAO851990:NAZ851996 NKK851990:NKV851996 NUG851990:NUR851996 OEC851990:OEN851996 ONY851990:OOJ851996 OXU851990:OYF851996 PHQ851990:PIB851996 PRM851990:PRX851996 QBI851990:QBT851996 QLE851990:QLP851996 QVA851990:QVL851996 REW851990:RFH851996 ROS851990:RPD851996 RYO851990:RYZ851996 SIK851990:SIV851996 SSG851990:SSR851996 TCC851990:TCN851996 TLY851990:TMJ851996 TVU851990:TWF851996 UFQ851990:UGB851996 UPM851990:UPX851996 UZI851990:UZT851996 VJE851990:VJP851996 VTA851990:VTL851996 WCW851990:WDH851996 WMS851990:WND851996 WWO851990:WWZ851996 KC917526:KN917532 TY917526:UJ917532 ADU917526:AEF917532 ANQ917526:AOB917532 AXM917526:AXX917532 BHI917526:BHT917532 BRE917526:BRP917532 CBA917526:CBL917532 CKW917526:CLH917532 CUS917526:CVD917532 DEO917526:DEZ917532 DOK917526:DOV917532 DYG917526:DYR917532 EIC917526:EIN917532 ERY917526:ESJ917532 FBU917526:FCF917532 FLQ917526:FMB917532 FVM917526:FVX917532 GFI917526:GFT917532 GPE917526:GPP917532 GZA917526:GZL917532 HIW917526:HJH917532 HSS917526:HTD917532 ICO917526:ICZ917532 IMK917526:IMV917532 IWG917526:IWR917532 JGC917526:JGN917532 JPY917526:JQJ917532 JZU917526:KAF917532 KJQ917526:KKB917532 KTM917526:KTX917532 LDI917526:LDT917532 LNE917526:LNP917532 LXA917526:LXL917532 MGW917526:MHH917532 MQS917526:MRD917532 NAO917526:NAZ917532 NKK917526:NKV917532 NUG917526:NUR917532 OEC917526:OEN917532 ONY917526:OOJ917532 OXU917526:OYF917532 PHQ917526:PIB917532 PRM917526:PRX917532 QBI917526:QBT917532 QLE917526:QLP917532 QVA917526:QVL917532 REW917526:RFH917532 ROS917526:RPD917532 RYO917526:RYZ917532 SIK917526:SIV917532 SSG917526:SSR917532 TCC917526:TCN917532 TLY917526:TMJ917532 TVU917526:TWF917532 UFQ917526:UGB917532 UPM917526:UPX917532 UZI917526:UZT917532 VJE917526:VJP917532 VTA917526:VTL917532 WCW917526:WDH917532 WMS917526:WND917532 WWO917526:WWZ917532 KC983062:KN983068 TY983062:UJ983068 ADU983062:AEF983068 ANQ983062:AOB983068 AXM983062:AXX983068 BHI983062:BHT983068 BRE983062:BRP983068 CBA983062:CBL983068 CKW983062:CLH983068 CUS983062:CVD983068 DEO983062:DEZ983068 DOK983062:DOV983068 DYG983062:DYR983068 EIC983062:EIN983068 ERY983062:ESJ983068 FBU983062:FCF983068 FLQ983062:FMB983068 FVM983062:FVX983068 GFI983062:GFT983068 GPE983062:GPP983068 GZA983062:GZL983068 HIW983062:HJH983068 HSS983062:HTD983068 ICO983062:ICZ983068 IMK983062:IMV983068 IWG983062:IWR983068 JGC983062:JGN983068 JPY983062:JQJ983068 JZU983062:KAF983068 KJQ983062:KKB983068 KTM983062:KTX983068 LDI983062:LDT983068 LNE983062:LNP983068 LXA983062:LXL983068 MGW983062:MHH983068 MQS983062:MRD983068 NAO983062:NAZ983068 NKK983062:NKV983068 NUG983062:NUR983068 OEC983062:OEN983068 ONY983062:OOJ983068 OXU983062:OYF983068 PHQ983062:PIB983068 PRM983062:PRX983068 QBI983062:QBT983068 QLE983062:QLP983068 QVA983062:QVL983068 REW983062:RFH983068 ROS983062:RPD983068 RYO983062:RYZ983068 SIK983062:SIV983068 SSG983062:SSR983068 TCC983062:TCN983068 TLY983062:TMJ983068 TVU983062:TWF983068 UFQ983062:UGB983068 UPM983062:UPX983068 UZI983062:UZT983068 VJE983062:VJP983068 VTA983062:VTL983068 WCW983062:WDH983068 WMS983062:WND983068 ADU26:AEF28 ANQ26:AOB28 AXM26:AXX28 BHI26:BHT28 BRE26:BRP28 CBA26:CBL28 CKW26:CLH28 CUS26:CVD28 DEO26:DEZ28 DOK26:DOV28 DYG26:DYR28 EIC26:EIN28 ERY26:ESJ28 FBU26:FCF28 FLQ26:FMB28 FVM26:FVX28 GFI26:GFT28 GPE26:GPP28 GZA26:GZL28 HIW26:HJH28 HSS26:HTD28 ICO26:ICZ28 IMK26:IMV28 IWG26:IWR28 JGC26:JGN28 JPY26:JQJ28 JZU26:KAF28 KJQ26:KKB28 KTM26:KTX28 LDI26:LDT28 LNE26:LNP28 LXA26:LXL28 MGW26:MHH28 MQS26:MRD28 NAO26:NAZ28 NKK26:NKV28 NUG26:NUR28 OEC26:OEN28 ONY26:OOJ28 OXU26:OYF28 PHQ26:PIB28 PRM26:PRX28 QBI26:QBT28 QLE26:QLP28 QVA26:QVL28 REW26:RFH28 ROS26:RPD28 RYO26:RYZ28 SIK26:SIV28 SSG26:SSR28 TCC26:TCN28 TLY26:TMJ28 TVU26:TWF28 UFQ26:UGB28 UPM26:UPX28 UZI26:UZT28 VJE26:VJP28 VTA26:VTL28 WCW26:WDH28 WMS26:WND28 WWO26:WWZ28 KC26:KN28 TY26:UJ28 L26:AX26 L131094:AY131100 L196630:AY196636 L262166:AY262172 L327702:AY327708 L393238:AY393244 L458774:AY458780 L524310:AY524316 L589846:AY589852 L655382:AY655388 L720918:AY720924 L786454:AY786460 L851990:AY851996 L917526:AY917532 L983062:AY983068 L65558:AY65564 L27:AY28"/>
    <dataValidation type="list" allowBlank="1" showInputMessage="1" showErrorMessage="1" errorTitle="Ошибка" error="Выберите значение из списка" prompt="Выберите значение из списка" sqref="O23 V23 AC23 AJ23 AQ23">
      <formula1>kind_of_cons</formula1>
    </dataValidation>
    <dataValidation type="decimal" allowBlank="1" showErrorMessage="1" errorTitle="Ошибка" error="Допускается ввод только действительных чисел!" sqref="O24 V24 AC24 AJ24 AQ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6" t="s">
        <v>470</v>
      </c>
      <c r="G2" s="1277"/>
      <c r="H2" s="1278"/>
      <c r="I2" s="757"/>
    </row>
    <row r="3" spans="1:20" ht="3" customHeight="1"/>
    <row r="4" spans="1:20" s="955" customFormat="1" ht="11.25">
      <c r="A4" s="961"/>
      <c r="B4" s="961"/>
      <c r="C4" s="961"/>
      <c r="D4" s="961"/>
      <c r="F4" s="1228" t="s">
        <v>445</v>
      </c>
      <c r="G4" s="1228"/>
      <c r="H4" s="1228"/>
      <c r="I4" s="1279"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9"/>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07.05.2021</v>
      </c>
      <c r="I7" s="767" t="s">
        <v>472</v>
      </c>
      <c r="J7" s="584"/>
      <c r="K7" s="961"/>
      <c r="L7" s="961"/>
      <c r="M7" s="961"/>
      <c r="N7" s="961"/>
      <c r="O7" s="961"/>
      <c r="P7" s="961"/>
      <c r="Q7" s="961"/>
      <c r="R7" s="961"/>
      <c r="S7" s="961"/>
      <c r="T7" s="961"/>
    </row>
    <row r="8" spans="1:20" s="955" customFormat="1" ht="45">
      <c r="A8" s="1280">
        <v>1</v>
      </c>
      <c r="B8" s="961"/>
      <c r="C8" s="961"/>
      <c r="D8" s="961"/>
      <c r="F8" s="977" t="str">
        <f>"2." &amp;mergeValue(A8)</f>
        <v>2.1</v>
      </c>
      <c r="G8" s="766" t="s">
        <v>473</v>
      </c>
      <c r="H8" s="975"/>
      <c r="I8" s="767" t="s">
        <v>568</v>
      </c>
      <c r="J8" s="584"/>
      <c r="K8" s="961"/>
      <c r="L8" s="961"/>
      <c r="M8" s="961"/>
      <c r="N8" s="961"/>
      <c r="O8" s="961"/>
      <c r="P8" s="961"/>
      <c r="Q8" s="961"/>
      <c r="R8" s="961"/>
      <c r="S8" s="961"/>
      <c r="T8" s="961"/>
    </row>
    <row r="9" spans="1:20" s="955" customFormat="1" ht="22.5">
      <c r="A9" s="1280"/>
      <c r="B9" s="961"/>
      <c r="C9" s="961"/>
      <c r="D9" s="961"/>
      <c r="F9" s="977" t="str">
        <f>"3." &amp;mergeValue(A9)</f>
        <v>3.1</v>
      </c>
      <c r="G9" s="766" t="s">
        <v>474</v>
      </c>
      <c r="H9" s="975"/>
      <c r="I9" s="767" t="s">
        <v>566</v>
      </c>
      <c r="J9" s="584"/>
      <c r="K9" s="961"/>
      <c r="L9" s="961"/>
      <c r="M9" s="961"/>
      <c r="N9" s="961"/>
      <c r="O9" s="961"/>
      <c r="P9" s="961"/>
      <c r="Q9" s="961"/>
      <c r="R9" s="961"/>
      <c r="S9" s="961"/>
      <c r="T9" s="961"/>
    </row>
    <row r="10" spans="1:20" s="955" customFormat="1" ht="22.5">
      <c r="A10" s="1280"/>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80"/>
      <c r="B11" s="1280">
        <v>1</v>
      </c>
      <c r="C11" s="971"/>
      <c r="D11" s="971"/>
      <c r="F11" s="977" t="str">
        <f>"4."&amp;mergeValue(A11) &amp;"."&amp;mergeValue(B11)</f>
        <v>4.1.1</v>
      </c>
      <c r="G11" s="778" t="s">
        <v>570</v>
      </c>
      <c r="H11" s="975" t="str">
        <f>IF(region_name="","",region_name)</f>
        <v>Челябинская область</v>
      </c>
      <c r="I11" s="767" t="s">
        <v>478</v>
      </c>
      <c r="J11" s="584"/>
      <c r="K11" s="961"/>
      <c r="L11" s="961"/>
      <c r="M11" s="961"/>
      <c r="N11" s="961"/>
      <c r="O11" s="961"/>
      <c r="P11" s="961"/>
      <c r="Q11" s="961"/>
      <c r="R11" s="961"/>
      <c r="S11" s="961"/>
      <c r="T11" s="961"/>
    </row>
    <row r="12" spans="1:20" s="955" customFormat="1" ht="22.5">
      <c r="A12" s="1280"/>
      <c r="B12" s="1280"/>
      <c r="C12" s="1280">
        <v>1</v>
      </c>
      <c r="D12" s="971"/>
      <c r="F12" s="977" t="str">
        <f>"4."&amp;mergeValue(A12) &amp;"."&amp;mergeValue(B12)&amp;"."&amp;mergeValue(C12)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80"/>
      <c r="B13" s="1280"/>
      <c r="C13" s="1280"/>
      <c r="D13" s="971">
        <v>1</v>
      </c>
      <c r="F13" s="977" t="str">
        <f>"4."&amp;mergeValue(A13) &amp;"."&amp;mergeValue(B13)&amp;"."&amp;mergeValue(C13)&amp;"."&amp;mergeValue(D13)</f>
        <v>4.1.1.1.1</v>
      </c>
      <c r="G13" s="769" t="s">
        <v>477</v>
      </c>
      <c r="H13" s="975"/>
      <c r="I13" s="1281" t="s">
        <v>569</v>
      </c>
      <c r="J13" s="584"/>
      <c r="K13" s="961"/>
      <c r="L13" s="961"/>
      <c r="M13" s="961"/>
      <c r="N13" s="961"/>
      <c r="O13" s="961"/>
      <c r="P13" s="961"/>
      <c r="Q13" s="961"/>
      <c r="R13" s="961"/>
      <c r="S13" s="961"/>
      <c r="T13" s="961"/>
    </row>
    <row r="14" spans="1:20" s="955" customFormat="1" ht="18.75">
      <c r="A14" s="1280"/>
      <c r="B14" s="1280"/>
      <c r="C14" s="1280"/>
      <c r="D14" s="971"/>
      <c r="F14" s="770"/>
      <c r="G14" s="948" t="s">
        <v>4</v>
      </c>
      <c r="H14" s="593"/>
      <c r="I14" s="1281"/>
      <c r="J14" s="584"/>
      <c r="K14" s="961"/>
      <c r="L14" s="961"/>
      <c r="M14" s="961"/>
      <c r="N14" s="961"/>
      <c r="O14" s="961"/>
      <c r="P14" s="961"/>
      <c r="Q14" s="961"/>
      <c r="R14" s="961"/>
      <c r="S14" s="961"/>
      <c r="T14" s="961"/>
    </row>
    <row r="15" spans="1:20" s="955" customFormat="1" ht="18.75">
      <c r="A15" s="1280"/>
      <c r="B15" s="1280"/>
      <c r="C15" s="971"/>
      <c r="D15" s="971"/>
      <c r="F15" s="603"/>
      <c r="G15" s="546" t="s">
        <v>401</v>
      </c>
      <c r="H15" s="604"/>
      <c r="I15" s="605"/>
      <c r="J15" s="584"/>
      <c r="K15" s="961"/>
      <c r="L15" s="961"/>
      <c r="M15" s="961"/>
      <c r="N15" s="961"/>
      <c r="O15" s="961"/>
      <c r="P15" s="961"/>
      <c r="Q15" s="961"/>
      <c r="R15" s="961"/>
      <c r="S15" s="961"/>
      <c r="T15" s="961"/>
    </row>
    <row r="16" spans="1:20" s="955" customFormat="1" ht="18.75">
      <c r="A16" s="1280"/>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5" t="s">
        <v>571</v>
      </c>
      <c r="H19" s="1275"/>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297" t="s">
        <v>717</v>
      </c>
      <c r="M5" s="1297"/>
      <c r="N5" s="1297"/>
      <c r="O5" s="1297"/>
      <c r="P5" s="1297"/>
      <c r="Q5" s="1297"/>
      <c r="R5" s="1297"/>
      <c r="S5" s="1297"/>
      <c r="T5" s="1297"/>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0"/>
      <c r="M7" s="1046"/>
      <c r="O7" s="1303"/>
      <c r="P7" s="1303"/>
      <c r="Q7" s="1303"/>
      <c r="R7" s="1303"/>
      <c r="S7" s="1303"/>
      <c r="T7" s="1303"/>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29.04.2021</v>
      </c>
      <c r="P8" s="1304"/>
      <c r="Q8" s="1304"/>
      <c r="R8" s="1304"/>
      <c r="S8" s="1304"/>
      <c r="T8" s="1304"/>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1791</v>
      </c>
      <c r="P9" s="1304"/>
      <c r="Q9" s="1304"/>
      <c r="R9" s="1304"/>
      <c r="S9" s="1304"/>
      <c r="T9" s="1304"/>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0"/>
      <c r="M10" s="1046"/>
      <c r="O10" s="1303"/>
      <c r="P10" s="1303"/>
      <c r="Q10" s="1303"/>
      <c r="R10" s="1303"/>
      <c r="S10" s="1303"/>
      <c r="T10" s="1303"/>
      <c r="U10" s="780"/>
      <c r="V10" s="780"/>
      <c r="X10" s="1121"/>
      <c r="Y10" s="1121"/>
      <c r="Z10" s="1121"/>
      <c r="AA10" s="1121"/>
      <c r="AB10" s="1121"/>
    </row>
    <row r="11" spans="1:34" s="955" customFormat="1" ht="11.25" hidden="1">
      <c r="A11" s="961"/>
      <c r="B11" s="961"/>
      <c r="C11" s="961"/>
      <c r="D11" s="961"/>
      <c r="E11" s="961"/>
      <c r="F11" s="961"/>
      <c r="G11" s="961"/>
      <c r="H11" s="961"/>
      <c r="L11" s="1298"/>
      <c r="M11" s="1298"/>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05"/>
      <c r="P12" s="1305"/>
      <c r="Q12" s="1305"/>
      <c r="R12" s="1305"/>
      <c r="S12" s="1305"/>
      <c r="T12" s="1305"/>
      <c r="U12" s="1305"/>
    </row>
    <row r="13" spans="1:34">
      <c r="J13" s="943"/>
      <c r="K13" s="943"/>
      <c r="L13" s="1228" t="s">
        <v>445</v>
      </c>
      <c r="M13" s="1228"/>
      <c r="N13" s="1228"/>
      <c r="O13" s="1228"/>
      <c r="P13" s="1228"/>
      <c r="Q13" s="1228"/>
      <c r="R13" s="1228"/>
      <c r="S13" s="1228"/>
      <c r="T13" s="1228"/>
      <c r="U13" s="1228"/>
      <c r="V13" s="1228"/>
      <c r="W13" s="1228" t="s">
        <v>446</v>
      </c>
    </row>
    <row r="14" spans="1:34" ht="14.25" customHeight="1">
      <c r="J14" s="943"/>
      <c r="K14" s="943"/>
      <c r="L14" s="1311" t="s">
        <v>91</v>
      </c>
      <c r="M14" s="1311" t="s">
        <v>602</v>
      </c>
      <c r="N14" s="630"/>
      <c r="O14" s="1312" t="s">
        <v>604</v>
      </c>
      <c r="P14" s="1313"/>
      <c r="Q14" s="1313"/>
      <c r="R14" s="1313"/>
      <c r="S14" s="1313"/>
      <c r="T14" s="1314"/>
      <c r="U14" s="1294" t="s">
        <v>339</v>
      </c>
      <c r="V14" s="1308" t="s">
        <v>274</v>
      </c>
      <c r="W14" s="1228"/>
    </row>
    <row r="15" spans="1:34" ht="14.25" customHeight="1">
      <c r="J15" s="943"/>
      <c r="K15" s="943"/>
      <c r="L15" s="1311"/>
      <c r="M15" s="1311"/>
      <c r="N15" s="631"/>
      <c r="O15" s="1317" t="s">
        <v>578</v>
      </c>
      <c r="P15" s="1315" t="s">
        <v>270</v>
      </c>
      <c r="Q15" s="1316"/>
      <c r="R15" s="1291" t="s">
        <v>615</v>
      </c>
      <c r="S15" s="1292"/>
      <c r="T15" s="1293"/>
      <c r="U15" s="1295"/>
      <c r="V15" s="1309"/>
      <c r="W15" s="1228"/>
    </row>
    <row r="16" spans="1:34" ht="33.75" customHeight="1">
      <c r="J16" s="943"/>
      <c r="K16" s="943"/>
      <c r="L16" s="1311"/>
      <c r="M16" s="1311"/>
      <c r="N16" s="632"/>
      <c r="O16" s="1318"/>
      <c r="P16" s="719" t="s">
        <v>579</v>
      </c>
      <c r="Q16" s="719" t="s">
        <v>6</v>
      </c>
      <c r="R16" s="976" t="s">
        <v>273</v>
      </c>
      <c r="S16" s="1306" t="s">
        <v>272</v>
      </c>
      <c r="T16" s="1307"/>
      <c r="U16" s="1296"/>
      <c r="V16" s="1310"/>
      <c r="W16" s="1228"/>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299">
        <f ca="1">OFFSET(S17,0,-1)+1</f>
        <v>7</v>
      </c>
      <c r="T17" s="1299"/>
      <c r="U17" s="973">
        <f ca="1">OFFSET(U17,0,-2)+1</f>
        <v>8</v>
      </c>
      <c r="V17" s="618">
        <f ca="1">OFFSET(V17,0,-1)</f>
        <v>8</v>
      </c>
      <c r="W17" s="973">
        <f ca="1">OFFSET(W17,0,-1)+1</f>
        <v>9</v>
      </c>
    </row>
    <row r="18" spans="1:36" ht="22.5">
      <c r="A18" s="1282">
        <v>1</v>
      </c>
      <c r="B18" s="963"/>
      <c r="C18" s="963"/>
      <c r="D18" s="963"/>
      <c r="E18" s="929"/>
      <c r="F18" s="974"/>
      <c r="G18" s="974"/>
      <c r="H18" s="974"/>
      <c r="I18" s="931"/>
      <c r="J18" s="927"/>
      <c r="K18" s="911"/>
      <c r="L18" s="978">
        <f>mergeValue(A18)</f>
        <v>1</v>
      </c>
      <c r="M18" s="610" t="s">
        <v>19</v>
      </c>
      <c r="N18" s="615"/>
      <c r="O18" s="1283"/>
      <c r="P18" s="1283"/>
      <c r="Q18" s="1283"/>
      <c r="R18" s="1283"/>
      <c r="S18" s="1283"/>
      <c r="T18" s="1283"/>
      <c r="U18" s="1283"/>
      <c r="V18" s="1283"/>
      <c r="W18" s="1129" t="s">
        <v>718</v>
      </c>
      <c r="Y18" s="777"/>
      <c r="Z18" s="777" t="str">
        <f t="shared" ref="Z18:Z31" si="0">IF(M18="","",M18 )</f>
        <v>Наименование тарифа</v>
      </c>
      <c r="AA18" s="777"/>
      <c r="AB18" s="777"/>
      <c r="AC18" s="777"/>
      <c r="AI18" s="956"/>
      <c r="AJ18" s="956"/>
    </row>
    <row r="19" spans="1:36" ht="22.5">
      <c r="A19" s="1282"/>
      <c r="B19" s="1282">
        <v>1</v>
      </c>
      <c r="C19" s="963"/>
      <c r="D19" s="963"/>
      <c r="E19" s="974"/>
      <c r="F19" s="974"/>
      <c r="G19" s="974"/>
      <c r="H19" s="974"/>
      <c r="I19" s="969"/>
      <c r="J19" s="902"/>
      <c r="K19" s="905"/>
      <c r="L19" s="978" t="str">
        <f>mergeValue(A19) &amp;"."&amp; mergeValue(B19)</f>
        <v>1.1</v>
      </c>
      <c r="M19" s="658" t="s">
        <v>15</v>
      </c>
      <c r="N19" s="615"/>
      <c r="O19" s="1283"/>
      <c r="P19" s="1283"/>
      <c r="Q19" s="1283"/>
      <c r="R19" s="1283"/>
      <c r="S19" s="1283"/>
      <c r="T19" s="1283"/>
      <c r="U19" s="1283"/>
      <c r="V19" s="1283"/>
      <c r="W19" s="1129" t="s">
        <v>459</v>
      </c>
      <c r="Y19" s="777"/>
      <c r="Z19" s="777" t="str">
        <f t="shared" si="0"/>
        <v>Территория действия тарифа</v>
      </c>
      <c r="AA19" s="777"/>
      <c r="AB19" s="777"/>
      <c r="AC19" s="777"/>
      <c r="AI19" s="956"/>
      <c r="AJ19" s="956"/>
    </row>
    <row r="20" spans="1:36" ht="22.5">
      <c r="A20" s="1282"/>
      <c r="B20" s="1282"/>
      <c r="C20" s="1282">
        <v>1</v>
      </c>
      <c r="D20" s="963"/>
      <c r="E20" s="974"/>
      <c r="F20" s="974"/>
      <c r="G20" s="974"/>
      <c r="H20" s="974"/>
      <c r="I20" s="910"/>
      <c r="J20" s="902"/>
      <c r="K20" s="905"/>
      <c r="L20" s="978" t="str">
        <f>mergeValue(A20) &amp;"."&amp; mergeValue(B20)&amp;"."&amp; mergeValue(C20)</f>
        <v>1.1.1</v>
      </c>
      <c r="M20" s="659" t="s">
        <v>7</v>
      </c>
      <c r="N20" s="615"/>
      <c r="O20" s="1283"/>
      <c r="P20" s="1283"/>
      <c r="Q20" s="1283"/>
      <c r="R20" s="1283"/>
      <c r="S20" s="1283"/>
      <c r="T20" s="1283"/>
      <c r="U20" s="1283"/>
      <c r="V20" s="1283"/>
      <c r="W20" s="1129" t="s">
        <v>600</v>
      </c>
      <c r="Y20" s="777"/>
      <c r="Z20" s="777" t="str">
        <f t="shared" si="0"/>
        <v xml:space="preserve">Наименование системы теплоснабжения </v>
      </c>
      <c r="AA20" s="777"/>
      <c r="AB20" s="777"/>
      <c r="AC20" s="777"/>
      <c r="AI20" s="956"/>
      <c r="AJ20" s="956"/>
    </row>
    <row r="21" spans="1:36" ht="22.5">
      <c r="A21" s="1282"/>
      <c r="B21" s="1282"/>
      <c r="C21" s="1282"/>
      <c r="D21" s="1282">
        <v>1</v>
      </c>
      <c r="E21" s="974"/>
      <c r="F21" s="974"/>
      <c r="G21" s="974"/>
      <c r="H21" s="974"/>
      <c r="I21" s="910"/>
      <c r="J21" s="902"/>
      <c r="K21" s="905"/>
      <c r="L21" s="978" t="str">
        <f>mergeValue(A21) &amp;"."&amp; mergeValue(B21)&amp;"."&amp; mergeValue(C21)&amp;"."&amp; mergeValue(D21)</f>
        <v>1.1.1.1</v>
      </c>
      <c r="M21" s="660" t="s">
        <v>21</v>
      </c>
      <c r="N21" s="615"/>
      <c r="O21" s="1283"/>
      <c r="P21" s="1283"/>
      <c r="Q21" s="1283"/>
      <c r="R21" s="1283"/>
      <c r="S21" s="1283"/>
      <c r="T21" s="1283"/>
      <c r="U21" s="1283"/>
      <c r="V21" s="1283"/>
      <c r="W21" s="1129" t="s">
        <v>601</v>
      </c>
      <c r="Y21" s="777"/>
      <c r="Z21" s="777" t="str">
        <f t="shared" si="0"/>
        <v xml:space="preserve">Источник тепловой энергии  </v>
      </c>
      <c r="AA21" s="777"/>
      <c r="AB21" s="777"/>
      <c r="AC21" s="777"/>
      <c r="AI21" s="956"/>
      <c r="AJ21" s="956"/>
    </row>
    <row r="22" spans="1:36" ht="78.75">
      <c r="A22" s="1282"/>
      <c r="B22" s="1282"/>
      <c r="C22" s="1282"/>
      <c r="D22" s="1282"/>
      <c r="E22" s="1282">
        <v>1</v>
      </c>
      <c r="F22" s="974"/>
      <c r="G22" s="974"/>
      <c r="H22" s="963">
        <v>1</v>
      </c>
      <c r="I22" s="1282">
        <v>1</v>
      </c>
      <c r="J22" s="974"/>
      <c r="K22" s="913"/>
      <c r="L22" s="978" t="str">
        <f>mergeValue(A22) &amp;"."&amp; mergeValue(B22)&amp;"."&amp; mergeValue(C22)&amp;"."&amp; mergeValue(D22)&amp;"."&amp; mergeValue(E22)</f>
        <v>1.1.1.1.1</v>
      </c>
      <c r="M22" s="524" t="s">
        <v>8</v>
      </c>
      <c r="N22" s="615"/>
      <c r="O22" s="1284"/>
      <c r="P22" s="1284"/>
      <c r="Q22" s="1284"/>
      <c r="R22" s="1284"/>
      <c r="S22" s="1284"/>
      <c r="T22" s="1284"/>
      <c r="U22" s="1284"/>
      <c r="V22" s="1284"/>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82"/>
      <c r="B23" s="1282"/>
      <c r="C23" s="1282"/>
      <c r="D23" s="1282"/>
      <c r="E23" s="1282"/>
      <c r="F23" s="1282">
        <v>1</v>
      </c>
      <c r="G23" s="963"/>
      <c r="H23" s="963"/>
      <c r="I23" s="1282"/>
      <c r="J23" s="1282">
        <v>1</v>
      </c>
      <c r="K23" s="914"/>
      <c r="L23" s="978" t="str">
        <f>mergeValue(A23) &amp;"."&amp; mergeValue(B23)&amp;"."&amp; mergeValue(C23)&amp;"."&amp; mergeValue(D23)&amp;"."&amp; mergeValue(E23)&amp;"."&amp; mergeValue(F23)</f>
        <v>1.1.1.1.1.1</v>
      </c>
      <c r="M23" s="525" t="s">
        <v>9</v>
      </c>
      <c r="N23" s="615"/>
      <c r="O23" s="1285"/>
      <c r="P23" s="1286"/>
      <c r="Q23" s="1286"/>
      <c r="R23" s="1286"/>
      <c r="S23" s="1286"/>
      <c r="T23" s="1286"/>
      <c r="U23" s="1286"/>
      <c r="V23" s="1287"/>
      <c r="W23" s="1129" t="s">
        <v>720</v>
      </c>
      <c r="Y23" s="777"/>
      <c r="Z23" s="777" t="str">
        <f t="shared" si="0"/>
        <v>Группа потребителей</v>
      </c>
      <c r="AA23" s="777"/>
      <c r="AB23" s="777"/>
      <c r="AC23" s="777"/>
      <c r="AI23" s="956"/>
      <c r="AJ23" s="956"/>
    </row>
    <row r="24" spans="1:36" ht="122.1" customHeight="1">
      <c r="A24" s="1282"/>
      <c r="B24" s="1282"/>
      <c r="C24" s="1282"/>
      <c r="D24" s="1282"/>
      <c r="E24" s="1282"/>
      <c r="F24" s="1282"/>
      <c r="G24" s="963">
        <v>1</v>
      </c>
      <c r="H24" s="963"/>
      <c r="I24" s="1282"/>
      <c r="J24" s="1282"/>
      <c r="K24" s="914">
        <v>1</v>
      </c>
      <c r="L24" s="978" t="str">
        <f>mergeValue(A24) &amp;"."&amp; mergeValue(B24)&amp;"."&amp; mergeValue(C24)&amp;"."&amp; mergeValue(D24)&amp;"."&amp; mergeValue(E24)&amp;"."&amp; mergeValue(F24)&amp;"."&amp; mergeValue(G24)</f>
        <v>1.1.1.1.1.1.1</v>
      </c>
      <c r="M24" s="1088"/>
      <c r="N24" s="615"/>
      <c r="O24" s="726"/>
      <c r="P24" s="726"/>
      <c r="Q24" s="1040"/>
      <c r="R24" s="1289"/>
      <c r="S24" s="1290" t="s">
        <v>83</v>
      </c>
      <c r="T24" s="1289"/>
      <c r="U24" s="1290" t="s">
        <v>84</v>
      </c>
      <c r="V24" s="726"/>
      <c r="W24" s="1300" t="s">
        <v>721</v>
      </c>
      <c r="X24" s="956" t="str">
        <f>strCheckDate(O25:V25)</f>
        <v/>
      </c>
      <c r="Y24" s="777"/>
      <c r="Z24" s="777" t="str">
        <f t="shared" si="0"/>
        <v/>
      </c>
      <c r="AA24" s="777"/>
      <c r="AB24" s="777"/>
      <c r="AC24" s="777"/>
      <c r="AI24" s="956"/>
      <c r="AJ24" s="956"/>
    </row>
    <row r="25" spans="1:36" ht="11.25" hidden="1">
      <c r="A25" s="1282"/>
      <c r="B25" s="1282"/>
      <c r="C25" s="1282"/>
      <c r="D25" s="1282"/>
      <c r="E25" s="1282"/>
      <c r="F25" s="1282"/>
      <c r="G25" s="963"/>
      <c r="H25" s="963"/>
      <c r="I25" s="1282"/>
      <c r="J25" s="1282"/>
      <c r="K25" s="914"/>
      <c r="L25" s="752"/>
      <c r="M25" s="615"/>
      <c r="N25" s="615"/>
      <c r="O25" s="726"/>
      <c r="P25" s="726"/>
      <c r="Q25" s="732" t="str">
        <f>R24 &amp; "-" &amp; T24</f>
        <v>-</v>
      </c>
      <c r="R25" s="1289"/>
      <c r="S25" s="1290"/>
      <c r="T25" s="1289"/>
      <c r="U25" s="1290"/>
      <c r="V25" s="726"/>
      <c r="W25" s="1301"/>
      <c r="Y25" s="777"/>
      <c r="Z25" s="777" t="str">
        <f t="shared" si="0"/>
        <v/>
      </c>
      <c r="AA25" s="777"/>
      <c r="AB25" s="777"/>
      <c r="AC25" s="777"/>
      <c r="AI25" s="956"/>
      <c r="AJ25" s="956"/>
    </row>
    <row r="26" spans="1:36" ht="15" customHeight="1">
      <c r="A26" s="1282"/>
      <c r="B26" s="1282"/>
      <c r="C26" s="1282"/>
      <c r="D26" s="1282"/>
      <c r="E26" s="1282"/>
      <c r="F26" s="1282"/>
      <c r="G26" s="974"/>
      <c r="H26" s="963"/>
      <c r="I26" s="1282"/>
      <c r="J26" s="1282"/>
      <c r="K26" s="913"/>
      <c r="L26" s="654"/>
      <c r="M26" s="527" t="s">
        <v>24</v>
      </c>
      <c r="N26" s="954"/>
      <c r="O26" s="954"/>
      <c r="P26" s="954"/>
      <c r="Q26" s="954"/>
      <c r="R26" s="954"/>
      <c r="S26" s="954"/>
      <c r="T26" s="954"/>
      <c r="U26" s="954"/>
      <c r="V26" s="725"/>
      <c r="W26" s="1302"/>
      <c r="Y26" s="777"/>
      <c r="Z26" s="777" t="str">
        <f t="shared" si="0"/>
        <v>Добавить вид теплоносителя (параметры теплоносителя)</v>
      </c>
      <c r="AA26" s="777"/>
      <c r="AB26" s="777"/>
      <c r="AC26" s="777"/>
      <c r="AI26" s="956"/>
      <c r="AJ26" s="956"/>
    </row>
    <row r="27" spans="1:36" ht="15" customHeight="1">
      <c r="A27" s="1282"/>
      <c r="B27" s="1282"/>
      <c r="C27" s="1282"/>
      <c r="D27" s="1282"/>
      <c r="E27" s="1282"/>
      <c r="F27" s="974"/>
      <c r="G27" s="974"/>
      <c r="H27" s="963"/>
      <c r="I27" s="1282"/>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82"/>
      <c r="B28" s="1282"/>
      <c r="C28" s="1282"/>
      <c r="D28" s="1282"/>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282"/>
      <c r="B29" s="1282"/>
      <c r="C29" s="1282"/>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282"/>
      <c r="B30" s="1282"/>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282"/>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5" t="s">
        <v>722</v>
      </c>
      <c r="N34" s="1275"/>
      <c r="O34" s="1275"/>
      <c r="P34" s="1275"/>
      <c r="Q34" s="1275"/>
      <c r="R34" s="1275"/>
      <c r="S34" s="1275"/>
      <c r="T34" s="1275"/>
      <c r="U34" s="1275"/>
      <c r="V34" s="1275"/>
      <c r="W34" s="1275"/>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6" t="s">
        <v>470</v>
      </c>
      <c r="G2" s="1277"/>
      <c r="H2" s="1278"/>
      <c r="I2" s="609"/>
    </row>
    <row r="3" spans="1:20" ht="3" customHeight="1"/>
    <row r="4" spans="1:20" s="539" customFormat="1" ht="11.25">
      <c r="A4" s="559"/>
      <c r="B4" s="559"/>
      <c r="C4" s="559"/>
      <c r="D4" s="559"/>
      <c r="F4" s="1228" t="s">
        <v>445</v>
      </c>
      <c r="G4" s="1228"/>
      <c r="H4" s="1228"/>
      <c r="I4" s="1279"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9"/>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07.05.2021</v>
      </c>
      <c r="I7" s="550" t="s">
        <v>472</v>
      </c>
      <c r="J7" s="584"/>
      <c r="K7" s="559"/>
      <c r="L7" s="559"/>
      <c r="M7" s="559"/>
      <c r="N7" s="559"/>
      <c r="O7" s="559"/>
      <c r="P7" s="559"/>
      <c r="Q7" s="559"/>
      <c r="R7" s="559"/>
      <c r="S7" s="559"/>
      <c r="T7" s="559"/>
    </row>
    <row r="8" spans="1:20" s="539" customFormat="1" ht="45">
      <c r="A8" s="1280">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0"/>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0"/>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0"/>
      <c r="B11" s="1280">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0"/>
      <c r="B12" s="1280"/>
      <c r="C12" s="1280">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0"/>
      <c r="B13" s="1280"/>
      <c r="C13" s="1280"/>
      <c r="D13" s="592">
        <v>1</v>
      </c>
      <c r="F13" s="585" t="str">
        <f>"4."&amp;mergeValue(A13) &amp;"."&amp;mergeValue(B13)&amp;"."&amp;mergeValue(C13)&amp;"."&amp;mergeValue(D13)</f>
        <v>4.1.1.1.1</v>
      </c>
      <c r="G13" s="602" t="s">
        <v>477</v>
      </c>
      <c r="H13" s="573"/>
      <c r="I13" s="1281" t="s">
        <v>569</v>
      </c>
      <c r="J13" s="584"/>
      <c r="K13" s="559"/>
      <c r="L13" s="559"/>
      <c r="M13" s="559"/>
      <c r="N13" s="559"/>
      <c r="O13" s="559"/>
      <c r="P13" s="559"/>
      <c r="Q13" s="559"/>
      <c r="R13" s="559"/>
      <c r="S13" s="559"/>
      <c r="T13" s="559"/>
    </row>
    <row r="14" spans="1:20" s="539" customFormat="1" ht="18.75">
      <c r="A14" s="1280"/>
      <c r="B14" s="1280"/>
      <c r="C14" s="1280"/>
      <c r="D14" s="592"/>
      <c r="F14" s="588"/>
      <c r="G14" s="520" t="s">
        <v>4</v>
      </c>
      <c r="H14" s="593"/>
      <c r="I14" s="1281"/>
      <c r="J14" s="584"/>
      <c r="K14" s="559"/>
      <c r="L14" s="559"/>
      <c r="M14" s="559"/>
      <c r="N14" s="559"/>
      <c r="O14" s="559"/>
      <c r="P14" s="559"/>
      <c r="Q14" s="559"/>
      <c r="R14" s="559"/>
      <c r="S14" s="559"/>
      <c r="T14" s="559"/>
    </row>
    <row r="15" spans="1:20" s="539" customFormat="1" ht="18.75">
      <c r="A15" s="1280"/>
      <c r="B15" s="1280"/>
      <c r="C15" s="592"/>
      <c r="D15" s="592"/>
      <c r="F15" s="603"/>
      <c r="G15" s="546" t="s">
        <v>401</v>
      </c>
      <c r="H15" s="604"/>
      <c r="I15" s="605"/>
      <c r="J15" s="584"/>
      <c r="K15" s="559"/>
      <c r="L15" s="559"/>
      <c r="M15" s="559"/>
      <c r="N15" s="559"/>
      <c r="O15" s="559"/>
      <c r="P15" s="559"/>
      <c r="Q15" s="559"/>
      <c r="R15" s="559"/>
      <c r="S15" s="559"/>
      <c r="T15" s="559"/>
    </row>
    <row r="16" spans="1:20" s="539" customFormat="1" ht="18.75">
      <c r="A16" s="1280"/>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5" t="s">
        <v>571</v>
      </c>
      <c r="H19" s="1275"/>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7" t="s">
        <v>717</v>
      </c>
      <c r="M5" s="1297"/>
      <c r="N5" s="1297"/>
      <c r="O5" s="1297"/>
      <c r="P5" s="1297"/>
      <c r="Q5" s="1297"/>
      <c r="R5" s="1297"/>
      <c r="S5" s="1297"/>
      <c r="T5" s="1297"/>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7"/>
      <c r="N7" s="749"/>
      <c r="O7" s="1319"/>
      <c r="P7" s="1319"/>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0"/>
      <c r="M9" s="1046"/>
      <c r="O9" s="1303"/>
      <c r="P9" s="1303"/>
      <c r="Q9" s="1303"/>
      <c r="R9" s="1303"/>
      <c r="S9" s="1303"/>
      <c r="T9" s="1303"/>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4" t="str">
        <f>IF(datePr_ch="",IF(datePr="","",datePr),datePr_ch)</f>
        <v>29.04.2021</v>
      </c>
      <c r="P10" s="1304"/>
      <c r="Q10" s="1304"/>
      <c r="R10" s="1304"/>
      <c r="S10" s="1304"/>
      <c r="T10" s="1304"/>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4" t="str">
        <f>IF(numberPr_ch="",IF(numberPr="","",numberPr),numberPr_ch)</f>
        <v>1791</v>
      </c>
      <c r="P11" s="1304"/>
      <c r="Q11" s="1304"/>
      <c r="R11" s="1304"/>
      <c r="S11" s="1304"/>
      <c r="T11" s="1304"/>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0"/>
      <c r="M12" s="1046"/>
      <c r="O12" s="1303"/>
      <c r="P12" s="1303"/>
      <c r="Q12" s="1303"/>
      <c r="R12" s="1303"/>
      <c r="S12" s="1303"/>
      <c r="T12" s="1303"/>
      <c r="U12" s="780"/>
      <c r="V12" s="780"/>
      <c r="X12" s="1121"/>
      <c r="Y12" s="1121"/>
      <c r="Z12" s="1121"/>
      <c r="AA12" s="1121"/>
      <c r="AB12" s="1121"/>
    </row>
    <row r="13" spans="1:34" s="539" customFormat="1" ht="11.25" hidden="1">
      <c r="A13" s="559"/>
      <c r="B13" s="559"/>
      <c r="C13" s="559"/>
      <c r="D13" s="559"/>
      <c r="E13" s="559"/>
      <c r="F13" s="559"/>
      <c r="G13" s="559"/>
      <c r="H13" s="559"/>
      <c r="L13" s="1298"/>
      <c r="M13" s="1298"/>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5"/>
      <c r="P14" s="1305"/>
      <c r="Q14" s="1305"/>
      <c r="R14" s="1305"/>
      <c r="S14" s="1305"/>
      <c r="T14" s="1305"/>
      <c r="U14" s="1305"/>
    </row>
    <row r="15" spans="1:34">
      <c r="J15" s="499"/>
      <c r="K15" s="499"/>
      <c r="L15" s="1228" t="s">
        <v>445</v>
      </c>
      <c r="M15" s="1228"/>
      <c r="N15" s="1228"/>
      <c r="O15" s="1228"/>
      <c r="P15" s="1228"/>
      <c r="Q15" s="1228"/>
      <c r="R15" s="1228"/>
      <c r="S15" s="1228"/>
      <c r="T15" s="1228"/>
      <c r="U15" s="1228"/>
      <c r="V15" s="1228"/>
      <c r="W15" s="1228" t="s">
        <v>446</v>
      </c>
    </row>
    <row r="16" spans="1:34" ht="14.25" customHeight="1">
      <c r="J16" s="499"/>
      <c r="K16" s="499"/>
      <c r="L16" s="1311" t="s">
        <v>91</v>
      </c>
      <c r="M16" s="1311" t="s">
        <v>602</v>
      </c>
      <c r="N16" s="630"/>
      <c r="O16" s="1312" t="s">
        <v>604</v>
      </c>
      <c r="P16" s="1313"/>
      <c r="Q16" s="1313"/>
      <c r="R16" s="1313"/>
      <c r="S16" s="1313"/>
      <c r="T16" s="1314"/>
      <c r="U16" s="1294" t="s">
        <v>339</v>
      </c>
      <c r="V16" s="1308" t="s">
        <v>274</v>
      </c>
      <c r="W16" s="1228"/>
    </row>
    <row r="17" spans="1:36" ht="14.25" customHeight="1">
      <c r="J17" s="499"/>
      <c r="K17" s="499"/>
      <c r="L17" s="1311"/>
      <c r="M17" s="1311"/>
      <c r="N17" s="631"/>
      <c r="O17" s="1317" t="s">
        <v>578</v>
      </c>
      <c r="P17" s="1315" t="s">
        <v>270</v>
      </c>
      <c r="Q17" s="1316"/>
      <c r="R17" s="1291" t="s">
        <v>615</v>
      </c>
      <c r="S17" s="1292"/>
      <c r="T17" s="1293"/>
      <c r="U17" s="1295"/>
      <c r="V17" s="1309"/>
      <c r="W17" s="1228"/>
    </row>
    <row r="18" spans="1:36" ht="33.75" customHeight="1">
      <c r="J18" s="499"/>
      <c r="K18" s="499"/>
      <c r="L18" s="1311"/>
      <c r="M18" s="1311"/>
      <c r="N18" s="632"/>
      <c r="O18" s="1318"/>
      <c r="P18" s="505" t="s">
        <v>579</v>
      </c>
      <c r="Q18" s="505" t="s">
        <v>6</v>
      </c>
      <c r="R18" s="506" t="s">
        <v>273</v>
      </c>
      <c r="S18" s="1306" t="s">
        <v>272</v>
      </c>
      <c r="T18" s="1307"/>
      <c r="U18" s="1296"/>
      <c r="V18" s="1310"/>
      <c r="W18" s="1228"/>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9">
        <f ca="1">OFFSET(S19,0,-1)+1</f>
        <v>7</v>
      </c>
      <c r="T19" s="1299"/>
      <c r="U19" s="617">
        <f ca="1">OFFSET(U19,0,-2)+1</f>
        <v>8</v>
      </c>
      <c r="V19" s="618">
        <f ca="1">OFFSET(V19,0,-1)</f>
        <v>8</v>
      </c>
      <c r="W19" s="617">
        <f ca="1">OFFSET(W19,0,-1)+1</f>
        <v>9</v>
      </c>
    </row>
    <row r="20" spans="1:36" ht="22.5">
      <c r="A20" s="1282">
        <v>1</v>
      </c>
      <c r="B20" s="831"/>
      <c r="C20" s="831"/>
      <c r="D20" s="831"/>
      <c r="E20" s="832"/>
      <c r="F20" s="833"/>
      <c r="G20" s="833"/>
      <c r="H20" s="833"/>
      <c r="I20" s="834"/>
      <c r="J20" s="829"/>
      <c r="K20" s="836"/>
      <c r="L20" s="562">
        <f>mergeValue(A20)</f>
        <v>1</v>
      </c>
      <c r="M20" s="610" t="s">
        <v>19</v>
      </c>
      <c r="N20" s="615"/>
      <c r="O20" s="1283"/>
      <c r="P20" s="1283"/>
      <c r="Q20" s="1283"/>
      <c r="R20" s="1283"/>
      <c r="S20" s="1283"/>
      <c r="T20" s="1283"/>
      <c r="U20" s="1283"/>
      <c r="V20" s="1283"/>
      <c r="W20" s="1129" t="s">
        <v>718</v>
      </c>
      <c r="Y20" s="558"/>
      <c r="Z20" s="558" t="str">
        <f t="shared" ref="Z20:Z33" si="0">IF(M20="","",M20 )</f>
        <v>Наименование тарифа</v>
      </c>
      <c r="AA20" s="558"/>
      <c r="AB20" s="558"/>
      <c r="AC20" s="558"/>
      <c r="AI20" s="554"/>
      <c r="AJ20" s="554"/>
    </row>
    <row r="21" spans="1:36" ht="22.5">
      <c r="A21" s="1282"/>
      <c r="B21" s="1282">
        <v>1</v>
      </c>
      <c r="C21" s="831"/>
      <c r="D21" s="831"/>
      <c r="E21" s="833"/>
      <c r="F21" s="833"/>
      <c r="G21" s="833"/>
      <c r="H21" s="833"/>
      <c r="I21" s="828"/>
      <c r="J21" s="827"/>
      <c r="K21" s="830"/>
      <c r="L21" s="562" t="str">
        <f>mergeValue(A21) &amp;"."&amp; mergeValue(B21)</f>
        <v>1.1</v>
      </c>
      <c r="M21" s="516" t="s">
        <v>15</v>
      </c>
      <c r="N21" s="615"/>
      <c r="O21" s="1283"/>
      <c r="P21" s="1283"/>
      <c r="Q21" s="1283"/>
      <c r="R21" s="1283"/>
      <c r="S21" s="1283"/>
      <c r="T21" s="1283"/>
      <c r="U21" s="1283"/>
      <c r="V21" s="1283"/>
      <c r="W21" s="1129" t="s">
        <v>459</v>
      </c>
      <c r="Y21" s="558"/>
      <c r="Z21" s="558" t="str">
        <f t="shared" si="0"/>
        <v>Территория действия тарифа</v>
      </c>
      <c r="AA21" s="558"/>
      <c r="AB21" s="558"/>
      <c r="AC21" s="558"/>
      <c r="AI21" s="554"/>
      <c r="AJ21" s="554"/>
    </row>
    <row r="22" spans="1:36" ht="22.5">
      <c r="A22" s="1282"/>
      <c r="B22" s="1282"/>
      <c r="C22" s="1282">
        <v>1</v>
      </c>
      <c r="D22" s="831"/>
      <c r="E22" s="833"/>
      <c r="F22" s="833"/>
      <c r="G22" s="833"/>
      <c r="H22" s="833"/>
      <c r="I22" s="835"/>
      <c r="J22" s="827"/>
      <c r="K22" s="830"/>
      <c r="L22" s="562" t="str">
        <f>mergeValue(A22) &amp;"."&amp; mergeValue(B22)&amp;"."&amp; mergeValue(C22)</f>
        <v>1.1.1</v>
      </c>
      <c r="M22" s="517" t="s">
        <v>7</v>
      </c>
      <c r="N22" s="615"/>
      <c r="O22" s="1283"/>
      <c r="P22" s="1283"/>
      <c r="Q22" s="1283"/>
      <c r="R22" s="1283"/>
      <c r="S22" s="1283"/>
      <c r="T22" s="1283"/>
      <c r="U22" s="1283"/>
      <c r="V22" s="1283"/>
      <c r="W22" s="1129" t="s">
        <v>600</v>
      </c>
      <c r="Y22" s="558"/>
      <c r="Z22" s="558" t="str">
        <f t="shared" si="0"/>
        <v xml:space="preserve">Наименование системы теплоснабжения </v>
      </c>
      <c r="AA22" s="558"/>
      <c r="AB22" s="558"/>
      <c r="AC22" s="558"/>
      <c r="AI22" s="554"/>
      <c r="AJ22" s="554"/>
    </row>
    <row r="23" spans="1:36" ht="22.5">
      <c r="A23" s="1282"/>
      <c r="B23" s="1282"/>
      <c r="C23" s="1282"/>
      <c r="D23" s="1282">
        <v>1</v>
      </c>
      <c r="E23" s="833"/>
      <c r="F23" s="833"/>
      <c r="G23" s="833"/>
      <c r="H23" s="833"/>
      <c r="I23" s="835"/>
      <c r="J23" s="827"/>
      <c r="K23" s="830"/>
      <c r="L23" s="562" t="str">
        <f>mergeValue(A23) &amp;"."&amp; mergeValue(B23)&amp;"."&amp; mergeValue(C23)&amp;"."&amp; mergeValue(D23)</f>
        <v>1.1.1.1</v>
      </c>
      <c r="M23" s="518" t="s">
        <v>21</v>
      </c>
      <c r="N23" s="615"/>
      <c r="O23" s="1283"/>
      <c r="P23" s="1283"/>
      <c r="Q23" s="1283"/>
      <c r="R23" s="1283"/>
      <c r="S23" s="1283"/>
      <c r="T23" s="1283"/>
      <c r="U23" s="1283"/>
      <c r="V23" s="1283"/>
      <c r="W23" s="1129" t="s">
        <v>601</v>
      </c>
      <c r="Y23" s="558"/>
      <c r="Z23" s="558" t="str">
        <f t="shared" si="0"/>
        <v xml:space="preserve">Источник тепловой энергии  </v>
      </c>
      <c r="AA23" s="558"/>
      <c r="AB23" s="558"/>
      <c r="AC23" s="558"/>
      <c r="AI23" s="554"/>
      <c r="AJ23" s="554"/>
    </row>
    <row r="24" spans="1:36" ht="78.75">
      <c r="A24" s="1282"/>
      <c r="B24" s="1282"/>
      <c r="C24" s="1282"/>
      <c r="D24" s="1282"/>
      <c r="E24" s="1282">
        <v>1</v>
      </c>
      <c r="F24" s="833"/>
      <c r="G24" s="833"/>
      <c r="H24" s="831">
        <v>1</v>
      </c>
      <c r="I24" s="1282">
        <v>1</v>
      </c>
      <c r="J24" s="833"/>
      <c r="K24" s="838"/>
      <c r="L24" s="562" t="str">
        <f>mergeValue(A24) &amp;"."&amp; mergeValue(B24)&amp;"."&amp; mergeValue(C24)&amp;"."&amp; mergeValue(D24)&amp;"."&amp; mergeValue(E24)</f>
        <v>1.1.1.1.1</v>
      </c>
      <c r="M24" s="524" t="s">
        <v>8</v>
      </c>
      <c r="N24" s="615"/>
      <c r="O24" s="1284"/>
      <c r="P24" s="1284"/>
      <c r="Q24" s="1284"/>
      <c r="R24" s="1284"/>
      <c r="S24" s="1284"/>
      <c r="T24" s="1284"/>
      <c r="U24" s="1284"/>
      <c r="V24" s="1284"/>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2"/>
      <c r="B25" s="1282"/>
      <c r="C25" s="1282"/>
      <c r="D25" s="1282"/>
      <c r="E25" s="1282"/>
      <c r="F25" s="1282">
        <v>1</v>
      </c>
      <c r="G25" s="831"/>
      <c r="H25" s="831"/>
      <c r="I25" s="1282"/>
      <c r="J25" s="1282">
        <v>1</v>
      </c>
      <c r="K25" s="839"/>
      <c r="L25" s="562" t="str">
        <f>mergeValue(A25) &amp;"."&amp; mergeValue(B25)&amp;"."&amp; mergeValue(C25)&amp;"."&amp; mergeValue(D25)&amp;"."&amp; mergeValue(E25)&amp;"."&amp; mergeValue(F25)</f>
        <v>1.1.1.1.1.1</v>
      </c>
      <c r="M25" s="525" t="s">
        <v>9</v>
      </c>
      <c r="N25" s="615"/>
      <c r="O25" s="1285"/>
      <c r="P25" s="1286"/>
      <c r="Q25" s="1286"/>
      <c r="R25" s="1286"/>
      <c r="S25" s="1286"/>
      <c r="T25" s="1286"/>
      <c r="U25" s="1286"/>
      <c r="V25" s="1287"/>
      <c r="W25" s="1129" t="s">
        <v>720</v>
      </c>
      <c r="Y25" s="558"/>
      <c r="Z25" s="558" t="str">
        <f t="shared" si="0"/>
        <v>Группа потребителей</v>
      </c>
      <c r="AA25" s="558"/>
      <c r="AB25" s="558"/>
      <c r="AC25" s="558"/>
      <c r="AI25" s="554"/>
      <c r="AJ25" s="554"/>
    </row>
    <row r="26" spans="1:36" ht="122.1" customHeight="1">
      <c r="A26" s="1282"/>
      <c r="B26" s="1282"/>
      <c r="C26" s="1282"/>
      <c r="D26" s="1282"/>
      <c r="E26" s="1282"/>
      <c r="F26" s="1282"/>
      <c r="G26" s="831">
        <v>1</v>
      </c>
      <c r="H26" s="831"/>
      <c r="I26" s="1282"/>
      <c r="J26" s="1282"/>
      <c r="K26" s="839">
        <v>1</v>
      </c>
      <c r="L26" s="562" t="str">
        <f>mergeValue(A26) &amp;"."&amp; mergeValue(B26)&amp;"."&amp; mergeValue(C26)&amp;"."&amp; mergeValue(D26)&amp;"."&amp; mergeValue(E26)&amp;"."&amp; mergeValue(F26)&amp;"."&amp; mergeValue(G26)</f>
        <v>1.1.1.1.1.1.1</v>
      </c>
      <c r="M26" s="1088"/>
      <c r="N26" s="615"/>
      <c r="O26" s="532"/>
      <c r="P26" s="532"/>
      <c r="Q26" s="1040"/>
      <c r="R26" s="1289"/>
      <c r="S26" s="1290" t="s">
        <v>83</v>
      </c>
      <c r="T26" s="1289"/>
      <c r="U26" s="1290" t="s">
        <v>84</v>
      </c>
      <c r="V26" s="532"/>
      <c r="W26" s="1300" t="s">
        <v>721</v>
      </c>
      <c r="X26" s="554" t="str">
        <f>strCheckDate(O27:V27)</f>
        <v/>
      </c>
      <c r="Y26" s="558"/>
      <c r="Z26" s="558" t="str">
        <f t="shared" si="0"/>
        <v/>
      </c>
      <c r="AA26" s="558"/>
      <c r="AB26" s="558"/>
      <c r="AC26" s="558"/>
      <c r="AI26" s="554"/>
      <c r="AJ26" s="554"/>
    </row>
    <row r="27" spans="1:36" ht="11.25" hidden="1">
      <c r="A27" s="1282"/>
      <c r="B27" s="1282"/>
      <c r="C27" s="1282"/>
      <c r="D27" s="1282"/>
      <c r="E27" s="1282"/>
      <c r="F27" s="1282"/>
      <c r="G27" s="831"/>
      <c r="H27" s="831"/>
      <c r="I27" s="1282"/>
      <c r="J27" s="1282"/>
      <c r="K27" s="839"/>
      <c r="L27" s="569"/>
      <c r="M27" s="615"/>
      <c r="N27" s="615"/>
      <c r="O27" s="532"/>
      <c r="P27" s="532"/>
      <c r="Q27" s="553" t="str">
        <f>R26 &amp; "-" &amp; T26</f>
        <v>-</v>
      </c>
      <c r="R27" s="1289"/>
      <c r="S27" s="1290"/>
      <c r="T27" s="1289"/>
      <c r="U27" s="1290"/>
      <c r="V27" s="532"/>
      <c r="W27" s="1301"/>
      <c r="Y27" s="558"/>
      <c r="Z27" s="558" t="str">
        <f t="shared" si="0"/>
        <v/>
      </c>
      <c r="AA27" s="558"/>
      <c r="AB27" s="558"/>
      <c r="AC27" s="558"/>
      <c r="AI27" s="554"/>
      <c r="AJ27" s="554"/>
    </row>
    <row r="28" spans="1:36" ht="15" customHeight="1">
      <c r="A28" s="1282"/>
      <c r="B28" s="1282"/>
      <c r="C28" s="1282"/>
      <c r="D28" s="1282"/>
      <c r="E28" s="1282"/>
      <c r="F28" s="1282"/>
      <c r="G28" s="833"/>
      <c r="H28" s="831"/>
      <c r="I28" s="1282"/>
      <c r="J28" s="1282"/>
      <c r="K28" s="838"/>
      <c r="L28" s="508"/>
      <c r="M28" s="527" t="s">
        <v>24</v>
      </c>
      <c r="N28" s="534"/>
      <c r="O28" s="534"/>
      <c r="P28" s="534"/>
      <c r="Q28" s="534"/>
      <c r="R28" s="534"/>
      <c r="S28" s="534"/>
      <c r="T28" s="534"/>
      <c r="U28" s="534"/>
      <c r="V28" s="530"/>
      <c r="W28" s="1302"/>
      <c r="Y28" s="558"/>
      <c r="Z28" s="558" t="str">
        <f t="shared" si="0"/>
        <v>Добавить вид теплоносителя (параметры теплоносителя)</v>
      </c>
      <c r="AA28" s="558"/>
      <c r="AB28" s="558"/>
      <c r="AC28" s="558"/>
      <c r="AI28" s="554"/>
      <c r="AJ28" s="554"/>
    </row>
    <row r="29" spans="1:36" ht="15" customHeight="1">
      <c r="A29" s="1282"/>
      <c r="B29" s="1282"/>
      <c r="C29" s="1282"/>
      <c r="D29" s="1282"/>
      <c r="E29" s="1282"/>
      <c r="F29" s="833"/>
      <c r="G29" s="833"/>
      <c r="H29" s="831"/>
      <c r="I29" s="1282"/>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2"/>
      <c r="B30" s="1282"/>
      <c r="C30" s="1282"/>
      <c r="D30" s="1282"/>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2"/>
      <c r="B31" s="1282"/>
      <c r="C31" s="1282"/>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2"/>
      <c r="B32" s="1282"/>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2"/>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5" t="s">
        <v>722</v>
      </c>
      <c r="N36" s="1275"/>
      <c r="O36" s="1275"/>
      <c r="P36" s="1275"/>
      <c r="Q36" s="1275"/>
      <c r="R36" s="1275"/>
      <c r="S36" s="1275"/>
      <c r="T36" s="1275"/>
      <c r="U36" s="1275"/>
      <c r="V36" s="1275"/>
      <c r="W36" s="1275"/>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6" t="s">
        <v>470</v>
      </c>
      <c r="G2" s="1277"/>
      <c r="H2" s="1278"/>
      <c r="I2" s="757"/>
    </row>
    <row r="3" spans="1:20" ht="3" customHeight="1"/>
    <row r="4" spans="1:20" s="539" customFormat="1" ht="11.25">
      <c r="A4" s="734"/>
      <c r="B4" s="734"/>
      <c r="C4" s="734"/>
      <c r="D4" s="734"/>
      <c r="F4" s="1228" t="s">
        <v>445</v>
      </c>
      <c r="G4" s="1228"/>
      <c r="H4" s="1228"/>
      <c r="I4" s="1279"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9"/>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07.05.2021</v>
      </c>
      <c r="I7" s="767" t="s">
        <v>472</v>
      </c>
      <c r="J7" s="584"/>
      <c r="K7" s="734"/>
      <c r="L7" s="734"/>
      <c r="M7" s="734"/>
      <c r="N7" s="734"/>
      <c r="O7" s="734"/>
      <c r="P7" s="734"/>
      <c r="Q7" s="734"/>
      <c r="R7" s="734"/>
      <c r="S7" s="734"/>
      <c r="T7" s="734"/>
    </row>
    <row r="8" spans="1:20" s="539" customFormat="1" ht="45">
      <c r="A8" s="1280">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80"/>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80"/>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80"/>
      <c r="B11" s="1280">
        <v>1</v>
      </c>
      <c r="C11" s="740"/>
      <c r="D11" s="740"/>
      <c r="F11" s="765" t="str">
        <f>"4."&amp;mergeValue(A11) &amp;"."&amp;mergeValue(B11)</f>
        <v>4.1.1</v>
      </c>
      <c r="G11" s="778" t="s">
        <v>570</v>
      </c>
      <c r="H11" s="756" t="str">
        <f>IF(region_name="","",region_name)</f>
        <v>Челябинская область</v>
      </c>
      <c r="I11" s="767" t="s">
        <v>478</v>
      </c>
      <c r="J11" s="584"/>
      <c r="K11" s="734"/>
      <c r="L11" s="734"/>
      <c r="M11" s="734"/>
      <c r="N11" s="734"/>
      <c r="O11" s="734"/>
      <c r="P11" s="734"/>
      <c r="Q11" s="734"/>
      <c r="R11" s="734"/>
      <c r="S11" s="734"/>
      <c r="T11" s="734"/>
    </row>
    <row r="12" spans="1:20" s="539" customFormat="1" ht="22.5">
      <c r="A12" s="1280"/>
      <c r="B12" s="1280"/>
      <c r="C12" s="1280">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80"/>
      <c r="B13" s="1280"/>
      <c r="C13" s="1280"/>
      <c r="D13" s="740">
        <v>1</v>
      </c>
      <c r="F13" s="765" t="str">
        <f>"4."&amp;mergeValue(A13) &amp;"."&amp;mergeValue(B13)&amp;"."&amp;mergeValue(C13)&amp;"."&amp;mergeValue(D13)</f>
        <v>4.1.1.1.1</v>
      </c>
      <c r="G13" s="769" t="s">
        <v>477</v>
      </c>
      <c r="H13" s="756"/>
      <c r="I13" s="1281" t="s">
        <v>569</v>
      </c>
      <c r="J13" s="584"/>
      <c r="K13" s="734"/>
      <c r="L13" s="734"/>
      <c r="M13" s="734"/>
      <c r="N13" s="734"/>
      <c r="O13" s="734"/>
      <c r="P13" s="734"/>
      <c r="Q13" s="734"/>
      <c r="R13" s="734"/>
      <c r="S13" s="734"/>
      <c r="T13" s="734"/>
    </row>
    <row r="14" spans="1:20" s="539" customFormat="1" ht="18.75">
      <c r="A14" s="1280"/>
      <c r="B14" s="1280"/>
      <c r="C14" s="1280"/>
      <c r="D14" s="740"/>
      <c r="F14" s="770"/>
      <c r="G14" s="722" t="s">
        <v>4</v>
      </c>
      <c r="H14" s="593"/>
      <c r="I14" s="1281"/>
      <c r="J14" s="584"/>
      <c r="K14" s="734"/>
      <c r="L14" s="734"/>
      <c r="M14" s="734"/>
      <c r="N14" s="734"/>
      <c r="O14" s="734"/>
      <c r="P14" s="734"/>
      <c r="Q14" s="734"/>
      <c r="R14" s="734"/>
      <c r="S14" s="734"/>
      <c r="T14" s="734"/>
    </row>
    <row r="15" spans="1:20" s="539" customFormat="1" ht="18.75">
      <c r="A15" s="1280"/>
      <c r="B15" s="1280"/>
      <c r="C15" s="740"/>
      <c r="D15" s="740"/>
      <c r="F15" s="603"/>
      <c r="G15" s="546" t="s">
        <v>401</v>
      </c>
      <c r="H15" s="604"/>
      <c r="I15" s="605"/>
      <c r="J15" s="584"/>
      <c r="K15" s="734"/>
      <c r="L15" s="734"/>
      <c r="M15" s="734"/>
      <c r="N15" s="734"/>
      <c r="O15" s="734"/>
      <c r="P15" s="734"/>
      <c r="Q15" s="734"/>
      <c r="R15" s="734"/>
      <c r="S15" s="734"/>
      <c r="T15" s="734"/>
    </row>
    <row r="16" spans="1:20" s="539" customFormat="1" ht="18.75">
      <c r="A16" s="1280"/>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5" t="s">
        <v>571</v>
      </c>
      <c r="H19" s="1275"/>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7" t="s">
        <v>717</v>
      </c>
      <c r="M5" s="1297"/>
      <c r="N5" s="1297"/>
      <c r="O5" s="1297"/>
      <c r="P5" s="1297"/>
      <c r="Q5" s="1297"/>
      <c r="R5" s="1297"/>
      <c r="S5" s="1297"/>
      <c r="T5" s="1297"/>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20"/>
      <c r="P7" s="1321"/>
      <c r="Q7" s="1321"/>
      <c r="R7" s="1321"/>
      <c r="S7" s="1321"/>
      <c r="T7" s="1322"/>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0"/>
      <c r="M9" s="1046"/>
      <c r="O9" s="1303"/>
      <c r="P9" s="1303"/>
      <c r="Q9" s="1303"/>
      <c r="R9" s="1303"/>
      <c r="S9" s="1303"/>
      <c r="T9" s="1303"/>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4" t="str">
        <f>IF(datePr_ch="",IF(datePr="","",datePr),datePr_ch)</f>
        <v>29.04.2021</v>
      </c>
      <c r="P10" s="1304"/>
      <c r="Q10" s="1304"/>
      <c r="R10" s="1304"/>
      <c r="S10" s="1304"/>
      <c r="T10" s="1304"/>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4" t="str">
        <f>IF(numberPr_ch="",IF(numberPr="","",numberPr),numberPr_ch)</f>
        <v>1791</v>
      </c>
      <c r="P11" s="1304"/>
      <c r="Q11" s="1304"/>
      <c r="R11" s="1304"/>
      <c r="S11" s="1304"/>
      <c r="T11" s="1304"/>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0"/>
      <c r="M12" s="1046"/>
      <c r="O12" s="1303"/>
      <c r="P12" s="1303"/>
      <c r="Q12" s="1303"/>
      <c r="R12" s="1303"/>
      <c r="S12" s="1303"/>
      <c r="T12" s="1303"/>
      <c r="U12" s="780"/>
      <c r="V12" s="780"/>
      <c r="X12" s="1121"/>
      <c r="Y12" s="1121"/>
      <c r="Z12" s="1121"/>
      <c r="AA12" s="1121"/>
      <c r="AB12" s="1121"/>
    </row>
    <row r="13" spans="1:34" s="539" customFormat="1" ht="11.25">
      <c r="A13" s="734"/>
      <c r="B13" s="734"/>
      <c r="C13" s="734"/>
      <c r="D13" s="734"/>
      <c r="E13" s="734"/>
      <c r="F13" s="734"/>
      <c r="G13" s="734"/>
      <c r="H13" s="734"/>
      <c r="L13" s="1298"/>
      <c r="M13" s="1298"/>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5"/>
      <c r="P14" s="1305"/>
      <c r="Q14" s="1305"/>
      <c r="R14" s="1305"/>
      <c r="S14" s="1305"/>
      <c r="T14" s="1305"/>
      <c r="U14" s="1305"/>
    </row>
    <row r="15" spans="1:34">
      <c r="J15" s="652"/>
      <c r="K15" s="652"/>
      <c r="L15" s="1228" t="s">
        <v>445</v>
      </c>
      <c r="M15" s="1228"/>
      <c r="N15" s="1228"/>
      <c r="O15" s="1228"/>
      <c r="P15" s="1228"/>
      <c r="Q15" s="1228"/>
      <c r="R15" s="1228"/>
      <c r="S15" s="1228"/>
      <c r="T15" s="1228"/>
      <c r="U15" s="1228"/>
      <c r="V15" s="1228"/>
      <c r="W15" s="1228" t="s">
        <v>446</v>
      </c>
    </row>
    <row r="16" spans="1:34" ht="14.25" customHeight="1">
      <c r="J16" s="652"/>
      <c r="K16" s="652"/>
      <c r="L16" s="1311" t="s">
        <v>91</v>
      </c>
      <c r="M16" s="1311" t="s">
        <v>602</v>
      </c>
      <c r="N16" s="630"/>
      <c r="O16" s="1312" t="s">
        <v>604</v>
      </c>
      <c r="P16" s="1313"/>
      <c r="Q16" s="1313"/>
      <c r="R16" s="1313"/>
      <c r="S16" s="1313"/>
      <c r="T16" s="1314"/>
      <c r="U16" s="1294" t="s">
        <v>339</v>
      </c>
      <c r="V16" s="1308" t="s">
        <v>274</v>
      </c>
      <c r="W16" s="1228"/>
    </row>
    <row r="17" spans="1:36" ht="14.25" customHeight="1">
      <c r="J17" s="652"/>
      <c r="K17" s="652"/>
      <c r="L17" s="1311"/>
      <c r="M17" s="1311"/>
      <c r="N17" s="631"/>
      <c r="O17" s="1317" t="s">
        <v>578</v>
      </c>
      <c r="P17" s="1315" t="s">
        <v>270</v>
      </c>
      <c r="Q17" s="1316"/>
      <c r="R17" s="1291" t="s">
        <v>615</v>
      </c>
      <c r="S17" s="1292"/>
      <c r="T17" s="1293"/>
      <c r="U17" s="1295"/>
      <c r="V17" s="1309"/>
      <c r="W17" s="1228"/>
    </row>
    <row r="18" spans="1:36" ht="33.75" customHeight="1">
      <c r="J18" s="652"/>
      <c r="K18" s="652"/>
      <c r="L18" s="1311"/>
      <c r="M18" s="1311"/>
      <c r="N18" s="632"/>
      <c r="O18" s="1318"/>
      <c r="P18" s="719" t="s">
        <v>579</v>
      </c>
      <c r="Q18" s="719" t="s">
        <v>6</v>
      </c>
      <c r="R18" s="743" t="s">
        <v>273</v>
      </c>
      <c r="S18" s="1306" t="s">
        <v>272</v>
      </c>
      <c r="T18" s="1307"/>
      <c r="U18" s="1296"/>
      <c r="V18" s="1310"/>
      <c r="W18" s="1228"/>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9">
        <f ca="1">OFFSET(S19,0,-1)+1</f>
        <v>7</v>
      </c>
      <c r="T19" s="1299"/>
      <c r="U19" s="741">
        <f ca="1">OFFSET(U19,0,-2)+1</f>
        <v>8</v>
      </c>
      <c r="V19" s="618">
        <f ca="1">OFFSET(V19,0,-1)</f>
        <v>8</v>
      </c>
      <c r="W19" s="741">
        <f ca="1">OFFSET(W19,0,-1)+1</f>
        <v>9</v>
      </c>
    </row>
    <row r="20" spans="1:36" ht="22.5">
      <c r="A20" s="1282">
        <v>1</v>
      </c>
      <c r="B20" s="831"/>
      <c r="C20" s="831"/>
      <c r="D20" s="831"/>
      <c r="E20" s="832"/>
      <c r="F20" s="833"/>
      <c r="G20" s="833"/>
      <c r="H20" s="833"/>
      <c r="I20" s="834"/>
      <c r="J20" s="829"/>
      <c r="K20" s="836"/>
      <c r="L20" s="744">
        <f>mergeValue(A20)</f>
        <v>1</v>
      </c>
      <c r="M20" s="610" t="s">
        <v>19</v>
      </c>
      <c r="N20" s="615"/>
      <c r="O20" s="1283"/>
      <c r="P20" s="1283"/>
      <c r="Q20" s="1283"/>
      <c r="R20" s="1283"/>
      <c r="S20" s="1283"/>
      <c r="T20" s="1283"/>
      <c r="U20" s="1283"/>
      <c r="V20" s="1283"/>
      <c r="W20" s="1129" t="s">
        <v>718</v>
      </c>
      <c r="Y20" s="777"/>
      <c r="Z20" s="777" t="str">
        <f t="shared" ref="Z20:Z33" si="0">IF(M20="","",M20 )</f>
        <v>Наименование тарифа</v>
      </c>
      <c r="AA20" s="777"/>
      <c r="AB20" s="777"/>
      <c r="AC20" s="777"/>
      <c r="AI20" s="759"/>
      <c r="AJ20" s="759"/>
    </row>
    <row r="21" spans="1:36" ht="22.5">
      <c r="A21" s="1282"/>
      <c r="B21" s="1282">
        <v>1</v>
      </c>
      <c r="C21" s="831"/>
      <c r="D21" s="831"/>
      <c r="E21" s="833"/>
      <c r="F21" s="833"/>
      <c r="G21" s="833"/>
      <c r="H21" s="833"/>
      <c r="I21" s="828"/>
      <c r="J21" s="827"/>
      <c r="K21" s="830"/>
      <c r="L21" s="744" t="str">
        <f>mergeValue(A21) &amp;"."&amp; mergeValue(B21)</f>
        <v>1.1</v>
      </c>
      <c r="M21" s="658" t="s">
        <v>15</v>
      </c>
      <c r="N21" s="615"/>
      <c r="O21" s="1283"/>
      <c r="P21" s="1283"/>
      <c r="Q21" s="1283"/>
      <c r="R21" s="1283"/>
      <c r="S21" s="1283"/>
      <c r="T21" s="1283"/>
      <c r="U21" s="1283"/>
      <c r="V21" s="1283"/>
      <c r="W21" s="1129" t="s">
        <v>459</v>
      </c>
      <c r="Y21" s="777"/>
      <c r="Z21" s="777" t="str">
        <f t="shared" si="0"/>
        <v>Территория действия тарифа</v>
      </c>
      <c r="AA21" s="777"/>
      <c r="AB21" s="777"/>
      <c r="AC21" s="777"/>
      <c r="AI21" s="759"/>
      <c r="AJ21" s="759"/>
    </row>
    <row r="22" spans="1:36" ht="22.5">
      <c r="A22" s="1282"/>
      <c r="B22" s="1282"/>
      <c r="C22" s="1282">
        <v>1</v>
      </c>
      <c r="D22" s="831"/>
      <c r="E22" s="833"/>
      <c r="F22" s="833"/>
      <c r="G22" s="833"/>
      <c r="H22" s="833"/>
      <c r="I22" s="835"/>
      <c r="J22" s="827"/>
      <c r="K22" s="830"/>
      <c r="L22" s="744" t="str">
        <f>mergeValue(A22) &amp;"."&amp; mergeValue(B22)&amp;"."&amp; mergeValue(C22)</f>
        <v>1.1.1</v>
      </c>
      <c r="M22" s="659" t="s">
        <v>7</v>
      </c>
      <c r="N22" s="615"/>
      <c r="O22" s="1283"/>
      <c r="P22" s="1283"/>
      <c r="Q22" s="1283"/>
      <c r="R22" s="1283"/>
      <c r="S22" s="1283"/>
      <c r="T22" s="1283"/>
      <c r="U22" s="1283"/>
      <c r="V22" s="1283"/>
      <c r="W22" s="1129" t="s">
        <v>600</v>
      </c>
      <c r="Y22" s="777"/>
      <c r="Z22" s="777" t="str">
        <f t="shared" si="0"/>
        <v xml:space="preserve">Наименование системы теплоснабжения </v>
      </c>
      <c r="AA22" s="777"/>
      <c r="AB22" s="777"/>
      <c r="AC22" s="777"/>
      <c r="AI22" s="759"/>
      <c r="AJ22" s="759"/>
    </row>
    <row r="23" spans="1:36" ht="22.5">
      <c r="A23" s="1282"/>
      <c r="B23" s="1282"/>
      <c r="C23" s="1282"/>
      <c r="D23" s="1282">
        <v>1</v>
      </c>
      <c r="E23" s="833"/>
      <c r="F23" s="833"/>
      <c r="G23" s="833"/>
      <c r="H23" s="833"/>
      <c r="I23" s="835"/>
      <c r="J23" s="827"/>
      <c r="K23" s="830"/>
      <c r="L23" s="744" t="str">
        <f>mergeValue(A23) &amp;"."&amp; mergeValue(B23)&amp;"."&amp; mergeValue(C23)&amp;"."&amp; mergeValue(D23)</f>
        <v>1.1.1.1</v>
      </c>
      <c r="M23" s="660" t="s">
        <v>21</v>
      </c>
      <c r="N23" s="615"/>
      <c r="O23" s="1283"/>
      <c r="P23" s="1283"/>
      <c r="Q23" s="1283"/>
      <c r="R23" s="1283"/>
      <c r="S23" s="1283"/>
      <c r="T23" s="1283"/>
      <c r="U23" s="1283"/>
      <c r="V23" s="1283"/>
      <c r="W23" s="1129" t="s">
        <v>601</v>
      </c>
      <c r="Y23" s="777"/>
      <c r="Z23" s="777" t="str">
        <f t="shared" si="0"/>
        <v xml:space="preserve">Источник тепловой энергии  </v>
      </c>
      <c r="AA23" s="777"/>
      <c r="AB23" s="777"/>
      <c r="AC23" s="777"/>
      <c r="AI23" s="759"/>
      <c r="AJ23" s="759"/>
    </row>
    <row r="24" spans="1:36" ht="78.75">
      <c r="A24" s="1282"/>
      <c r="B24" s="1282"/>
      <c r="C24" s="1282"/>
      <c r="D24" s="1282"/>
      <c r="E24" s="1282">
        <v>1</v>
      </c>
      <c r="F24" s="833"/>
      <c r="G24" s="833"/>
      <c r="H24" s="831">
        <v>1</v>
      </c>
      <c r="I24" s="1282">
        <v>1</v>
      </c>
      <c r="J24" s="833"/>
      <c r="K24" s="838"/>
      <c r="L24" s="744" t="str">
        <f>mergeValue(A24) &amp;"."&amp; mergeValue(B24)&amp;"."&amp; mergeValue(C24)&amp;"."&amp; mergeValue(D24)&amp;"."&amp; mergeValue(E24)</f>
        <v>1.1.1.1.1</v>
      </c>
      <c r="M24" s="524" t="s">
        <v>8</v>
      </c>
      <c r="N24" s="615"/>
      <c r="O24" s="1284"/>
      <c r="P24" s="1284"/>
      <c r="Q24" s="1284"/>
      <c r="R24" s="1284"/>
      <c r="S24" s="1284"/>
      <c r="T24" s="1284"/>
      <c r="U24" s="1284"/>
      <c r="V24" s="1284"/>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2"/>
      <c r="B25" s="1282"/>
      <c r="C25" s="1282"/>
      <c r="D25" s="1282"/>
      <c r="E25" s="1282"/>
      <c r="F25" s="1282">
        <v>1</v>
      </c>
      <c r="G25" s="831"/>
      <c r="H25" s="831"/>
      <c r="I25" s="1282"/>
      <c r="J25" s="1282">
        <v>1</v>
      </c>
      <c r="K25" s="839"/>
      <c r="L25" s="744" t="str">
        <f>mergeValue(A25) &amp;"."&amp; mergeValue(B25)&amp;"."&amp; mergeValue(C25)&amp;"."&amp; mergeValue(D25)&amp;"."&amp; mergeValue(E25)&amp;"."&amp; mergeValue(F25)</f>
        <v>1.1.1.1.1.1</v>
      </c>
      <c r="M25" s="525" t="s">
        <v>9</v>
      </c>
      <c r="N25" s="615"/>
      <c r="O25" s="1284"/>
      <c r="P25" s="1284"/>
      <c r="Q25" s="1284"/>
      <c r="R25" s="1284"/>
      <c r="S25" s="1284"/>
      <c r="T25" s="1284"/>
      <c r="U25" s="1284"/>
      <c r="V25" s="1284"/>
      <c r="W25" s="1129" t="s">
        <v>720</v>
      </c>
      <c r="Y25" s="777"/>
      <c r="Z25" s="777" t="str">
        <f t="shared" si="0"/>
        <v>Группа потребителей</v>
      </c>
      <c r="AA25" s="777"/>
      <c r="AB25" s="777"/>
      <c r="AC25" s="777"/>
      <c r="AI25" s="759"/>
      <c r="AJ25" s="759"/>
    </row>
    <row r="26" spans="1:36" ht="122.1" customHeight="1">
      <c r="A26" s="1282"/>
      <c r="B26" s="1282"/>
      <c r="C26" s="1282"/>
      <c r="D26" s="1282"/>
      <c r="E26" s="1282"/>
      <c r="F26" s="1282"/>
      <c r="G26" s="831">
        <v>1</v>
      </c>
      <c r="H26" s="831"/>
      <c r="I26" s="1282"/>
      <c r="J26" s="1282"/>
      <c r="K26" s="839">
        <v>1</v>
      </c>
      <c r="L26" s="744" t="str">
        <f>mergeValue(A26) &amp;"."&amp; mergeValue(B26)&amp;"."&amp; mergeValue(C26)&amp;"."&amp; mergeValue(D26)&amp;"."&amp; mergeValue(E26)&amp;"."&amp; mergeValue(F26)&amp;"."&amp; mergeValue(G26)</f>
        <v>1.1.1.1.1.1.1</v>
      </c>
      <c r="M26" s="1088"/>
      <c r="N26" s="615"/>
      <c r="O26" s="726"/>
      <c r="P26" s="726"/>
      <c r="Q26" s="1040"/>
      <c r="R26" s="1289"/>
      <c r="S26" s="1290" t="s">
        <v>83</v>
      </c>
      <c r="T26" s="1289"/>
      <c r="U26" s="1290" t="s">
        <v>84</v>
      </c>
      <c r="V26" s="726"/>
      <c r="W26" s="1300" t="s">
        <v>721</v>
      </c>
      <c r="X26" s="759" t="str">
        <f>strCheckDate(O27:V27)</f>
        <v/>
      </c>
      <c r="Y26" s="777"/>
      <c r="Z26" s="777" t="str">
        <f t="shared" si="0"/>
        <v/>
      </c>
      <c r="AA26" s="777"/>
      <c r="AB26" s="777"/>
      <c r="AC26" s="777"/>
      <c r="AI26" s="759"/>
      <c r="AJ26" s="759"/>
    </row>
    <row r="27" spans="1:36" ht="11.25" hidden="1">
      <c r="A27" s="1282"/>
      <c r="B27" s="1282"/>
      <c r="C27" s="1282"/>
      <c r="D27" s="1282"/>
      <c r="E27" s="1282"/>
      <c r="F27" s="1282"/>
      <c r="G27" s="831"/>
      <c r="H27" s="831"/>
      <c r="I27" s="1282"/>
      <c r="J27" s="1282"/>
      <c r="K27" s="839"/>
      <c r="L27" s="752"/>
      <c r="M27" s="615"/>
      <c r="N27" s="615"/>
      <c r="O27" s="726"/>
      <c r="P27" s="726"/>
      <c r="Q27" s="732" t="str">
        <f>R26 &amp; "-" &amp; T26</f>
        <v>-</v>
      </c>
      <c r="R27" s="1289"/>
      <c r="S27" s="1290"/>
      <c r="T27" s="1289"/>
      <c r="U27" s="1290"/>
      <c r="V27" s="726"/>
      <c r="W27" s="1301"/>
      <c r="Y27" s="777"/>
      <c r="Z27" s="777" t="str">
        <f t="shared" si="0"/>
        <v/>
      </c>
      <c r="AA27" s="777"/>
      <c r="AB27" s="777"/>
      <c r="AC27" s="777"/>
      <c r="AI27" s="759"/>
      <c r="AJ27" s="759"/>
    </row>
    <row r="28" spans="1:36" ht="15" customHeight="1">
      <c r="A28" s="1282"/>
      <c r="B28" s="1282"/>
      <c r="C28" s="1282"/>
      <c r="D28" s="1282"/>
      <c r="E28" s="1282"/>
      <c r="F28" s="1282"/>
      <c r="G28" s="833"/>
      <c r="H28" s="831"/>
      <c r="I28" s="1282"/>
      <c r="J28" s="1282"/>
      <c r="K28" s="838"/>
      <c r="L28" s="654"/>
      <c r="M28" s="527" t="s">
        <v>24</v>
      </c>
      <c r="N28" s="728"/>
      <c r="O28" s="728"/>
      <c r="P28" s="728"/>
      <c r="Q28" s="728"/>
      <c r="R28" s="728"/>
      <c r="S28" s="728"/>
      <c r="T28" s="728"/>
      <c r="U28" s="728"/>
      <c r="V28" s="725"/>
      <c r="W28" s="1302"/>
      <c r="Y28" s="777"/>
      <c r="Z28" s="777" t="str">
        <f t="shared" si="0"/>
        <v>Добавить вид теплоносителя (параметры теплоносителя)</v>
      </c>
      <c r="AA28" s="777"/>
      <c r="AB28" s="777"/>
      <c r="AC28" s="777"/>
      <c r="AI28" s="759"/>
      <c r="AJ28" s="759"/>
    </row>
    <row r="29" spans="1:36" ht="15" customHeight="1">
      <c r="A29" s="1282"/>
      <c r="B29" s="1282"/>
      <c r="C29" s="1282"/>
      <c r="D29" s="1282"/>
      <c r="E29" s="1282"/>
      <c r="F29" s="833"/>
      <c r="G29" s="833"/>
      <c r="H29" s="831"/>
      <c r="I29" s="1282"/>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2"/>
      <c r="B30" s="1282"/>
      <c r="C30" s="1282"/>
      <c r="D30" s="1282"/>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2"/>
      <c r="B31" s="1282"/>
      <c r="C31" s="1282"/>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2"/>
      <c r="B32" s="1282"/>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2"/>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5" t="s">
        <v>722</v>
      </c>
      <c r="N36" s="1275"/>
      <c r="O36" s="1275"/>
      <c r="P36" s="1275"/>
      <c r="Q36" s="1275"/>
      <c r="R36" s="1275"/>
      <c r="S36" s="1275"/>
      <c r="T36" s="1275"/>
      <c r="U36" s="1275"/>
      <c r="V36" s="1275"/>
      <c r="W36" s="1275"/>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6" t="s">
        <v>470</v>
      </c>
      <c r="G2" s="1277"/>
      <c r="H2" s="1278"/>
      <c r="I2" s="609"/>
    </row>
    <row r="3" spans="1:20" ht="3" customHeight="1"/>
    <row r="4" spans="1:20" s="539" customFormat="1" ht="11.25">
      <c r="A4" s="559"/>
      <c r="B4" s="559"/>
      <c r="C4" s="559"/>
      <c r="D4" s="559"/>
      <c r="F4" s="1228" t="s">
        <v>445</v>
      </c>
      <c r="G4" s="1228"/>
      <c r="H4" s="1228"/>
      <c r="I4" s="1279"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9"/>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07.05.2021</v>
      </c>
      <c r="I7" s="550" t="s">
        <v>472</v>
      </c>
      <c r="J7" s="584"/>
      <c r="K7" s="559"/>
      <c r="L7" s="559"/>
      <c r="M7" s="559"/>
      <c r="N7" s="559"/>
      <c r="O7" s="559"/>
      <c r="P7" s="559"/>
      <c r="Q7" s="559"/>
      <c r="R7" s="559"/>
      <c r="S7" s="559"/>
      <c r="T7" s="559"/>
    </row>
    <row r="8" spans="1:20" s="539" customFormat="1" ht="45">
      <c r="A8" s="1280">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0"/>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0"/>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0"/>
      <c r="B11" s="1280">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0"/>
      <c r="B12" s="1280"/>
      <c r="C12" s="1280">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0"/>
      <c r="B13" s="1280"/>
      <c r="C13" s="1280"/>
      <c r="D13" s="592">
        <v>1</v>
      </c>
      <c r="F13" s="585" t="str">
        <f>"4."&amp;mergeValue(A13) &amp;"."&amp;mergeValue(B13)&amp;"."&amp;mergeValue(C13)&amp;"."&amp;mergeValue(D13)</f>
        <v>4.1.1.1.1</v>
      </c>
      <c r="G13" s="602" t="s">
        <v>477</v>
      </c>
      <c r="H13" s="573"/>
      <c r="I13" s="1281" t="s">
        <v>569</v>
      </c>
      <c r="J13" s="584"/>
      <c r="K13" s="559"/>
      <c r="L13" s="559"/>
      <c r="M13" s="559"/>
      <c r="N13" s="559"/>
      <c r="O13" s="559"/>
      <c r="P13" s="559"/>
      <c r="Q13" s="559"/>
      <c r="R13" s="559"/>
      <c r="S13" s="559"/>
      <c r="T13" s="559"/>
    </row>
    <row r="14" spans="1:20" s="539" customFormat="1" ht="18.75">
      <c r="A14" s="1280"/>
      <c r="B14" s="1280"/>
      <c r="C14" s="1280"/>
      <c r="D14" s="592"/>
      <c r="F14" s="588"/>
      <c r="G14" s="520" t="s">
        <v>4</v>
      </c>
      <c r="H14" s="593"/>
      <c r="I14" s="1281"/>
      <c r="J14" s="584"/>
      <c r="K14" s="559"/>
      <c r="L14" s="559"/>
      <c r="M14" s="559"/>
      <c r="N14" s="559"/>
      <c r="O14" s="559"/>
      <c r="P14" s="559"/>
      <c r="Q14" s="559"/>
      <c r="R14" s="559"/>
      <c r="S14" s="559"/>
      <c r="T14" s="559"/>
    </row>
    <row r="15" spans="1:20" s="539" customFormat="1" ht="18.75">
      <c r="A15" s="1280"/>
      <c r="B15" s="1280"/>
      <c r="C15" s="592"/>
      <c r="D15" s="592"/>
      <c r="F15" s="603"/>
      <c r="G15" s="546" t="s">
        <v>401</v>
      </c>
      <c r="H15" s="604"/>
      <c r="I15" s="605"/>
      <c r="J15" s="584"/>
      <c r="K15" s="559"/>
      <c r="L15" s="559"/>
      <c r="M15" s="559"/>
      <c r="N15" s="559"/>
      <c r="O15" s="559"/>
      <c r="P15" s="559"/>
      <c r="Q15" s="559"/>
      <c r="R15" s="559"/>
      <c r="S15" s="559"/>
      <c r="T15" s="559"/>
    </row>
    <row r="16" spans="1:20" s="539" customFormat="1" ht="18.75">
      <c r="A16" s="1280"/>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5" t="s">
        <v>571</v>
      </c>
      <c r="H19" s="1275"/>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7" t="s">
        <v>717</v>
      </c>
      <c r="M5" s="1297"/>
      <c r="N5" s="1297"/>
      <c r="O5" s="1297"/>
      <c r="P5" s="1297"/>
      <c r="Q5" s="1297"/>
      <c r="R5" s="1297"/>
      <c r="S5" s="1297"/>
      <c r="T5" s="1297"/>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0"/>
      <c r="M7" s="1046"/>
      <c r="O7" s="1303"/>
      <c r="P7" s="1303"/>
      <c r="Q7" s="1303"/>
      <c r="R7" s="1303"/>
      <c r="S7" s="1303"/>
      <c r="T7" s="1303"/>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29.04.2021</v>
      </c>
      <c r="P8" s="1304"/>
      <c r="Q8" s="1304"/>
      <c r="R8" s="1304"/>
      <c r="S8" s="1304"/>
      <c r="T8" s="1304"/>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1791</v>
      </c>
      <c r="P9" s="1304"/>
      <c r="Q9" s="1304"/>
      <c r="R9" s="1304"/>
      <c r="S9" s="1304"/>
      <c r="T9" s="1304"/>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0"/>
      <c r="M10" s="1046"/>
      <c r="O10" s="1303"/>
      <c r="P10" s="1303"/>
      <c r="Q10" s="1303"/>
      <c r="R10" s="1303"/>
      <c r="S10" s="1303"/>
      <c r="T10" s="1303"/>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4"/>
      <c r="P12" s="1324"/>
      <c r="Q12" s="1324"/>
      <c r="R12" s="1324"/>
      <c r="S12" s="1324"/>
      <c r="T12" s="1324"/>
      <c r="U12" s="1324"/>
    </row>
    <row r="13" spans="1:33">
      <c r="J13" s="451"/>
      <c r="K13" s="451"/>
      <c r="L13" s="1228" t="s">
        <v>445</v>
      </c>
      <c r="M13" s="1228"/>
      <c r="N13" s="1228"/>
      <c r="O13" s="1228"/>
      <c r="P13" s="1228"/>
      <c r="Q13" s="1228"/>
      <c r="R13" s="1228"/>
      <c r="S13" s="1228"/>
      <c r="T13" s="1228"/>
      <c r="U13" s="1228"/>
      <c r="V13" s="1228"/>
      <c r="W13" s="1228" t="s">
        <v>446</v>
      </c>
    </row>
    <row r="14" spans="1:33" ht="14.25" customHeight="1">
      <c r="J14" s="451"/>
      <c r="K14" s="451"/>
      <c r="L14" s="1311" t="s">
        <v>91</v>
      </c>
      <c r="M14" s="1311" t="s">
        <v>602</v>
      </c>
      <c r="N14" s="444"/>
      <c r="O14" s="1312" t="s">
        <v>604</v>
      </c>
      <c r="P14" s="1313"/>
      <c r="Q14" s="1313"/>
      <c r="R14" s="1313"/>
      <c r="S14" s="1313"/>
      <c r="T14" s="1314"/>
      <c r="U14" s="1294" t="s">
        <v>339</v>
      </c>
      <c r="V14" s="1323" t="s">
        <v>274</v>
      </c>
      <c r="W14" s="1228"/>
    </row>
    <row r="15" spans="1:33" ht="14.25" customHeight="1">
      <c r="J15" s="451"/>
      <c r="K15" s="451"/>
      <c r="L15" s="1311"/>
      <c r="M15" s="1311"/>
      <c r="N15" s="443"/>
      <c r="O15" s="1317" t="s">
        <v>603</v>
      </c>
      <c r="P15" s="624"/>
      <c r="Q15" s="624"/>
      <c r="R15" s="1292" t="s">
        <v>615</v>
      </c>
      <c r="S15" s="1292"/>
      <c r="T15" s="1293"/>
      <c r="U15" s="1295"/>
      <c r="V15" s="1323"/>
      <c r="W15" s="1228"/>
    </row>
    <row r="16" spans="1:33" ht="30.75" customHeight="1">
      <c r="J16" s="451"/>
      <c r="K16" s="451"/>
      <c r="L16" s="1311"/>
      <c r="M16" s="1311"/>
      <c r="N16" s="442"/>
      <c r="O16" s="1318"/>
      <c r="P16" s="622"/>
      <c r="Q16" s="623"/>
      <c r="R16" s="506" t="s">
        <v>273</v>
      </c>
      <c r="S16" s="1306" t="s">
        <v>272</v>
      </c>
      <c r="T16" s="1307"/>
      <c r="U16" s="1296"/>
      <c r="V16" s="1323"/>
      <c r="W16" s="1228"/>
    </row>
    <row r="17" spans="1:33">
      <c r="J17" s="451"/>
      <c r="K17" s="459">
        <v>1</v>
      </c>
      <c r="L17" s="606" t="s">
        <v>92</v>
      </c>
      <c r="M17" s="606" t="s">
        <v>48</v>
      </c>
      <c r="N17" s="479" t="s">
        <v>48</v>
      </c>
      <c r="O17" s="607">
        <f ca="1">OFFSET(O17,0,-1)+1</f>
        <v>3</v>
      </c>
      <c r="P17" s="608">
        <f ca="1">OFFSET(P17,0,-1)</f>
        <v>3</v>
      </c>
      <c r="Q17" s="608">
        <f ca="1">OFFSET(Q17,0,-1)</f>
        <v>3</v>
      </c>
      <c r="R17" s="607">
        <f ca="1">OFFSET(R17,0,-1)+1</f>
        <v>4</v>
      </c>
      <c r="S17" s="1326">
        <f ca="1">OFFSET(S17,0,-1)+1</f>
        <v>5</v>
      </c>
      <c r="T17" s="1326"/>
      <c r="U17" s="607">
        <f ca="1">OFFSET(U17,0,-2)+1</f>
        <v>6</v>
      </c>
      <c r="V17" s="608">
        <f ca="1">OFFSET(V17,0,-1)</f>
        <v>6</v>
      </c>
      <c r="W17" s="607">
        <f ca="1">OFFSET(W17,0,-1)+1</f>
        <v>7</v>
      </c>
    </row>
    <row r="18" spans="1:33" ht="22.5">
      <c r="A18" s="1282">
        <v>1</v>
      </c>
      <c r="B18" s="849"/>
      <c r="C18" s="849"/>
      <c r="D18" s="849"/>
      <c r="E18" s="850"/>
      <c r="F18" s="851"/>
      <c r="G18" s="851"/>
      <c r="H18" s="851"/>
      <c r="I18" s="852"/>
      <c r="J18" s="847"/>
      <c r="K18" s="854"/>
      <c r="L18" s="562">
        <f>mergeValue(A18)</f>
        <v>1</v>
      </c>
      <c r="M18" s="610" t="s">
        <v>19</v>
      </c>
      <c r="N18" s="549"/>
      <c r="O18" s="1325"/>
      <c r="P18" s="1325"/>
      <c r="Q18" s="1325"/>
      <c r="R18" s="1325"/>
      <c r="S18" s="1325"/>
      <c r="T18" s="1325"/>
      <c r="U18" s="1325"/>
      <c r="V18" s="1325"/>
      <c r="W18" s="1129" t="s">
        <v>718</v>
      </c>
    </row>
    <row r="19" spans="1:33" ht="22.5">
      <c r="A19" s="1282"/>
      <c r="B19" s="1282">
        <v>1</v>
      </c>
      <c r="C19" s="849"/>
      <c r="D19" s="849"/>
      <c r="E19" s="851"/>
      <c r="F19" s="851"/>
      <c r="G19" s="851"/>
      <c r="H19" s="851"/>
      <c r="I19" s="846"/>
      <c r="J19" s="845"/>
      <c r="K19" s="848"/>
      <c r="L19" s="562" t="str">
        <f>mergeValue(A19) &amp;"."&amp; mergeValue(B19)</f>
        <v>1.1</v>
      </c>
      <c r="M19" s="516" t="s">
        <v>15</v>
      </c>
      <c r="N19" s="549"/>
      <c r="O19" s="1325"/>
      <c r="P19" s="1325"/>
      <c r="Q19" s="1325"/>
      <c r="R19" s="1325"/>
      <c r="S19" s="1325"/>
      <c r="T19" s="1325"/>
      <c r="U19" s="1325"/>
      <c r="V19" s="1325"/>
      <c r="W19" s="1129" t="s">
        <v>459</v>
      </c>
    </row>
    <row r="20" spans="1:33" ht="22.5">
      <c r="A20" s="1282"/>
      <c r="B20" s="1282"/>
      <c r="C20" s="1282">
        <v>1</v>
      </c>
      <c r="D20" s="849"/>
      <c r="E20" s="851"/>
      <c r="F20" s="851"/>
      <c r="G20" s="851"/>
      <c r="H20" s="851"/>
      <c r="I20" s="853"/>
      <c r="J20" s="845"/>
      <c r="K20" s="848"/>
      <c r="L20" s="562" t="str">
        <f>mergeValue(A20) &amp;"."&amp; mergeValue(B20)&amp;"."&amp; mergeValue(C20)</f>
        <v>1.1.1</v>
      </c>
      <c r="M20" s="517" t="s">
        <v>7</v>
      </c>
      <c r="N20" s="549"/>
      <c r="O20" s="1325"/>
      <c r="P20" s="1325"/>
      <c r="Q20" s="1325"/>
      <c r="R20" s="1325"/>
      <c r="S20" s="1325"/>
      <c r="T20" s="1325"/>
      <c r="U20" s="1325"/>
      <c r="V20" s="1325"/>
      <c r="W20" s="1129" t="s">
        <v>600</v>
      </c>
    </row>
    <row r="21" spans="1:33" ht="22.5">
      <c r="A21" s="1282"/>
      <c r="B21" s="1282"/>
      <c r="C21" s="1282"/>
      <c r="D21" s="1282">
        <v>1</v>
      </c>
      <c r="E21" s="851"/>
      <c r="F21" s="851"/>
      <c r="G21" s="851"/>
      <c r="H21" s="851"/>
      <c r="I21" s="853"/>
      <c r="J21" s="845"/>
      <c r="K21" s="848"/>
      <c r="L21" s="562" t="str">
        <f>mergeValue(A21) &amp;"."&amp; mergeValue(B21)&amp;"."&amp; mergeValue(C21)&amp;"."&amp; mergeValue(D21)</f>
        <v>1.1.1.1</v>
      </c>
      <c r="M21" s="518" t="s">
        <v>21</v>
      </c>
      <c r="N21" s="549"/>
      <c r="O21" s="1325"/>
      <c r="P21" s="1325"/>
      <c r="Q21" s="1325"/>
      <c r="R21" s="1325"/>
      <c r="S21" s="1325"/>
      <c r="T21" s="1325"/>
      <c r="U21" s="1325"/>
      <c r="V21" s="1325"/>
      <c r="W21" s="1129" t="s">
        <v>601</v>
      </c>
    </row>
    <row r="22" spans="1:33" ht="78.75">
      <c r="A22" s="1282"/>
      <c r="B22" s="1282"/>
      <c r="C22" s="1282"/>
      <c r="D22" s="1282"/>
      <c r="E22" s="1282">
        <v>1</v>
      </c>
      <c r="F22" s="851"/>
      <c r="G22" s="851"/>
      <c r="H22" s="849">
        <v>1</v>
      </c>
      <c r="I22" s="1282">
        <v>1</v>
      </c>
      <c r="J22" s="851"/>
      <c r="K22" s="856"/>
      <c r="L22" s="562" t="str">
        <f>mergeValue(A22) &amp;"."&amp; mergeValue(B22)&amp;"."&amp; mergeValue(C22)&amp;"."&amp; mergeValue(D22)&amp;"."&amp; mergeValue(E22)</f>
        <v>1.1.1.1.1</v>
      </c>
      <c r="M22" s="524" t="s">
        <v>8</v>
      </c>
      <c r="N22" s="550"/>
      <c r="O22" s="1284"/>
      <c r="P22" s="1284"/>
      <c r="Q22" s="1284"/>
      <c r="R22" s="1284"/>
      <c r="S22" s="1284"/>
      <c r="T22" s="1284"/>
      <c r="U22" s="1284"/>
      <c r="V22" s="1284"/>
      <c r="W22" s="1129" t="s">
        <v>719</v>
      </c>
    </row>
    <row r="23" spans="1:33" ht="33.75">
      <c r="A23" s="1282"/>
      <c r="B23" s="1282"/>
      <c r="C23" s="1282"/>
      <c r="D23" s="1282"/>
      <c r="E23" s="1282"/>
      <c r="F23" s="1282">
        <v>1</v>
      </c>
      <c r="G23" s="849"/>
      <c r="H23" s="849"/>
      <c r="I23" s="1282"/>
      <c r="J23" s="1282">
        <v>1</v>
      </c>
      <c r="K23" s="857"/>
      <c r="L23" s="562" t="str">
        <f>mergeValue(A23) &amp;"."&amp; mergeValue(B23)&amp;"."&amp; mergeValue(C23)&amp;"."&amp; mergeValue(D23)&amp;"."&amp; mergeValue(E23)&amp;"."&amp; mergeValue(F23)</f>
        <v>1.1.1.1.1.1</v>
      </c>
      <c r="M23" s="525" t="s">
        <v>9</v>
      </c>
      <c r="N23" s="550"/>
      <c r="O23" s="1285"/>
      <c r="P23" s="1286"/>
      <c r="Q23" s="1286"/>
      <c r="R23" s="1286"/>
      <c r="S23" s="1286"/>
      <c r="T23" s="1286"/>
      <c r="U23" s="1286"/>
      <c r="V23" s="1287"/>
      <c r="W23" s="1129" t="s">
        <v>720</v>
      </c>
      <c r="Y23" s="474" t="str">
        <f>strCheckUnique(Z23:Z26)</f>
        <v/>
      </c>
      <c r="AA23" s="474" t="str">
        <f>IF(O23="","",O23 &amp; ":_")</f>
        <v/>
      </c>
    </row>
    <row r="24" spans="1:33" ht="122.1" customHeight="1">
      <c r="A24" s="1282"/>
      <c r="B24" s="1282"/>
      <c r="C24" s="1282"/>
      <c r="D24" s="1282"/>
      <c r="E24" s="1282"/>
      <c r="F24" s="1282"/>
      <c r="G24" s="849">
        <v>1</v>
      </c>
      <c r="H24" s="849"/>
      <c r="I24" s="1282"/>
      <c r="J24" s="1282"/>
      <c r="K24" s="857">
        <v>1</v>
      </c>
      <c r="L24" s="562" t="str">
        <f>mergeValue(A24) &amp;"."&amp; mergeValue(B24)&amp;"."&amp; mergeValue(C24)&amp;"."&amp; mergeValue(D24)&amp;"."&amp; mergeValue(E24)&amp;"."&amp; mergeValue(F24)&amp;"."&amp; mergeValue(G24)</f>
        <v>1.1.1.1.1.1.1</v>
      </c>
      <c r="M24" s="1088"/>
      <c r="N24" s="555"/>
      <c r="O24" s="1103"/>
      <c r="P24" s="532"/>
      <c r="Q24" s="532"/>
      <c r="R24" s="1288"/>
      <c r="S24" s="1290" t="s">
        <v>83</v>
      </c>
      <c r="T24" s="1288"/>
      <c r="U24" s="1290" t="s">
        <v>84</v>
      </c>
      <c r="V24" s="547"/>
      <c r="W24" s="1300" t="s">
        <v>721</v>
      </c>
      <c r="X24" s="470" t="str">
        <f>strCheckDate(O25:V25)</f>
        <v/>
      </c>
      <c r="Y24" s="474"/>
      <c r="Z24" s="474" t="str">
        <f>IF(M24="","",M24 )</f>
        <v/>
      </c>
      <c r="AA24" s="474"/>
      <c r="AB24" s="474"/>
      <c r="AC24" s="474"/>
    </row>
    <row r="25" spans="1:33" ht="11.25" hidden="1">
      <c r="A25" s="1282"/>
      <c r="B25" s="1282"/>
      <c r="C25" s="1282"/>
      <c r="D25" s="1282"/>
      <c r="E25" s="1282"/>
      <c r="F25" s="1282"/>
      <c r="G25" s="849"/>
      <c r="H25" s="849"/>
      <c r="I25" s="1282"/>
      <c r="J25" s="1282"/>
      <c r="K25" s="857"/>
      <c r="L25" s="569"/>
      <c r="M25" s="615"/>
      <c r="N25" s="555"/>
      <c r="O25" s="553"/>
      <c r="P25" s="532"/>
      <c r="Q25" s="553" t="str">
        <f>R24 &amp; "-" &amp; T24</f>
        <v>-</v>
      </c>
      <c r="R25" s="1289"/>
      <c r="S25" s="1290"/>
      <c r="T25" s="1289"/>
      <c r="U25" s="1290"/>
      <c r="V25" s="547"/>
      <c r="W25" s="1301"/>
    </row>
    <row r="26" spans="1:33" s="445" customFormat="1" ht="15" customHeight="1">
      <c r="A26" s="1282"/>
      <c r="B26" s="1282"/>
      <c r="C26" s="1282"/>
      <c r="D26" s="1282"/>
      <c r="E26" s="1282"/>
      <c r="F26" s="1282"/>
      <c r="G26" s="851"/>
      <c r="H26" s="849"/>
      <c r="I26" s="1282"/>
      <c r="J26" s="1282"/>
      <c r="K26" s="856"/>
      <c r="L26" s="508"/>
      <c r="M26" s="527" t="s">
        <v>24</v>
      </c>
      <c r="N26" s="521"/>
      <c r="O26" s="515"/>
      <c r="P26" s="515"/>
      <c r="Q26" s="515"/>
      <c r="R26" s="542"/>
      <c r="S26" s="534"/>
      <c r="T26" s="533"/>
      <c r="U26" s="521"/>
      <c r="V26" s="530"/>
      <c r="W26" s="1302"/>
      <c r="X26" s="471"/>
      <c r="Y26" s="471"/>
      <c r="Z26" s="471"/>
      <c r="AA26" s="471"/>
      <c r="AB26" s="471"/>
      <c r="AC26" s="471"/>
      <c r="AD26" s="471"/>
      <c r="AE26" s="471"/>
      <c r="AF26" s="471"/>
      <c r="AG26" s="471"/>
    </row>
    <row r="27" spans="1:33" s="445" customFormat="1" ht="15" customHeight="1">
      <c r="A27" s="1282"/>
      <c r="B27" s="1282"/>
      <c r="C27" s="1282"/>
      <c r="D27" s="1282"/>
      <c r="E27" s="1282"/>
      <c r="F27" s="851"/>
      <c r="G27" s="851"/>
      <c r="H27" s="849"/>
      <c r="I27" s="1282"/>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2"/>
      <c r="B28" s="1282"/>
      <c r="C28" s="1282"/>
      <c r="D28" s="1282"/>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2"/>
      <c r="B29" s="1282"/>
      <c r="C29" s="1282"/>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2"/>
      <c r="B30" s="1282"/>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2"/>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5" t="s">
        <v>722</v>
      </c>
      <c r="N34" s="1275"/>
      <c r="O34" s="1275"/>
      <c r="P34" s="1275"/>
      <c r="Q34" s="1275"/>
      <c r="R34" s="1275"/>
      <c r="S34" s="1275"/>
      <c r="T34" s="1275"/>
      <c r="U34" s="1275"/>
      <c r="V34" s="1275"/>
      <c r="W34" s="1275"/>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6" t="s">
        <v>470</v>
      </c>
      <c r="G2" s="1277"/>
      <c r="H2" s="1278"/>
      <c r="I2" s="609"/>
    </row>
    <row r="3" spans="1:20" ht="3" customHeight="1"/>
    <row r="4" spans="1:20" s="539" customFormat="1" ht="11.25">
      <c r="A4" s="559"/>
      <c r="B4" s="559"/>
      <c r="C4" s="559"/>
      <c r="D4" s="559"/>
      <c r="F4" s="1228" t="s">
        <v>445</v>
      </c>
      <c r="G4" s="1228"/>
      <c r="H4" s="1228"/>
      <c r="I4" s="1279"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9"/>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07.05.2021</v>
      </c>
      <c r="I7" s="550" t="s">
        <v>472</v>
      </c>
      <c r="J7" s="584"/>
      <c r="K7" s="559"/>
      <c r="L7" s="559"/>
      <c r="M7" s="559"/>
      <c r="N7" s="559"/>
      <c r="O7" s="559"/>
      <c r="P7" s="559"/>
      <c r="Q7" s="559"/>
      <c r="R7" s="559"/>
      <c r="S7" s="559"/>
      <c r="T7" s="559"/>
    </row>
    <row r="8" spans="1:20" s="539" customFormat="1" ht="45">
      <c r="A8" s="1280">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0"/>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0"/>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0"/>
      <c r="B11" s="1280">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0"/>
      <c r="B12" s="1280"/>
      <c r="C12" s="1280">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0"/>
      <c r="B13" s="1280"/>
      <c r="C13" s="1280"/>
      <c r="D13" s="592">
        <v>1</v>
      </c>
      <c r="F13" s="585" t="str">
        <f>"4."&amp;mergeValue(A13) &amp;"."&amp;mergeValue(B13)&amp;"."&amp;mergeValue(C13)&amp;"."&amp;mergeValue(D13)</f>
        <v>4.1.1.1.1</v>
      </c>
      <c r="G13" s="602" t="s">
        <v>477</v>
      </c>
      <c r="H13" s="573"/>
      <c r="I13" s="1281" t="s">
        <v>569</v>
      </c>
      <c r="J13" s="584"/>
      <c r="K13" s="559"/>
      <c r="L13" s="559"/>
      <c r="M13" s="559"/>
      <c r="N13" s="559"/>
      <c r="O13" s="559"/>
      <c r="P13" s="559"/>
      <c r="Q13" s="559"/>
      <c r="R13" s="559"/>
      <c r="S13" s="559"/>
      <c r="T13" s="559"/>
    </row>
    <row r="14" spans="1:20" s="539" customFormat="1" ht="18.75">
      <c r="A14" s="1280"/>
      <c r="B14" s="1280"/>
      <c r="C14" s="1280"/>
      <c r="D14" s="592"/>
      <c r="F14" s="588"/>
      <c r="G14" s="520" t="s">
        <v>4</v>
      </c>
      <c r="H14" s="593"/>
      <c r="I14" s="1281"/>
      <c r="J14" s="584"/>
      <c r="K14" s="559"/>
      <c r="L14" s="559"/>
      <c r="M14" s="559"/>
      <c r="N14" s="559"/>
      <c r="O14" s="559"/>
      <c r="P14" s="559"/>
      <c r="Q14" s="559"/>
      <c r="R14" s="559"/>
      <c r="S14" s="559"/>
      <c r="T14" s="559"/>
    </row>
    <row r="15" spans="1:20" s="539" customFormat="1" ht="18.75">
      <c r="A15" s="1280"/>
      <c r="B15" s="1280"/>
      <c r="C15" s="592"/>
      <c r="D15" s="592"/>
      <c r="F15" s="603"/>
      <c r="G15" s="546" t="s">
        <v>401</v>
      </c>
      <c r="H15" s="604"/>
      <c r="I15" s="605"/>
      <c r="J15" s="584"/>
      <c r="K15" s="559"/>
      <c r="L15" s="559"/>
      <c r="M15" s="559"/>
      <c r="N15" s="559"/>
      <c r="O15" s="559"/>
      <c r="P15" s="559"/>
      <c r="Q15" s="559"/>
      <c r="R15" s="559"/>
      <c r="S15" s="559"/>
      <c r="T15" s="559"/>
    </row>
    <row r="16" spans="1:20" s="539" customFormat="1" ht="18.75">
      <c r="A16" s="1280"/>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5" t="s">
        <v>571</v>
      </c>
      <c r="H19" s="1275"/>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1" t="str">
        <f>"Код отчёта: " &amp; GetCode()</f>
        <v>Код отчёта: FAS.JKH.OPEN.INFO.REQUEST.WARM</v>
      </c>
      <c r="C2" s="1211"/>
      <c r="D2" s="1211"/>
      <c r="E2" s="1211"/>
      <c r="F2" s="1211"/>
      <c r="G2" s="1211"/>
      <c r="Q2" s="223"/>
      <c r="R2" s="223"/>
      <c r="S2" s="223"/>
      <c r="T2" s="223"/>
      <c r="U2" s="223"/>
      <c r="V2" s="223"/>
      <c r="W2" s="223"/>
    </row>
    <row r="3" spans="1:27" ht="18" customHeight="1">
      <c r="B3" s="1212" t="str">
        <f>"Версия " &amp; GetVersion()</f>
        <v>Версия 1.0.2</v>
      </c>
      <c r="C3" s="1212"/>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5" t="s">
        <v>676</v>
      </c>
      <c r="C5" s="1216"/>
      <c r="D5" s="1216"/>
      <c r="E5" s="1216"/>
      <c r="F5" s="1216"/>
      <c r="G5" s="1216"/>
      <c r="H5" s="1216"/>
      <c r="I5" s="1216"/>
      <c r="J5" s="1216"/>
      <c r="K5" s="1216"/>
      <c r="L5" s="1216"/>
      <c r="M5" s="1216"/>
      <c r="N5" s="1216"/>
      <c r="O5" s="1216"/>
      <c r="P5" s="1216"/>
      <c r="Q5" s="1216"/>
      <c r="R5" s="1216"/>
      <c r="S5" s="1216"/>
      <c r="T5" s="1216"/>
      <c r="U5" s="1216"/>
      <c r="V5" s="1216"/>
      <c r="W5" s="1216"/>
      <c r="X5" s="1216"/>
      <c r="Y5" s="1216"/>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3" t="s">
        <v>567</v>
      </c>
      <c r="F7" s="1213"/>
      <c r="G7" s="1213"/>
      <c r="H7" s="1213"/>
      <c r="I7" s="1213"/>
      <c r="J7" s="1213"/>
      <c r="K7" s="1213"/>
      <c r="L7" s="1213"/>
      <c r="M7" s="1213"/>
      <c r="N7" s="1213"/>
      <c r="O7" s="1213"/>
      <c r="P7" s="1213"/>
      <c r="Q7" s="1213"/>
      <c r="R7" s="1213"/>
      <c r="S7" s="1213"/>
      <c r="T7" s="1213"/>
      <c r="U7" s="1213"/>
      <c r="V7" s="1213"/>
      <c r="W7" s="1213"/>
      <c r="X7" s="1213"/>
      <c r="Y7" s="56"/>
    </row>
    <row r="8" spans="1:27" ht="15" customHeight="1">
      <c r="A8" s="40"/>
      <c r="B8" s="75"/>
      <c r="C8" s="74"/>
      <c r="D8" s="57"/>
      <c r="E8" s="1213"/>
      <c r="F8" s="1213"/>
      <c r="G8" s="1213"/>
      <c r="H8" s="1213"/>
      <c r="I8" s="1213"/>
      <c r="J8" s="1213"/>
      <c r="K8" s="1213"/>
      <c r="L8" s="1213"/>
      <c r="M8" s="1213"/>
      <c r="N8" s="1213"/>
      <c r="O8" s="1213"/>
      <c r="P8" s="1213"/>
      <c r="Q8" s="1213"/>
      <c r="R8" s="1213"/>
      <c r="S8" s="1213"/>
      <c r="T8" s="1213"/>
      <c r="U8" s="1213"/>
      <c r="V8" s="1213"/>
      <c r="W8" s="1213"/>
      <c r="X8" s="1213"/>
      <c r="Y8" s="56"/>
    </row>
    <row r="9" spans="1:27" ht="15" customHeight="1">
      <c r="A9" s="40"/>
      <c r="B9" s="75"/>
      <c r="C9" s="74"/>
      <c r="D9" s="57"/>
      <c r="E9" s="1213"/>
      <c r="F9" s="1213"/>
      <c r="G9" s="1213"/>
      <c r="H9" s="1213"/>
      <c r="I9" s="1213"/>
      <c r="J9" s="1213"/>
      <c r="K9" s="1213"/>
      <c r="L9" s="1213"/>
      <c r="M9" s="1213"/>
      <c r="N9" s="1213"/>
      <c r="O9" s="1213"/>
      <c r="P9" s="1213"/>
      <c r="Q9" s="1213"/>
      <c r="R9" s="1213"/>
      <c r="S9" s="1213"/>
      <c r="T9" s="1213"/>
      <c r="U9" s="1213"/>
      <c r="V9" s="1213"/>
      <c r="W9" s="1213"/>
      <c r="X9" s="1213"/>
      <c r="Y9" s="56"/>
    </row>
    <row r="10" spans="1:27" ht="10.5" customHeight="1">
      <c r="A10" s="40"/>
      <c r="B10" s="75"/>
      <c r="C10" s="74"/>
      <c r="D10" s="57"/>
      <c r="E10" s="1213"/>
      <c r="F10" s="1213"/>
      <c r="G10" s="1213"/>
      <c r="H10" s="1213"/>
      <c r="I10" s="1213"/>
      <c r="J10" s="1213"/>
      <c r="K10" s="1213"/>
      <c r="L10" s="1213"/>
      <c r="M10" s="1213"/>
      <c r="N10" s="1213"/>
      <c r="O10" s="1213"/>
      <c r="P10" s="1213"/>
      <c r="Q10" s="1213"/>
      <c r="R10" s="1213"/>
      <c r="S10" s="1213"/>
      <c r="T10" s="1213"/>
      <c r="U10" s="1213"/>
      <c r="V10" s="1213"/>
      <c r="W10" s="1213"/>
      <c r="X10" s="1213"/>
      <c r="Y10" s="56"/>
    </row>
    <row r="11" spans="1:27" ht="27" customHeight="1">
      <c r="A11" s="40"/>
      <c r="B11" s="75"/>
      <c r="C11" s="74"/>
      <c r="D11" s="57"/>
      <c r="E11" s="1213"/>
      <c r="F11" s="1213"/>
      <c r="G11" s="1213"/>
      <c r="H11" s="1213"/>
      <c r="I11" s="1213"/>
      <c r="J11" s="1213"/>
      <c r="K11" s="1213"/>
      <c r="L11" s="1213"/>
      <c r="M11" s="1213"/>
      <c r="N11" s="1213"/>
      <c r="O11" s="1213"/>
      <c r="P11" s="1213"/>
      <c r="Q11" s="1213"/>
      <c r="R11" s="1213"/>
      <c r="S11" s="1213"/>
      <c r="T11" s="1213"/>
      <c r="U11" s="1213"/>
      <c r="V11" s="1213"/>
      <c r="W11" s="1213"/>
      <c r="X11" s="1213"/>
      <c r="Y11" s="56"/>
    </row>
    <row r="12" spans="1:27" ht="12" customHeight="1">
      <c r="A12" s="40"/>
      <c r="B12" s="75"/>
      <c r="C12" s="74"/>
      <c r="D12" s="57"/>
      <c r="E12" s="1213"/>
      <c r="F12" s="1213"/>
      <c r="G12" s="1213"/>
      <c r="H12" s="1213"/>
      <c r="I12" s="1213"/>
      <c r="J12" s="1213"/>
      <c r="K12" s="1213"/>
      <c r="L12" s="1213"/>
      <c r="M12" s="1213"/>
      <c r="N12" s="1213"/>
      <c r="O12" s="1213"/>
      <c r="P12" s="1213"/>
      <c r="Q12" s="1213"/>
      <c r="R12" s="1213"/>
      <c r="S12" s="1213"/>
      <c r="T12" s="1213"/>
      <c r="U12" s="1213"/>
      <c r="V12" s="1213"/>
      <c r="W12" s="1213"/>
      <c r="X12" s="1213"/>
      <c r="Y12" s="56"/>
    </row>
    <row r="13" spans="1:27" ht="38.25" customHeight="1">
      <c r="A13" s="40"/>
      <c r="B13" s="75"/>
      <c r="C13" s="74"/>
      <c r="D13" s="57"/>
      <c r="E13" s="1213"/>
      <c r="F13" s="1213"/>
      <c r="G13" s="1213"/>
      <c r="H13" s="1213"/>
      <c r="I13" s="1213"/>
      <c r="J13" s="1213"/>
      <c r="K13" s="1213"/>
      <c r="L13" s="1213"/>
      <c r="M13" s="1213"/>
      <c r="N13" s="1213"/>
      <c r="O13" s="1213"/>
      <c r="P13" s="1213"/>
      <c r="Q13" s="1213"/>
      <c r="R13" s="1213"/>
      <c r="S13" s="1213"/>
      <c r="T13" s="1213"/>
      <c r="U13" s="1213"/>
      <c r="V13" s="1213"/>
      <c r="W13" s="1213"/>
      <c r="X13" s="1213"/>
      <c r="Y13" s="70"/>
    </row>
    <row r="14" spans="1:27" ht="15" customHeight="1">
      <c r="A14" s="40"/>
      <c r="B14" s="75"/>
      <c r="C14" s="74"/>
      <c r="D14" s="57"/>
      <c r="E14" s="1213"/>
      <c r="F14" s="1213"/>
      <c r="G14" s="1213"/>
      <c r="H14" s="1213"/>
      <c r="I14" s="1213"/>
      <c r="J14" s="1213"/>
      <c r="K14" s="1213"/>
      <c r="L14" s="1213"/>
      <c r="M14" s="1213"/>
      <c r="N14" s="1213"/>
      <c r="O14" s="1213"/>
      <c r="P14" s="1213"/>
      <c r="Q14" s="1213"/>
      <c r="R14" s="1213"/>
      <c r="S14" s="1213"/>
      <c r="T14" s="1213"/>
      <c r="U14" s="1213"/>
      <c r="V14" s="1213"/>
      <c r="W14" s="1213"/>
      <c r="X14" s="1213"/>
      <c r="Y14" s="56"/>
    </row>
    <row r="15" spans="1:27" ht="15">
      <c r="A15" s="40"/>
      <c r="B15" s="75"/>
      <c r="C15" s="74"/>
      <c r="D15" s="57"/>
      <c r="E15" s="1213"/>
      <c r="F15" s="1213"/>
      <c r="G15" s="1213"/>
      <c r="H15" s="1213"/>
      <c r="I15" s="1213"/>
      <c r="J15" s="1213"/>
      <c r="K15" s="1213"/>
      <c r="L15" s="1213"/>
      <c r="M15" s="1213"/>
      <c r="N15" s="1213"/>
      <c r="O15" s="1213"/>
      <c r="P15" s="1213"/>
      <c r="Q15" s="1213"/>
      <c r="R15" s="1213"/>
      <c r="S15" s="1213"/>
      <c r="T15" s="1213"/>
      <c r="U15" s="1213"/>
      <c r="V15" s="1213"/>
      <c r="W15" s="1213"/>
      <c r="X15" s="1213"/>
      <c r="Y15" s="56"/>
    </row>
    <row r="16" spans="1:27" ht="15">
      <c r="A16" s="40"/>
      <c r="B16" s="75"/>
      <c r="C16" s="74"/>
      <c r="D16" s="57"/>
      <c r="E16" s="1213"/>
      <c r="F16" s="1213"/>
      <c r="G16" s="1213"/>
      <c r="H16" s="1213"/>
      <c r="I16" s="1213"/>
      <c r="J16" s="1213"/>
      <c r="K16" s="1213"/>
      <c r="L16" s="1213"/>
      <c r="M16" s="1213"/>
      <c r="N16" s="1213"/>
      <c r="O16" s="1213"/>
      <c r="P16" s="1213"/>
      <c r="Q16" s="1213"/>
      <c r="R16" s="1213"/>
      <c r="S16" s="1213"/>
      <c r="T16" s="1213"/>
      <c r="U16" s="1213"/>
      <c r="V16" s="1213"/>
      <c r="W16" s="1213"/>
      <c r="X16" s="1213"/>
      <c r="Y16" s="56"/>
    </row>
    <row r="17" spans="1:25" ht="15" customHeight="1">
      <c r="A17" s="40"/>
      <c r="B17" s="75"/>
      <c r="C17" s="74"/>
      <c r="D17" s="57"/>
      <c r="E17" s="1213"/>
      <c r="F17" s="1213"/>
      <c r="G17" s="1213"/>
      <c r="H17" s="1213"/>
      <c r="I17" s="1213"/>
      <c r="J17" s="1213"/>
      <c r="K17" s="1213"/>
      <c r="L17" s="1213"/>
      <c r="M17" s="1213"/>
      <c r="N17" s="1213"/>
      <c r="O17" s="1213"/>
      <c r="P17" s="1213"/>
      <c r="Q17" s="1213"/>
      <c r="R17" s="1213"/>
      <c r="S17" s="1213"/>
      <c r="T17" s="1213"/>
      <c r="U17" s="1213"/>
      <c r="V17" s="1213"/>
      <c r="W17" s="1213"/>
      <c r="X17" s="1213"/>
      <c r="Y17" s="56"/>
    </row>
    <row r="18" spans="1:25" ht="15">
      <c r="A18" s="40"/>
      <c r="B18" s="75"/>
      <c r="C18" s="74"/>
      <c r="D18" s="57"/>
      <c r="E18" s="1213"/>
      <c r="F18" s="1213"/>
      <c r="G18" s="1213"/>
      <c r="H18" s="1213"/>
      <c r="I18" s="1213"/>
      <c r="J18" s="1213"/>
      <c r="K18" s="1213"/>
      <c r="L18" s="1213"/>
      <c r="M18" s="1213"/>
      <c r="N18" s="1213"/>
      <c r="O18" s="1213"/>
      <c r="P18" s="1213"/>
      <c r="Q18" s="1213"/>
      <c r="R18" s="1213"/>
      <c r="S18" s="1213"/>
      <c r="T18" s="1213"/>
      <c r="U18" s="1213"/>
      <c r="V18" s="1213"/>
      <c r="W18" s="1213"/>
      <c r="X18" s="1213"/>
      <c r="Y18" s="56"/>
    </row>
    <row r="19" spans="1:25" ht="59.25" customHeight="1">
      <c r="A19" s="40"/>
      <c r="B19" s="75"/>
      <c r="C19" s="74"/>
      <c r="D19" s="63"/>
      <c r="E19" s="1213"/>
      <c r="F19" s="1213"/>
      <c r="G19" s="1213"/>
      <c r="H19" s="1213"/>
      <c r="I19" s="1213"/>
      <c r="J19" s="1213"/>
      <c r="K19" s="1213"/>
      <c r="L19" s="1213"/>
      <c r="M19" s="1213"/>
      <c r="N19" s="1213"/>
      <c r="O19" s="1213"/>
      <c r="P19" s="1213"/>
      <c r="Q19" s="1213"/>
      <c r="R19" s="1213"/>
      <c r="S19" s="1213"/>
      <c r="T19" s="1213"/>
      <c r="U19" s="1213"/>
      <c r="V19" s="1213"/>
      <c r="W19" s="1213"/>
      <c r="X19" s="1213"/>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8" t="s">
        <v>253</v>
      </c>
      <c r="G21" s="1219"/>
      <c r="H21" s="1219"/>
      <c r="I21" s="1219"/>
      <c r="J21" s="1219"/>
      <c r="K21" s="1219"/>
      <c r="L21" s="1219"/>
      <c r="M21" s="1219"/>
      <c r="N21" s="57"/>
      <c r="O21" s="68" t="s">
        <v>236</v>
      </c>
      <c r="P21" s="1220" t="s">
        <v>237</v>
      </c>
      <c r="Q21" s="1221"/>
      <c r="R21" s="1221"/>
      <c r="S21" s="1221"/>
      <c r="T21" s="1221"/>
      <c r="U21" s="1221"/>
      <c r="V21" s="1221"/>
      <c r="W21" s="1221"/>
      <c r="X21" s="1221"/>
      <c r="Y21" s="56"/>
    </row>
    <row r="22" spans="1:25" ht="14.25" hidden="1" customHeight="1">
      <c r="A22" s="40"/>
      <c r="B22" s="75"/>
      <c r="C22" s="74"/>
      <c r="D22" s="58"/>
      <c r="E22" s="89" t="s">
        <v>236</v>
      </c>
      <c r="F22" s="1218" t="s">
        <v>239</v>
      </c>
      <c r="G22" s="1219"/>
      <c r="H22" s="1219"/>
      <c r="I22" s="1219"/>
      <c r="J22" s="1219"/>
      <c r="K22" s="1219"/>
      <c r="L22" s="1219"/>
      <c r="M22" s="1219"/>
      <c r="N22" s="57"/>
      <c r="O22" s="71" t="s">
        <v>236</v>
      </c>
      <c r="P22" s="1220" t="s">
        <v>565</v>
      </c>
      <c r="Q22" s="1221"/>
      <c r="R22" s="1221"/>
      <c r="S22" s="1221"/>
      <c r="T22" s="1221"/>
      <c r="U22" s="1221"/>
      <c r="V22" s="1221"/>
      <c r="W22" s="1221"/>
      <c r="X22" s="1221"/>
      <c r="Y22" s="56"/>
    </row>
    <row r="23" spans="1:25" ht="27" hidden="1" customHeight="1">
      <c r="A23" s="40"/>
      <c r="B23" s="75"/>
      <c r="C23" s="74"/>
      <c r="D23" s="58"/>
      <c r="E23" s="57"/>
      <c r="F23" s="57"/>
      <c r="G23" s="57"/>
      <c r="H23" s="57"/>
      <c r="I23" s="57"/>
      <c r="J23" s="57"/>
      <c r="K23" s="57"/>
      <c r="L23" s="57"/>
      <c r="M23" s="57"/>
      <c r="N23" s="57"/>
      <c r="O23" s="57"/>
      <c r="P23" s="1214"/>
      <c r="Q23" s="1214"/>
      <c r="R23" s="1214"/>
      <c r="S23" s="1214"/>
      <c r="T23" s="1214"/>
      <c r="U23" s="1214"/>
      <c r="V23" s="1214"/>
      <c r="W23" s="1214"/>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7" t="s">
        <v>392</v>
      </c>
      <c r="F35" s="1217"/>
      <c r="G35" s="1217"/>
      <c r="H35" s="1217"/>
      <c r="I35" s="1217"/>
      <c r="J35" s="1217"/>
      <c r="K35" s="1217"/>
      <c r="L35" s="1217"/>
      <c r="M35" s="1217"/>
      <c r="N35" s="1217"/>
      <c r="O35" s="1217"/>
      <c r="P35" s="1217"/>
      <c r="Q35" s="1217"/>
      <c r="R35" s="1217"/>
      <c r="S35" s="1217"/>
      <c r="T35" s="1217"/>
      <c r="U35" s="1217"/>
      <c r="V35" s="1217"/>
      <c r="W35" s="1217"/>
      <c r="X35" s="1217"/>
      <c r="Y35" s="56"/>
    </row>
    <row r="36" spans="1:25" ht="38.25" hidden="1" customHeight="1">
      <c r="A36" s="40"/>
      <c r="B36" s="75"/>
      <c r="C36" s="74"/>
      <c r="D36" s="58"/>
      <c r="E36" s="1217"/>
      <c r="F36" s="1217"/>
      <c r="G36" s="1217"/>
      <c r="H36" s="1217"/>
      <c r="I36" s="1217"/>
      <c r="J36" s="1217"/>
      <c r="K36" s="1217"/>
      <c r="L36" s="1217"/>
      <c r="M36" s="1217"/>
      <c r="N36" s="1217"/>
      <c r="O36" s="1217"/>
      <c r="P36" s="1217"/>
      <c r="Q36" s="1217"/>
      <c r="R36" s="1217"/>
      <c r="S36" s="1217"/>
      <c r="T36" s="1217"/>
      <c r="U36" s="1217"/>
      <c r="V36" s="1217"/>
      <c r="W36" s="1217"/>
      <c r="X36" s="1217"/>
      <c r="Y36" s="56"/>
    </row>
    <row r="37" spans="1:25" ht="9.75" hidden="1" customHeight="1">
      <c r="A37" s="40"/>
      <c r="B37" s="75"/>
      <c r="C37" s="74"/>
      <c r="D37" s="58"/>
      <c r="E37" s="1217"/>
      <c r="F37" s="1217"/>
      <c r="G37" s="1217"/>
      <c r="H37" s="1217"/>
      <c r="I37" s="1217"/>
      <c r="J37" s="1217"/>
      <c r="K37" s="1217"/>
      <c r="L37" s="1217"/>
      <c r="M37" s="1217"/>
      <c r="N37" s="1217"/>
      <c r="O37" s="1217"/>
      <c r="P37" s="1217"/>
      <c r="Q37" s="1217"/>
      <c r="R37" s="1217"/>
      <c r="S37" s="1217"/>
      <c r="T37" s="1217"/>
      <c r="U37" s="1217"/>
      <c r="V37" s="1217"/>
      <c r="W37" s="1217"/>
      <c r="X37" s="1217"/>
      <c r="Y37" s="56"/>
    </row>
    <row r="38" spans="1:25" ht="51" hidden="1" customHeight="1">
      <c r="A38" s="40"/>
      <c r="B38" s="75"/>
      <c r="C38" s="74"/>
      <c r="D38" s="58"/>
      <c r="E38" s="1217"/>
      <c r="F38" s="1217"/>
      <c r="G38" s="1217"/>
      <c r="H38" s="1217"/>
      <c r="I38" s="1217"/>
      <c r="J38" s="1217"/>
      <c r="K38" s="1217"/>
      <c r="L38" s="1217"/>
      <c r="M38" s="1217"/>
      <c r="N38" s="1217"/>
      <c r="O38" s="1217"/>
      <c r="P38" s="1217"/>
      <c r="Q38" s="1217"/>
      <c r="R38" s="1217"/>
      <c r="S38" s="1217"/>
      <c r="T38" s="1217"/>
      <c r="U38" s="1217"/>
      <c r="V38" s="1217"/>
      <c r="W38" s="1217"/>
      <c r="X38" s="1217"/>
      <c r="Y38" s="56"/>
    </row>
    <row r="39" spans="1:25" ht="15" hidden="1" customHeight="1">
      <c r="A39" s="40"/>
      <c r="B39" s="75"/>
      <c r="C39" s="74"/>
      <c r="D39" s="58"/>
      <c r="E39" s="1217"/>
      <c r="F39" s="1217"/>
      <c r="G39" s="1217"/>
      <c r="H39" s="1217"/>
      <c r="I39" s="1217"/>
      <c r="J39" s="1217"/>
      <c r="K39" s="1217"/>
      <c r="L39" s="1217"/>
      <c r="M39" s="1217"/>
      <c r="N39" s="1217"/>
      <c r="O39" s="1217"/>
      <c r="P39" s="1217"/>
      <c r="Q39" s="1217"/>
      <c r="R39" s="1217"/>
      <c r="S39" s="1217"/>
      <c r="T39" s="1217"/>
      <c r="U39" s="1217"/>
      <c r="V39" s="1217"/>
      <c r="W39" s="1217"/>
      <c r="X39" s="1217"/>
      <c r="Y39" s="56"/>
    </row>
    <row r="40" spans="1:25" ht="12" hidden="1" customHeight="1">
      <c r="A40" s="40"/>
      <c r="B40" s="75"/>
      <c r="C40" s="74"/>
      <c r="D40" s="58"/>
      <c r="E40" s="1203"/>
      <c r="F40" s="1204"/>
      <c r="G40" s="1204"/>
      <c r="H40" s="1204"/>
      <c r="I40" s="1204"/>
      <c r="J40" s="1204"/>
      <c r="K40" s="1204"/>
      <c r="L40" s="1204"/>
      <c r="M40" s="1204"/>
      <c r="N40" s="1204"/>
      <c r="O40" s="1204"/>
      <c r="P40" s="1204"/>
      <c r="Q40" s="1204"/>
      <c r="R40" s="1204"/>
      <c r="S40" s="1204"/>
      <c r="T40" s="1204"/>
      <c r="U40" s="1204"/>
      <c r="V40" s="1204"/>
      <c r="W40" s="1204"/>
      <c r="X40" s="1204"/>
      <c r="Y40" s="56"/>
    </row>
    <row r="41" spans="1:25" ht="38.25" hidden="1" customHeight="1">
      <c r="A41" s="40"/>
      <c r="B41" s="75"/>
      <c r="C41" s="74"/>
      <c r="D41" s="58"/>
      <c r="E41" s="1217"/>
      <c r="F41" s="1217"/>
      <c r="G41" s="1217"/>
      <c r="H41" s="1217"/>
      <c r="I41" s="1217"/>
      <c r="J41" s="1217"/>
      <c r="K41" s="1217"/>
      <c r="L41" s="1217"/>
      <c r="M41" s="1217"/>
      <c r="N41" s="1217"/>
      <c r="O41" s="1217"/>
      <c r="P41" s="1217"/>
      <c r="Q41" s="1217"/>
      <c r="R41" s="1217"/>
      <c r="S41" s="1217"/>
      <c r="T41" s="1217"/>
      <c r="U41" s="1217"/>
      <c r="V41" s="1217"/>
      <c r="W41" s="1217"/>
      <c r="X41" s="1217"/>
      <c r="Y41" s="56"/>
    </row>
    <row r="42" spans="1:25" ht="15" hidden="1">
      <c r="A42" s="40"/>
      <c r="B42" s="75"/>
      <c r="C42" s="74"/>
      <c r="D42" s="58"/>
      <c r="E42" s="1217"/>
      <c r="F42" s="1217"/>
      <c r="G42" s="1217"/>
      <c r="H42" s="1217"/>
      <c r="I42" s="1217"/>
      <c r="J42" s="1217"/>
      <c r="K42" s="1217"/>
      <c r="L42" s="1217"/>
      <c r="M42" s="1217"/>
      <c r="N42" s="1217"/>
      <c r="O42" s="1217"/>
      <c r="P42" s="1217"/>
      <c r="Q42" s="1217"/>
      <c r="R42" s="1217"/>
      <c r="S42" s="1217"/>
      <c r="T42" s="1217"/>
      <c r="U42" s="1217"/>
      <c r="V42" s="1217"/>
      <c r="W42" s="1217"/>
      <c r="X42" s="1217"/>
      <c r="Y42" s="56"/>
    </row>
    <row r="43" spans="1:25" ht="15" hidden="1">
      <c r="A43" s="40"/>
      <c r="B43" s="75"/>
      <c r="C43" s="74"/>
      <c r="D43" s="58"/>
      <c r="E43" s="1217"/>
      <c r="F43" s="1217"/>
      <c r="G43" s="1217"/>
      <c r="H43" s="1217"/>
      <c r="I43" s="1217"/>
      <c r="J43" s="1217"/>
      <c r="K43" s="1217"/>
      <c r="L43" s="1217"/>
      <c r="M43" s="1217"/>
      <c r="N43" s="1217"/>
      <c r="O43" s="1217"/>
      <c r="P43" s="1217"/>
      <c r="Q43" s="1217"/>
      <c r="R43" s="1217"/>
      <c r="S43" s="1217"/>
      <c r="T43" s="1217"/>
      <c r="U43" s="1217"/>
      <c r="V43" s="1217"/>
      <c r="W43" s="1217"/>
      <c r="X43" s="1217"/>
      <c r="Y43" s="56"/>
    </row>
    <row r="44" spans="1:25" ht="33.75" hidden="1" customHeight="1">
      <c r="A44" s="40"/>
      <c r="B44" s="75"/>
      <c r="C44" s="74"/>
      <c r="D44" s="63"/>
      <c r="E44" s="1217"/>
      <c r="F44" s="1217"/>
      <c r="G44" s="1217"/>
      <c r="H44" s="1217"/>
      <c r="I44" s="1217"/>
      <c r="J44" s="1217"/>
      <c r="K44" s="1217"/>
      <c r="L44" s="1217"/>
      <c r="M44" s="1217"/>
      <c r="N44" s="1217"/>
      <c r="O44" s="1217"/>
      <c r="P44" s="1217"/>
      <c r="Q44" s="1217"/>
      <c r="R44" s="1217"/>
      <c r="S44" s="1217"/>
      <c r="T44" s="1217"/>
      <c r="U44" s="1217"/>
      <c r="V44" s="1217"/>
      <c r="W44" s="1217"/>
      <c r="X44" s="1217"/>
      <c r="Y44" s="56"/>
    </row>
    <row r="45" spans="1:25" ht="15" hidden="1">
      <c r="A45" s="40"/>
      <c r="B45" s="75"/>
      <c r="C45" s="74"/>
      <c r="D45" s="63"/>
      <c r="E45" s="1217"/>
      <c r="F45" s="1217"/>
      <c r="G45" s="1217"/>
      <c r="H45" s="1217"/>
      <c r="I45" s="1217"/>
      <c r="J45" s="1217"/>
      <c r="K45" s="1217"/>
      <c r="L45" s="1217"/>
      <c r="M45" s="1217"/>
      <c r="N45" s="1217"/>
      <c r="O45" s="1217"/>
      <c r="P45" s="1217"/>
      <c r="Q45" s="1217"/>
      <c r="R45" s="1217"/>
      <c r="S45" s="1217"/>
      <c r="T45" s="1217"/>
      <c r="U45" s="1217"/>
      <c r="V45" s="1217"/>
      <c r="W45" s="1217"/>
      <c r="X45" s="1217"/>
      <c r="Y45" s="56"/>
    </row>
    <row r="46" spans="1:25" ht="24" hidden="1" customHeight="1">
      <c r="A46" s="40"/>
      <c r="B46" s="75"/>
      <c r="C46" s="74"/>
      <c r="D46" s="58"/>
      <c r="E46" s="1205" t="s">
        <v>235</v>
      </c>
      <c r="F46" s="1205"/>
      <c r="G46" s="1205"/>
      <c r="H46" s="1205"/>
      <c r="I46" s="1205"/>
      <c r="J46" s="1205"/>
      <c r="K46" s="1205"/>
      <c r="L46" s="1205"/>
      <c r="M46" s="1205"/>
      <c r="N46" s="1205"/>
      <c r="O46" s="1205"/>
      <c r="P46" s="1205"/>
      <c r="Q46" s="1205"/>
      <c r="R46" s="1205"/>
      <c r="S46" s="1205"/>
      <c r="T46" s="1205"/>
      <c r="U46" s="1205"/>
      <c r="V46" s="1205"/>
      <c r="W46" s="1205"/>
      <c r="X46" s="1205"/>
      <c r="Y46" s="56"/>
    </row>
    <row r="47" spans="1:25" ht="37.5" hidden="1" customHeight="1">
      <c r="A47" s="40"/>
      <c r="B47" s="75"/>
      <c r="C47" s="74"/>
      <c r="D47" s="58"/>
      <c r="E47" s="1205"/>
      <c r="F47" s="1205"/>
      <c r="G47" s="1205"/>
      <c r="H47" s="1205"/>
      <c r="I47" s="1205"/>
      <c r="J47" s="1205"/>
      <c r="K47" s="1205"/>
      <c r="L47" s="1205"/>
      <c r="M47" s="1205"/>
      <c r="N47" s="1205"/>
      <c r="O47" s="1205"/>
      <c r="P47" s="1205"/>
      <c r="Q47" s="1205"/>
      <c r="R47" s="1205"/>
      <c r="S47" s="1205"/>
      <c r="T47" s="1205"/>
      <c r="U47" s="1205"/>
      <c r="V47" s="1205"/>
      <c r="W47" s="1205"/>
      <c r="X47" s="1205"/>
      <c r="Y47" s="56"/>
    </row>
    <row r="48" spans="1:25" ht="24" hidden="1" customHeight="1">
      <c r="A48" s="40"/>
      <c r="B48" s="75"/>
      <c r="C48" s="74"/>
      <c r="D48" s="58"/>
      <c r="E48" s="1205"/>
      <c r="F48" s="1205"/>
      <c r="G48" s="1205"/>
      <c r="H48" s="1205"/>
      <c r="I48" s="1205"/>
      <c r="J48" s="1205"/>
      <c r="K48" s="1205"/>
      <c r="L48" s="1205"/>
      <c r="M48" s="1205"/>
      <c r="N48" s="1205"/>
      <c r="O48" s="1205"/>
      <c r="P48" s="1205"/>
      <c r="Q48" s="1205"/>
      <c r="R48" s="1205"/>
      <c r="S48" s="1205"/>
      <c r="T48" s="1205"/>
      <c r="U48" s="1205"/>
      <c r="V48" s="1205"/>
      <c r="W48" s="1205"/>
      <c r="X48" s="1205"/>
      <c r="Y48" s="56"/>
    </row>
    <row r="49" spans="1:25" ht="51" hidden="1" customHeight="1">
      <c r="A49" s="40"/>
      <c r="B49" s="75"/>
      <c r="C49" s="74"/>
      <c r="D49" s="58"/>
      <c r="E49" s="1205"/>
      <c r="F49" s="1205"/>
      <c r="G49" s="1205"/>
      <c r="H49" s="1205"/>
      <c r="I49" s="1205"/>
      <c r="J49" s="1205"/>
      <c r="K49" s="1205"/>
      <c r="L49" s="1205"/>
      <c r="M49" s="1205"/>
      <c r="N49" s="1205"/>
      <c r="O49" s="1205"/>
      <c r="P49" s="1205"/>
      <c r="Q49" s="1205"/>
      <c r="R49" s="1205"/>
      <c r="S49" s="1205"/>
      <c r="T49" s="1205"/>
      <c r="U49" s="1205"/>
      <c r="V49" s="1205"/>
      <c r="W49" s="1205"/>
      <c r="X49" s="1205"/>
      <c r="Y49" s="56"/>
    </row>
    <row r="50" spans="1:25" ht="15" hidden="1">
      <c r="A50" s="40"/>
      <c r="B50" s="75"/>
      <c r="C50" s="74"/>
      <c r="D50" s="58"/>
      <c r="E50" s="1205"/>
      <c r="F50" s="1205"/>
      <c r="G50" s="1205"/>
      <c r="H50" s="1205"/>
      <c r="I50" s="1205"/>
      <c r="J50" s="1205"/>
      <c r="K50" s="1205"/>
      <c r="L50" s="1205"/>
      <c r="M50" s="1205"/>
      <c r="N50" s="1205"/>
      <c r="O50" s="1205"/>
      <c r="P50" s="1205"/>
      <c r="Q50" s="1205"/>
      <c r="R50" s="1205"/>
      <c r="S50" s="1205"/>
      <c r="T50" s="1205"/>
      <c r="U50" s="1205"/>
      <c r="V50" s="1205"/>
      <c r="W50" s="1205"/>
      <c r="X50" s="1205"/>
      <c r="Y50" s="56"/>
    </row>
    <row r="51" spans="1:25" ht="15" hidden="1">
      <c r="A51" s="40"/>
      <c r="B51" s="75"/>
      <c r="C51" s="74"/>
      <c r="D51" s="58"/>
      <c r="E51" s="1205"/>
      <c r="F51" s="1205"/>
      <c r="G51" s="1205"/>
      <c r="H51" s="1205"/>
      <c r="I51" s="1205"/>
      <c r="J51" s="1205"/>
      <c r="K51" s="1205"/>
      <c r="L51" s="1205"/>
      <c r="M51" s="1205"/>
      <c r="N51" s="1205"/>
      <c r="O51" s="1205"/>
      <c r="P51" s="1205"/>
      <c r="Q51" s="1205"/>
      <c r="R51" s="1205"/>
      <c r="S51" s="1205"/>
      <c r="T51" s="1205"/>
      <c r="U51" s="1205"/>
      <c r="V51" s="1205"/>
      <c r="W51" s="1205"/>
      <c r="X51" s="1205"/>
      <c r="Y51" s="56"/>
    </row>
    <row r="52" spans="1:25" ht="15" hidden="1">
      <c r="A52" s="40"/>
      <c r="B52" s="75"/>
      <c r="C52" s="74"/>
      <c r="D52" s="58"/>
      <c r="E52" s="1205"/>
      <c r="F52" s="1205"/>
      <c r="G52" s="1205"/>
      <c r="H52" s="1205"/>
      <c r="I52" s="1205"/>
      <c r="J52" s="1205"/>
      <c r="K52" s="1205"/>
      <c r="L52" s="1205"/>
      <c r="M52" s="1205"/>
      <c r="N52" s="1205"/>
      <c r="O52" s="1205"/>
      <c r="P52" s="1205"/>
      <c r="Q52" s="1205"/>
      <c r="R52" s="1205"/>
      <c r="S52" s="1205"/>
      <c r="T52" s="1205"/>
      <c r="U52" s="1205"/>
      <c r="V52" s="1205"/>
      <c r="W52" s="1205"/>
      <c r="X52" s="1205"/>
      <c r="Y52" s="56"/>
    </row>
    <row r="53" spans="1:25" ht="15" hidden="1">
      <c r="A53" s="40"/>
      <c r="B53" s="75"/>
      <c r="C53" s="74"/>
      <c r="D53" s="58"/>
      <c r="E53" s="1205"/>
      <c r="F53" s="1205"/>
      <c r="G53" s="1205"/>
      <c r="H53" s="1205"/>
      <c r="I53" s="1205"/>
      <c r="J53" s="1205"/>
      <c r="K53" s="1205"/>
      <c r="L53" s="1205"/>
      <c r="M53" s="1205"/>
      <c r="N53" s="1205"/>
      <c r="O53" s="1205"/>
      <c r="P53" s="1205"/>
      <c r="Q53" s="1205"/>
      <c r="R53" s="1205"/>
      <c r="S53" s="1205"/>
      <c r="T53" s="1205"/>
      <c r="U53" s="1205"/>
      <c r="V53" s="1205"/>
      <c r="W53" s="1205"/>
      <c r="X53" s="1205"/>
      <c r="Y53" s="56"/>
    </row>
    <row r="54" spans="1:25" ht="15" hidden="1">
      <c r="A54" s="40"/>
      <c r="B54" s="75"/>
      <c r="C54" s="74"/>
      <c r="D54" s="58"/>
      <c r="E54" s="1205"/>
      <c r="F54" s="1205"/>
      <c r="G54" s="1205"/>
      <c r="H54" s="1205"/>
      <c r="I54" s="1205"/>
      <c r="J54" s="1205"/>
      <c r="K54" s="1205"/>
      <c r="L54" s="1205"/>
      <c r="M54" s="1205"/>
      <c r="N54" s="1205"/>
      <c r="O54" s="1205"/>
      <c r="P54" s="1205"/>
      <c r="Q54" s="1205"/>
      <c r="R54" s="1205"/>
      <c r="S54" s="1205"/>
      <c r="T54" s="1205"/>
      <c r="U54" s="1205"/>
      <c r="V54" s="1205"/>
      <c r="W54" s="1205"/>
      <c r="X54" s="1205"/>
      <c r="Y54" s="56"/>
    </row>
    <row r="55" spans="1:25" ht="15" hidden="1">
      <c r="A55" s="40"/>
      <c r="B55" s="75"/>
      <c r="C55" s="74"/>
      <c r="D55" s="58"/>
      <c r="E55" s="1205"/>
      <c r="F55" s="1205"/>
      <c r="G55" s="1205"/>
      <c r="H55" s="1205"/>
      <c r="I55" s="1205"/>
      <c r="J55" s="1205"/>
      <c r="K55" s="1205"/>
      <c r="L55" s="1205"/>
      <c r="M55" s="1205"/>
      <c r="N55" s="1205"/>
      <c r="O55" s="1205"/>
      <c r="P55" s="1205"/>
      <c r="Q55" s="1205"/>
      <c r="R55" s="1205"/>
      <c r="S55" s="1205"/>
      <c r="T55" s="1205"/>
      <c r="U55" s="1205"/>
      <c r="V55" s="1205"/>
      <c r="W55" s="1205"/>
      <c r="X55" s="1205"/>
      <c r="Y55" s="56"/>
    </row>
    <row r="56" spans="1:25" ht="25.5" hidden="1" customHeight="1">
      <c r="A56" s="40"/>
      <c r="B56" s="75"/>
      <c r="C56" s="74"/>
      <c r="D56" s="63"/>
      <c r="E56" s="1205"/>
      <c r="F56" s="1205"/>
      <c r="G56" s="1205"/>
      <c r="H56" s="1205"/>
      <c r="I56" s="1205"/>
      <c r="J56" s="1205"/>
      <c r="K56" s="1205"/>
      <c r="L56" s="1205"/>
      <c r="M56" s="1205"/>
      <c r="N56" s="1205"/>
      <c r="O56" s="1205"/>
      <c r="P56" s="1205"/>
      <c r="Q56" s="1205"/>
      <c r="R56" s="1205"/>
      <c r="S56" s="1205"/>
      <c r="T56" s="1205"/>
      <c r="U56" s="1205"/>
      <c r="V56" s="1205"/>
      <c r="W56" s="1205"/>
      <c r="X56" s="1205"/>
      <c r="Y56" s="56"/>
    </row>
    <row r="57" spans="1:25" ht="15" hidden="1">
      <c r="A57" s="40"/>
      <c r="B57" s="75"/>
      <c r="C57" s="74"/>
      <c r="D57" s="63"/>
      <c r="E57" s="1205"/>
      <c r="F57" s="1205"/>
      <c r="G57" s="1205"/>
      <c r="H57" s="1205"/>
      <c r="I57" s="1205"/>
      <c r="J57" s="1205"/>
      <c r="K57" s="1205"/>
      <c r="L57" s="1205"/>
      <c r="M57" s="1205"/>
      <c r="N57" s="1205"/>
      <c r="O57" s="1205"/>
      <c r="P57" s="1205"/>
      <c r="Q57" s="1205"/>
      <c r="R57" s="1205"/>
      <c r="S57" s="1205"/>
      <c r="T57" s="1205"/>
      <c r="U57" s="1205"/>
      <c r="V57" s="1205"/>
      <c r="W57" s="1205"/>
      <c r="X57" s="1205"/>
      <c r="Y57" s="56"/>
    </row>
    <row r="58" spans="1:25" ht="15" hidden="1" customHeight="1">
      <c r="A58" s="40"/>
      <c r="B58" s="75"/>
      <c r="C58" s="74"/>
      <c r="D58" s="58"/>
      <c r="E58" s="1206" t="s">
        <v>393</v>
      </c>
      <c r="F58" s="1206"/>
      <c r="G58" s="1206"/>
      <c r="H58" s="1206"/>
      <c r="I58" s="1206"/>
      <c r="J58" s="1206"/>
      <c r="K58" s="1206"/>
      <c r="L58" s="1206"/>
      <c r="M58" s="1206"/>
      <c r="N58" s="1206"/>
      <c r="O58" s="1206"/>
      <c r="P58" s="1206"/>
      <c r="Q58" s="1206"/>
      <c r="R58" s="1206"/>
      <c r="S58" s="1206"/>
      <c r="T58" s="1206"/>
      <c r="U58" s="1206"/>
      <c r="V58" s="223"/>
      <c r="W58" s="223"/>
      <c r="X58" s="223"/>
      <c r="Y58" s="56"/>
    </row>
    <row r="59" spans="1:25" ht="15" hidden="1" customHeight="1">
      <c r="A59" s="40"/>
      <c r="B59" s="75"/>
      <c r="C59" s="74"/>
      <c r="D59" s="58"/>
      <c r="E59" s="1208"/>
      <c r="F59" s="1208"/>
      <c r="G59" s="1208"/>
      <c r="H59" s="1203"/>
      <c r="I59" s="1204"/>
      <c r="J59" s="1204"/>
      <c r="K59" s="1204"/>
      <c r="L59" s="1204"/>
      <c r="M59" s="1204"/>
      <c r="N59" s="1204"/>
      <c r="O59" s="1204"/>
      <c r="P59" s="1204"/>
      <c r="Q59" s="1204"/>
      <c r="R59" s="1204"/>
      <c r="S59" s="1204"/>
      <c r="T59" s="1204"/>
      <c r="U59" s="1204"/>
      <c r="V59" s="1204"/>
      <c r="W59" s="1204"/>
      <c r="X59" s="1204"/>
      <c r="Y59" s="56"/>
    </row>
    <row r="60" spans="1:25" ht="15" hidden="1" customHeight="1">
      <c r="A60" s="40"/>
      <c r="B60" s="75"/>
      <c r="C60" s="74"/>
      <c r="D60" s="58"/>
      <c r="E60" s="1207"/>
      <c r="F60" s="1207"/>
      <c r="G60" s="1207"/>
      <c r="H60" s="1202"/>
      <c r="I60" s="1202"/>
      <c r="J60" s="1202"/>
      <c r="K60" s="1202"/>
      <c r="L60" s="1202"/>
      <c r="M60" s="1202"/>
      <c r="N60" s="1202"/>
      <c r="O60" s="1202"/>
      <c r="P60" s="1202"/>
      <c r="Q60" s="1202"/>
      <c r="R60" s="1202"/>
      <c r="S60" s="1202"/>
      <c r="T60" s="1202"/>
      <c r="U60" s="1202"/>
      <c r="V60" s="1202"/>
      <c r="W60" s="1202"/>
      <c r="X60" s="1202"/>
      <c r="Y60" s="56"/>
    </row>
    <row r="61" spans="1:25" ht="15" hidden="1">
      <c r="A61" s="40"/>
      <c r="B61" s="75"/>
      <c r="C61" s="74"/>
      <c r="D61" s="58"/>
      <c r="E61" s="67"/>
      <c r="F61" s="65"/>
      <c r="G61" s="66"/>
      <c r="H61" s="1202"/>
      <c r="I61" s="1202"/>
      <c r="J61" s="1202"/>
      <c r="K61" s="1202"/>
      <c r="L61" s="1202"/>
      <c r="M61" s="1202"/>
      <c r="N61" s="1202"/>
      <c r="O61" s="1202"/>
      <c r="P61" s="1202"/>
      <c r="Q61" s="1202"/>
      <c r="R61" s="1202"/>
      <c r="S61" s="1202"/>
      <c r="T61" s="1202"/>
      <c r="U61" s="1202"/>
      <c r="V61" s="1202"/>
      <c r="W61" s="1202"/>
      <c r="X61" s="1202"/>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6" t="s">
        <v>394</v>
      </c>
      <c r="F70" s="1206"/>
      <c r="G70" s="1206"/>
      <c r="H70" s="1206"/>
      <c r="I70" s="1206"/>
      <c r="J70" s="1206"/>
      <c r="K70" s="1206"/>
      <c r="L70" s="1206"/>
      <c r="M70" s="1206"/>
      <c r="N70" s="1206"/>
      <c r="O70" s="1206"/>
      <c r="P70" s="1206"/>
      <c r="Q70" s="1206"/>
      <c r="R70" s="1206"/>
      <c r="S70" s="1206"/>
      <c r="T70" s="1206"/>
      <c r="U70" s="418"/>
      <c r="V70" s="418"/>
      <c r="W70" s="418"/>
      <c r="X70" s="418"/>
      <c r="Y70" s="56"/>
    </row>
    <row r="71" spans="1:25" ht="15" hidden="1">
      <c r="A71" s="40"/>
      <c r="B71" s="75"/>
      <c r="C71" s="74"/>
      <c r="D71" s="58"/>
      <c r="E71" s="1206" t="s">
        <v>564</v>
      </c>
      <c r="F71" s="1206"/>
      <c r="G71" s="1206"/>
      <c r="H71" s="1206"/>
      <c r="I71" s="1206"/>
      <c r="J71" s="1206"/>
      <c r="K71" s="1206"/>
      <c r="L71" s="1206"/>
      <c r="M71" s="1206"/>
      <c r="N71" s="1206"/>
      <c r="O71" s="1206"/>
      <c r="P71" s="1206"/>
      <c r="Q71" s="1206"/>
      <c r="R71" s="1206"/>
      <c r="S71" s="1206"/>
      <c r="T71" s="1206"/>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6" t="s">
        <v>393</v>
      </c>
      <c r="F81" s="1206"/>
      <c r="G81" s="1206"/>
      <c r="H81" s="1206"/>
      <c r="I81" s="1206"/>
      <c r="J81" s="1206"/>
      <c r="K81" s="1206"/>
      <c r="L81" s="1206"/>
      <c r="M81" s="1206"/>
      <c r="N81" s="1206"/>
      <c r="O81" s="1206"/>
      <c r="P81" s="1206"/>
      <c r="Q81" s="1206"/>
      <c r="R81" s="1206"/>
      <c r="S81" s="1206"/>
      <c r="T81" s="1206"/>
      <c r="U81" s="1206"/>
      <c r="V81" s="223"/>
      <c r="W81" s="223"/>
      <c r="X81" s="223"/>
      <c r="Y81" s="56"/>
    </row>
    <row r="82" spans="1:25" ht="15" hidden="1" customHeight="1">
      <c r="A82" s="40"/>
      <c r="B82" s="75"/>
      <c r="C82" s="74"/>
      <c r="D82" s="58"/>
      <c r="E82" s="1207"/>
      <c r="F82" s="1207"/>
      <c r="G82" s="1207"/>
      <c r="H82" s="1203"/>
      <c r="I82" s="1204"/>
      <c r="J82" s="1204"/>
      <c r="K82" s="1204"/>
      <c r="L82" s="1204"/>
      <c r="M82" s="1204"/>
      <c r="N82" s="1204"/>
      <c r="O82" s="1204"/>
      <c r="P82" s="1204"/>
      <c r="Q82" s="1204"/>
      <c r="R82" s="1204"/>
      <c r="S82" s="1204"/>
      <c r="T82" s="1204"/>
      <c r="U82" s="1204"/>
      <c r="V82" s="1204"/>
      <c r="W82" s="1204"/>
      <c r="X82" s="1204"/>
      <c r="Y82" s="56"/>
    </row>
    <row r="83" spans="1:25" ht="15" hidden="1" customHeight="1">
      <c r="A83" s="40"/>
      <c r="B83" s="75"/>
      <c r="C83" s="74"/>
      <c r="D83" s="58"/>
      <c r="Y83" s="56"/>
    </row>
    <row r="84" spans="1:25" ht="15" hidden="1" customHeight="1">
      <c r="A84" s="40"/>
      <c r="B84" s="75"/>
      <c r="C84" s="74"/>
      <c r="D84" s="58"/>
      <c r="E84" s="67"/>
      <c r="F84" s="65"/>
      <c r="G84" s="66"/>
      <c r="H84" s="1202"/>
      <c r="I84" s="1202"/>
      <c r="J84" s="1202"/>
      <c r="K84" s="1202"/>
      <c r="L84" s="1202"/>
      <c r="M84" s="1202"/>
      <c r="N84" s="1202"/>
      <c r="O84" s="1202"/>
      <c r="P84" s="1202"/>
      <c r="Q84" s="1202"/>
      <c r="R84" s="1202"/>
      <c r="S84" s="1202"/>
      <c r="T84" s="1202"/>
      <c r="U84" s="1202"/>
      <c r="V84" s="1202"/>
      <c r="W84" s="1202"/>
      <c r="X84" s="1202"/>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0" t="s">
        <v>234</v>
      </c>
      <c r="F98" s="1210"/>
      <c r="G98" s="1210"/>
      <c r="H98" s="1210"/>
      <c r="I98" s="1210"/>
      <c r="J98" s="1210"/>
      <c r="K98" s="1210"/>
      <c r="L98" s="1210"/>
      <c r="M98" s="1210"/>
      <c r="N98" s="1210"/>
      <c r="O98" s="1210"/>
      <c r="P98" s="1210"/>
      <c r="Q98" s="1210"/>
      <c r="R98" s="1210"/>
      <c r="S98" s="1210"/>
      <c r="T98" s="1210"/>
      <c r="U98" s="1210"/>
      <c r="V98" s="1210"/>
      <c r="W98" s="1210"/>
      <c r="X98" s="1210"/>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9" t="s">
        <v>233</v>
      </c>
      <c r="G100" s="1209"/>
      <c r="H100" s="1209"/>
      <c r="I100" s="1209"/>
      <c r="J100" s="1209"/>
      <c r="K100" s="1209"/>
      <c r="L100" s="1209"/>
      <c r="M100" s="1209"/>
      <c r="N100" s="1209"/>
      <c r="O100" s="1209"/>
      <c r="P100" s="1209"/>
      <c r="Q100" s="1209"/>
      <c r="R100" s="1209"/>
      <c r="S100" s="1209"/>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9" t="s">
        <v>232</v>
      </c>
      <c r="G102" s="1209"/>
      <c r="H102" s="1209"/>
      <c r="I102" s="1209"/>
      <c r="J102" s="1209"/>
      <c r="K102" s="1209"/>
      <c r="L102" s="1209"/>
      <c r="M102" s="1209"/>
      <c r="N102" s="1209"/>
      <c r="O102" s="1209"/>
      <c r="P102" s="1209"/>
      <c r="Q102" s="1209"/>
      <c r="R102" s="1209"/>
      <c r="S102" s="1209"/>
      <c r="T102" s="1209"/>
      <c r="U102" s="1209"/>
      <c r="V102" s="1209"/>
      <c r="W102" s="1209"/>
      <c r="X102" s="1209"/>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7" t="s">
        <v>732</v>
      </c>
      <c r="M5" s="1297"/>
      <c r="N5" s="1297"/>
      <c r="O5" s="1297"/>
      <c r="P5" s="1297"/>
      <c r="Q5" s="1297"/>
      <c r="R5" s="1297"/>
      <c r="S5" s="1297"/>
      <c r="T5" s="1297"/>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0"/>
      <c r="M7" s="1046"/>
      <c r="O7" s="1303"/>
      <c r="P7" s="1303"/>
      <c r="Q7" s="1303"/>
      <c r="R7" s="1303"/>
      <c r="S7" s="1303"/>
      <c r="T7" s="1303"/>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29.04.2021</v>
      </c>
      <c r="P8" s="1304"/>
      <c r="Q8" s="1304"/>
      <c r="R8" s="1304"/>
      <c r="S8" s="1304"/>
      <c r="T8" s="1304"/>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1791</v>
      </c>
      <c r="P9" s="1304"/>
      <c r="Q9" s="1304"/>
      <c r="R9" s="1304"/>
      <c r="S9" s="1304"/>
      <c r="T9" s="1304"/>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0"/>
      <c r="M10" s="1046"/>
      <c r="O10" s="1303"/>
      <c r="P10" s="1303"/>
      <c r="Q10" s="1303"/>
      <c r="R10" s="1303"/>
      <c r="S10" s="1303"/>
      <c r="T10" s="1303"/>
      <c r="U10" s="780"/>
      <c r="V10" s="780"/>
      <c r="X10" s="1121"/>
      <c r="Y10" s="1121"/>
      <c r="Z10" s="1121"/>
      <c r="AA10" s="1121"/>
      <c r="AB10" s="1121"/>
    </row>
    <row r="11" spans="1:35" s="539" customFormat="1" ht="11.25" hidden="1" customHeight="1">
      <c r="A11" s="559"/>
      <c r="B11" s="559"/>
      <c r="C11" s="559"/>
      <c r="D11" s="559"/>
      <c r="E11" s="559"/>
      <c r="F11" s="559"/>
      <c r="G11" s="559"/>
      <c r="H11" s="559"/>
      <c r="L11" s="1298"/>
      <c r="M11" s="1298"/>
      <c r="N11" s="536"/>
      <c r="O11" s="1329"/>
      <c r="P11" s="1329"/>
      <c r="Q11" s="1329"/>
      <c r="R11" s="1329"/>
      <c r="S11" s="1329"/>
      <c r="T11" s="1329"/>
      <c r="U11" s="557" t="s">
        <v>371</v>
      </c>
      <c r="X11" s="559"/>
      <c r="Y11" s="559"/>
      <c r="Z11" s="559"/>
      <c r="AA11" s="559"/>
      <c r="AB11" s="559"/>
      <c r="AC11" s="559"/>
      <c r="AD11" s="559"/>
      <c r="AE11" s="559"/>
      <c r="AF11" s="559"/>
      <c r="AG11" s="559"/>
      <c r="AH11" s="559"/>
      <c r="AI11" s="559"/>
    </row>
    <row r="12" spans="1:35">
      <c r="J12" s="499"/>
      <c r="K12" s="499"/>
      <c r="L12" s="494"/>
      <c r="M12" s="494"/>
      <c r="N12" s="494"/>
      <c r="O12" s="1328"/>
      <c r="P12" s="1328"/>
      <c r="Q12" s="1328"/>
      <c r="R12" s="1328"/>
      <c r="S12" s="1328"/>
      <c r="T12" s="1328"/>
      <c r="U12" s="1328"/>
    </row>
    <row r="13" spans="1:35" ht="14.25" customHeight="1">
      <c r="J13" s="499"/>
      <c r="K13" s="499"/>
      <c r="L13" s="1228" t="s">
        <v>445</v>
      </c>
      <c r="M13" s="1228"/>
      <c r="N13" s="1228"/>
      <c r="O13" s="1228"/>
      <c r="P13" s="1228"/>
      <c r="Q13" s="1228"/>
      <c r="R13" s="1228"/>
      <c r="S13" s="1228"/>
      <c r="T13" s="1228"/>
      <c r="U13" s="1228"/>
      <c r="V13" s="1228"/>
      <c r="W13" s="1228" t="s">
        <v>446</v>
      </c>
    </row>
    <row r="14" spans="1:35" ht="14.25" customHeight="1">
      <c r="J14" s="499"/>
      <c r="K14" s="499"/>
      <c r="L14" s="1311" t="s">
        <v>91</v>
      </c>
      <c r="M14" s="1311" t="s">
        <v>602</v>
      </c>
      <c r="N14" s="491"/>
      <c r="O14" s="1312" t="s">
        <v>604</v>
      </c>
      <c r="P14" s="1313"/>
      <c r="Q14" s="1313"/>
      <c r="R14" s="1313"/>
      <c r="S14" s="1313"/>
      <c r="T14" s="1314"/>
      <c r="U14" s="1294" t="s">
        <v>339</v>
      </c>
      <c r="V14" s="1308" t="s">
        <v>274</v>
      </c>
      <c r="W14" s="1228"/>
    </row>
    <row r="15" spans="1:35" ht="14.25" customHeight="1">
      <c r="J15" s="499"/>
      <c r="K15" s="499"/>
      <c r="L15" s="1311"/>
      <c r="M15" s="1311"/>
      <c r="N15" s="491"/>
      <c r="O15" s="1317" t="s">
        <v>590</v>
      </c>
      <c r="P15" s="1315"/>
      <c r="Q15" s="1316"/>
      <c r="R15" s="1292" t="s">
        <v>615</v>
      </c>
      <c r="S15" s="1292"/>
      <c r="T15" s="1293"/>
      <c r="U15" s="1295"/>
      <c r="V15" s="1309"/>
      <c r="W15" s="1228"/>
    </row>
    <row r="16" spans="1:35" ht="30" customHeight="1">
      <c r="J16" s="499"/>
      <c r="K16" s="499"/>
      <c r="L16" s="1311"/>
      <c r="M16" s="1311"/>
      <c r="N16" s="490"/>
      <c r="O16" s="1318"/>
      <c r="P16" s="505"/>
      <c r="Q16" s="505"/>
      <c r="R16" s="506" t="s">
        <v>273</v>
      </c>
      <c r="S16" s="1306" t="s">
        <v>272</v>
      </c>
      <c r="T16" s="1307"/>
      <c r="U16" s="1296"/>
      <c r="V16" s="1310"/>
      <c r="W16" s="1228"/>
    </row>
    <row r="17" spans="1:36">
      <c r="J17" s="499"/>
      <c r="K17" s="538">
        <v>1</v>
      </c>
      <c r="L17" s="616" t="s">
        <v>92</v>
      </c>
      <c r="M17" s="616" t="s">
        <v>48</v>
      </c>
      <c r="N17" s="636" t="s">
        <v>48</v>
      </c>
      <c r="O17" s="617">
        <f ca="1">OFFSET(O17,0,-1)+1</f>
        <v>3</v>
      </c>
      <c r="P17" s="618">
        <f ca="1">OFFSET(P17,0,-1)</f>
        <v>3</v>
      </c>
      <c r="Q17" s="618">
        <f ca="1">OFFSET(Q17,0,-1)</f>
        <v>3</v>
      </c>
      <c r="R17" s="617">
        <f ca="1">OFFSET(R17,0,-1)+1</f>
        <v>4</v>
      </c>
      <c r="S17" s="1299">
        <f ca="1">OFFSET(S17,0,-1)+1</f>
        <v>5</v>
      </c>
      <c r="T17" s="1299"/>
      <c r="U17" s="617">
        <f ca="1">OFFSET(U17,0,-2)+1</f>
        <v>6</v>
      </c>
      <c r="V17" s="618">
        <f ca="1">OFFSET(V17,0,-1)</f>
        <v>6</v>
      </c>
      <c r="W17" s="617">
        <f ca="1">OFFSET(W17,0,-1)+1</f>
        <v>7</v>
      </c>
    </row>
    <row r="18" spans="1:36" ht="22.5">
      <c r="A18" s="1282">
        <v>1</v>
      </c>
      <c r="B18" s="867"/>
      <c r="C18" s="867"/>
      <c r="D18" s="867"/>
      <c r="E18" s="868"/>
      <c r="F18" s="869"/>
      <c r="G18" s="867"/>
      <c r="H18" s="867"/>
      <c r="I18" s="870"/>
      <c r="J18" s="865"/>
      <c r="K18" s="874">
        <v>1</v>
      </c>
      <c r="L18" s="562">
        <f>mergeValue(A18)</f>
        <v>1</v>
      </c>
      <c r="M18" s="610" t="s">
        <v>19</v>
      </c>
      <c r="N18" s="549"/>
      <c r="O18" s="1325"/>
      <c r="P18" s="1325"/>
      <c r="Q18" s="1325"/>
      <c r="R18" s="1325"/>
      <c r="S18" s="1325"/>
      <c r="T18" s="1325"/>
      <c r="U18" s="1325"/>
      <c r="V18" s="1325"/>
      <c r="W18" s="599" t="s">
        <v>718</v>
      </c>
    </row>
    <row r="19" spans="1:36" ht="22.5">
      <c r="A19" s="1282"/>
      <c r="B19" s="1282">
        <v>1</v>
      </c>
      <c r="C19" s="867"/>
      <c r="D19" s="867"/>
      <c r="E19" s="869"/>
      <c r="F19" s="869"/>
      <c r="G19" s="867"/>
      <c r="H19" s="867"/>
      <c r="I19" s="864"/>
      <c r="J19" s="863"/>
      <c r="K19" s="874">
        <v>1</v>
      </c>
      <c r="L19" s="562" t="str">
        <f>mergeValue(A19) &amp;"."&amp; mergeValue(B19)</f>
        <v>1.1</v>
      </c>
      <c r="M19" s="516" t="s">
        <v>15</v>
      </c>
      <c r="N19" s="549"/>
      <c r="O19" s="1325"/>
      <c r="P19" s="1325"/>
      <c r="Q19" s="1325"/>
      <c r="R19" s="1325"/>
      <c r="S19" s="1325"/>
      <c r="T19" s="1325"/>
      <c r="U19" s="1325"/>
      <c r="V19" s="1325"/>
      <c r="W19" s="599" t="s">
        <v>459</v>
      </c>
    </row>
    <row r="20" spans="1:36" ht="22.5">
      <c r="A20" s="1282"/>
      <c r="B20" s="1282"/>
      <c r="C20" s="1282">
        <v>1</v>
      </c>
      <c r="D20" s="867"/>
      <c r="E20" s="869"/>
      <c r="F20" s="869"/>
      <c r="G20" s="867"/>
      <c r="H20" s="867"/>
      <c r="I20" s="871"/>
      <c r="J20" s="863"/>
      <c r="K20" s="874">
        <v>1</v>
      </c>
      <c r="L20" s="562" t="str">
        <f>mergeValue(A20) &amp;"."&amp; mergeValue(B20)&amp;"."&amp; mergeValue(C20)</f>
        <v>1.1.1</v>
      </c>
      <c r="M20" s="517" t="s">
        <v>7</v>
      </c>
      <c r="N20" s="549"/>
      <c r="O20" s="1325"/>
      <c r="P20" s="1325"/>
      <c r="Q20" s="1325"/>
      <c r="R20" s="1325"/>
      <c r="S20" s="1325"/>
      <c r="T20" s="1325"/>
      <c r="U20" s="1325"/>
      <c r="V20" s="1325"/>
      <c r="W20" s="599" t="s">
        <v>600</v>
      </c>
    </row>
    <row r="21" spans="1:36" ht="22.5">
      <c r="A21" s="1282"/>
      <c r="B21" s="1282"/>
      <c r="C21" s="1282"/>
      <c r="D21" s="1282">
        <v>1</v>
      </c>
      <c r="E21" s="869"/>
      <c r="F21" s="869"/>
      <c r="G21" s="867"/>
      <c r="H21" s="867"/>
      <c r="I21" s="1282">
        <v>1</v>
      </c>
      <c r="J21" s="863"/>
      <c r="K21" s="874">
        <v>1</v>
      </c>
      <c r="L21" s="562" t="str">
        <f>mergeValue(A21) &amp;"."&amp; mergeValue(B21)&amp;"."&amp; mergeValue(C21)&amp;"."&amp; mergeValue(D21)</f>
        <v>1.1.1.1</v>
      </c>
      <c r="M21" s="518" t="s">
        <v>21</v>
      </c>
      <c r="N21" s="549"/>
      <c r="O21" s="1325"/>
      <c r="P21" s="1325"/>
      <c r="Q21" s="1325"/>
      <c r="R21" s="1325"/>
      <c r="S21" s="1325"/>
      <c r="T21" s="1325"/>
      <c r="U21" s="1325"/>
      <c r="V21" s="1325"/>
      <c r="W21" s="599" t="s">
        <v>601</v>
      </c>
    </row>
    <row r="22" spans="1:36" ht="11.25" hidden="1" customHeight="1">
      <c r="A22" s="1282"/>
      <c r="B22" s="1282"/>
      <c r="C22" s="1282"/>
      <c r="D22" s="1282"/>
      <c r="E22" s="1282">
        <v>1</v>
      </c>
      <c r="F22" s="869"/>
      <c r="G22" s="867"/>
      <c r="H22" s="867"/>
      <c r="I22" s="1282"/>
      <c r="J22" s="869"/>
      <c r="K22" s="874">
        <v>1</v>
      </c>
      <c r="L22" s="562"/>
      <c r="M22" s="524"/>
      <c r="N22" s="550"/>
      <c r="O22" s="600"/>
      <c r="P22" s="600"/>
      <c r="Q22" s="600"/>
      <c r="R22" s="600"/>
      <c r="S22" s="600"/>
      <c r="T22" s="600"/>
      <c r="U22" s="562"/>
      <c r="V22" s="477"/>
      <c r="W22" s="529"/>
    </row>
    <row r="23" spans="1:36" ht="33.75">
      <c r="A23" s="1282"/>
      <c r="B23" s="1282"/>
      <c r="C23" s="1282"/>
      <c r="D23" s="1282"/>
      <c r="E23" s="1282"/>
      <c r="F23" s="1282">
        <v>1</v>
      </c>
      <c r="G23" s="867"/>
      <c r="H23" s="867"/>
      <c r="I23" s="1282"/>
      <c r="J23" s="1327"/>
      <c r="K23" s="874">
        <v>1</v>
      </c>
      <c r="L23" s="562" t="str">
        <f>mergeValue(A23) &amp;"."&amp; mergeValue(B23)&amp;"."&amp; mergeValue(C23)&amp;"."&amp; mergeValue(D23)&amp;"."&amp;  mergeValue(F23)</f>
        <v>1.1.1.1.1</v>
      </c>
      <c r="M23" s="524" t="s">
        <v>9</v>
      </c>
      <c r="N23" s="550"/>
      <c r="O23" s="1284"/>
      <c r="P23" s="1284"/>
      <c r="Q23" s="1284"/>
      <c r="R23" s="1284"/>
      <c r="S23" s="1284"/>
      <c r="T23" s="1284"/>
      <c r="U23" s="1284"/>
      <c r="V23" s="1284"/>
      <c r="W23" s="599" t="s">
        <v>720</v>
      </c>
      <c r="Y23" s="558" t="str">
        <f>strCheckUnique(Z23:Z26)</f>
        <v/>
      </c>
      <c r="AA23" s="558"/>
    </row>
    <row r="24" spans="1:36" ht="99" customHeight="1">
      <c r="A24" s="1282"/>
      <c r="B24" s="1282"/>
      <c r="C24" s="1282"/>
      <c r="D24" s="1282"/>
      <c r="E24" s="1282"/>
      <c r="F24" s="1282"/>
      <c r="G24" s="867">
        <v>1</v>
      </c>
      <c r="H24" s="867"/>
      <c r="I24" s="1282"/>
      <c r="J24" s="1327"/>
      <c r="K24" s="866"/>
      <c r="L24" s="562" t="str">
        <f>mergeValue(A24) &amp;"."&amp; mergeValue(B24)&amp;"."&amp; mergeValue(C24)&amp;"."&amp; mergeValue(D24)&amp;"."&amp;  mergeValue(F24)&amp;"."&amp;  mergeValue(G24)</f>
        <v>1.1.1.1.1.1</v>
      </c>
      <c r="M24" s="1088"/>
      <c r="N24" s="555"/>
      <c r="O24" s="532"/>
      <c r="P24" s="532"/>
      <c r="Q24" s="532"/>
      <c r="R24" s="1288"/>
      <c r="S24" s="1290" t="s">
        <v>83</v>
      </c>
      <c r="T24" s="1288"/>
      <c r="U24" s="1290" t="s">
        <v>84</v>
      </c>
      <c r="V24" s="507"/>
      <c r="W24" s="1300" t="s">
        <v>733</v>
      </c>
      <c r="X24" s="554" t="str">
        <f>strCheckDate(O25:V25)</f>
        <v/>
      </c>
      <c r="Y24" s="558"/>
      <c r="Z24" s="558" t="str">
        <f>IF(M24="","",M24 )</f>
        <v/>
      </c>
      <c r="AA24" s="558"/>
      <c r="AB24" s="558"/>
      <c r="AC24" s="558"/>
    </row>
    <row r="25" spans="1:36" ht="11.25" hidden="1">
      <c r="A25" s="1282"/>
      <c r="B25" s="1282"/>
      <c r="C25" s="1282"/>
      <c r="D25" s="1282"/>
      <c r="E25" s="1282"/>
      <c r="F25" s="1282"/>
      <c r="G25" s="867"/>
      <c r="H25" s="867"/>
      <c r="I25" s="1282"/>
      <c r="J25" s="1327"/>
      <c r="K25" s="874">
        <v>1</v>
      </c>
      <c r="L25" s="569"/>
      <c r="M25" s="615"/>
      <c r="N25" s="555"/>
      <c r="O25" s="532"/>
      <c r="P25" s="532"/>
      <c r="Q25" s="553" t="str">
        <f>R24 &amp; "-" &amp; T24</f>
        <v>-</v>
      </c>
      <c r="R25" s="1288"/>
      <c r="S25" s="1290"/>
      <c r="T25" s="1288"/>
      <c r="U25" s="1290"/>
      <c r="V25" s="507"/>
      <c r="W25" s="1301"/>
      <c r="Y25" s="558"/>
      <c r="Z25" s="558"/>
      <c r="AA25" s="558"/>
      <c r="AB25" s="558"/>
      <c r="AC25" s="558"/>
    </row>
    <row r="26" spans="1:36" s="492" customFormat="1" ht="15" customHeight="1">
      <c r="A26" s="1282"/>
      <c r="B26" s="1282"/>
      <c r="C26" s="1282"/>
      <c r="D26" s="1282"/>
      <c r="E26" s="1282"/>
      <c r="F26" s="1282"/>
      <c r="G26" s="867"/>
      <c r="H26" s="867"/>
      <c r="I26" s="1282"/>
      <c r="J26" s="1327"/>
      <c r="K26" s="874">
        <v>1</v>
      </c>
      <c r="L26" s="508"/>
      <c r="M26" s="526" t="s">
        <v>24</v>
      </c>
      <c r="N26" s="521"/>
      <c r="O26" s="515"/>
      <c r="P26" s="515"/>
      <c r="Q26" s="515"/>
      <c r="R26" s="542"/>
      <c r="S26" s="534"/>
      <c r="T26" s="533"/>
      <c r="U26" s="521"/>
      <c r="V26" s="530"/>
      <c r="W26" s="1302"/>
      <c r="X26" s="556"/>
      <c r="Y26" s="556"/>
      <c r="Z26" s="556"/>
      <c r="AA26" s="556"/>
      <c r="AB26" s="556"/>
      <c r="AC26" s="556"/>
      <c r="AD26" s="556"/>
      <c r="AE26" s="556"/>
      <c r="AF26" s="556"/>
      <c r="AG26" s="556"/>
      <c r="AH26" s="556"/>
      <c r="AI26" s="556"/>
    </row>
    <row r="27" spans="1:36" s="492" customFormat="1" ht="15" customHeight="1">
      <c r="A27" s="1282"/>
      <c r="B27" s="1282"/>
      <c r="C27" s="1282"/>
      <c r="D27" s="1282"/>
      <c r="E27" s="1282"/>
      <c r="F27" s="869"/>
      <c r="G27" s="869"/>
      <c r="H27" s="867"/>
      <c r="I27" s="1282"/>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2"/>
      <c r="B28" s="1282"/>
      <c r="C28" s="1282"/>
      <c r="D28" s="1282"/>
      <c r="E28" s="869"/>
      <c r="F28" s="869"/>
      <c r="G28" s="869"/>
      <c r="H28" s="867"/>
      <c r="I28" s="1282"/>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82"/>
      <c r="B29" s="1282"/>
      <c r="C29" s="1282"/>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82"/>
      <c r="B30" s="1282"/>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82"/>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5" t="s">
        <v>734</v>
      </c>
      <c r="N34" s="1275"/>
      <c r="O34" s="1275"/>
      <c r="P34" s="1275"/>
      <c r="Q34" s="1275"/>
      <c r="R34" s="1275"/>
      <c r="S34" s="1275"/>
      <c r="T34" s="1275"/>
      <c r="U34" s="1275"/>
      <c r="V34" s="1275"/>
      <c r="W34" s="1275"/>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6" t="s">
        <v>470</v>
      </c>
      <c r="G2" s="1277"/>
      <c r="H2" s="1278"/>
      <c r="I2" s="609"/>
    </row>
    <row r="3" spans="1:20" ht="3" customHeight="1"/>
    <row r="4" spans="1:20" s="539" customFormat="1" ht="11.25">
      <c r="A4" s="559"/>
      <c r="B4" s="559"/>
      <c r="C4" s="559"/>
      <c r="D4" s="559"/>
      <c r="F4" s="1228" t="s">
        <v>445</v>
      </c>
      <c r="G4" s="1228"/>
      <c r="H4" s="1228"/>
      <c r="I4" s="1279"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9"/>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07.05.2021</v>
      </c>
      <c r="I7" s="550" t="s">
        <v>472</v>
      </c>
      <c r="J7" s="584"/>
      <c r="K7" s="559"/>
      <c r="L7" s="559"/>
      <c r="M7" s="559"/>
      <c r="N7" s="559"/>
      <c r="O7" s="559"/>
      <c r="P7" s="559"/>
      <c r="Q7" s="559"/>
      <c r="R7" s="559"/>
      <c r="S7" s="559"/>
      <c r="T7" s="559"/>
    </row>
    <row r="8" spans="1:20" s="539" customFormat="1" ht="45">
      <c r="A8" s="1280">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0"/>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0"/>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0"/>
      <c r="B11" s="1280">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0"/>
      <c r="B12" s="1280"/>
      <c r="C12" s="1280">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0"/>
      <c r="B13" s="1280"/>
      <c r="C13" s="1280"/>
      <c r="D13" s="592">
        <v>1</v>
      </c>
      <c r="F13" s="585" t="str">
        <f>"4."&amp;mergeValue(A13) &amp;"."&amp;mergeValue(B13)&amp;"."&amp;mergeValue(C13)&amp;"."&amp;mergeValue(D13)</f>
        <v>4.1.1.1.1</v>
      </c>
      <c r="G13" s="602" t="s">
        <v>477</v>
      </c>
      <c r="H13" s="573"/>
      <c r="I13" s="1281" t="s">
        <v>569</v>
      </c>
      <c r="J13" s="584"/>
      <c r="K13" s="559"/>
      <c r="L13" s="559"/>
      <c r="M13" s="559"/>
      <c r="N13" s="559"/>
      <c r="O13" s="559"/>
      <c r="P13" s="559"/>
      <c r="Q13" s="559"/>
      <c r="R13" s="559"/>
      <c r="S13" s="559"/>
      <c r="T13" s="559"/>
    </row>
    <row r="14" spans="1:20" s="539" customFormat="1" ht="18.75">
      <c r="A14" s="1280"/>
      <c r="B14" s="1280"/>
      <c r="C14" s="1280"/>
      <c r="D14" s="592"/>
      <c r="F14" s="588"/>
      <c r="G14" s="520" t="s">
        <v>4</v>
      </c>
      <c r="H14" s="593"/>
      <c r="I14" s="1281"/>
      <c r="J14" s="584"/>
      <c r="K14" s="559"/>
      <c r="L14" s="559"/>
      <c r="M14" s="559"/>
      <c r="N14" s="559"/>
      <c r="O14" s="559"/>
      <c r="P14" s="559"/>
      <c r="Q14" s="559"/>
      <c r="R14" s="559"/>
      <c r="S14" s="559"/>
      <c r="T14" s="559"/>
    </row>
    <row r="15" spans="1:20" s="539" customFormat="1" ht="18.75">
      <c r="A15" s="1280"/>
      <c r="B15" s="1280"/>
      <c r="C15" s="592"/>
      <c r="D15" s="592"/>
      <c r="F15" s="603"/>
      <c r="G15" s="546" t="s">
        <v>401</v>
      </c>
      <c r="H15" s="604"/>
      <c r="I15" s="605"/>
      <c r="J15" s="584"/>
      <c r="K15" s="559"/>
      <c r="L15" s="559"/>
      <c r="M15" s="559"/>
      <c r="N15" s="559"/>
      <c r="O15" s="559"/>
      <c r="P15" s="559"/>
      <c r="Q15" s="559"/>
      <c r="R15" s="559"/>
      <c r="S15" s="559"/>
      <c r="T15" s="559"/>
    </row>
    <row r="16" spans="1:20" s="539" customFormat="1" ht="18.75">
      <c r="A16" s="1280"/>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5" t="s">
        <v>571</v>
      </c>
      <c r="H19" s="1275"/>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7" t="s">
        <v>616</v>
      </c>
      <c r="M5" s="1297"/>
      <c r="N5" s="1297"/>
      <c r="O5" s="1297"/>
      <c r="P5" s="1297"/>
      <c r="Q5" s="1297"/>
      <c r="R5" s="1297"/>
      <c r="S5" s="1297"/>
      <c r="T5" s="1297"/>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0"/>
      <c r="M7" s="1046"/>
      <c r="O7" s="1303"/>
      <c r="P7" s="1303"/>
      <c r="Q7" s="1303"/>
      <c r="R7" s="1303"/>
      <c r="S7" s="1303"/>
      <c r="T7" s="1303"/>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29.04.2021</v>
      </c>
      <c r="P8" s="1304"/>
      <c r="Q8" s="1304"/>
      <c r="R8" s="1304"/>
      <c r="S8" s="1304"/>
      <c r="T8" s="1304"/>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1791</v>
      </c>
      <c r="P9" s="1304"/>
      <c r="Q9" s="1304"/>
      <c r="R9" s="1304"/>
      <c r="S9" s="1304"/>
      <c r="T9" s="1304"/>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0"/>
      <c r="M10" s="1046"/>
      <c r="O10" s="1303"/>
      <c r="P10" s="1303"/>
      <c r="Q10" s="1303"/>
      <c r="R10" s="1303"/>
      <c r="S10" s="1303"/>
      <c r="T10" s="1303"/>
      <c r="U10" s="780"/>
      <c r="V10" s="780"/>
      <c r="X10" s="1121"/>
      <c r="Y10" s="1121"/>
      <c r="Z10" s="1121"/>
      <c r="AA10" s="1121"/>
      <c r="AB10" s="1121"/>
    </row>
    <row r="11" spans="1:34" s="461" customFormat="1" ht="11.25" hidden="1">
      <c r="G11" s="460"/>
      <c r="H11" s="460"/>
      <c r="L11" s="1298"/>
      <c r="M11" s="1298"/>
      <c r="N11" s="458"/>
      <c r="O11" s="1330"/>
      <c r="P11" s="1330"/>
      <c r="Q11" s="1330"/>
      <c r="R11" s="1330"/>
      <c r="S11" s="1330"/>
      <c r="T11" s="1330"/>
      <c r="U11" s="473" t="s">
        <v>371</v>
      </c>
      <c r="X11" s="475"/>
      <c r="Y11" s="475"/>
      <c r="Z11" s="475"/>
      <c r="AA11" s="475"/>
      <c r="AB11" s="475"/>
      <c r="AC11" s="475"/>
      <c r="AD11" s="475"/>
      <c r="AE11" s="475"/>
      <c r="AF11" s="475"/>
      <c r="AG11" s="475"/>
      <c r="AH11" s="475"/>
    </row>
    <row r="12" spans="1:34">
      <c r="J12" s="451"/>
      <c r="K12" s="451"/>
      <c r="L12" s="447"/>
      <c r="M12" s="447"/>
      <c r="N12" s="447"/>
      <c r="O12" s="1328"/>
      <c r="P12" s="1328"/>
      <c r="Q12" s="1328"/>
      <c r="R12" s="1328"/>
      <c r="S12" s="1328"/>
      <c r="T12" s="1328"/>
      <c r="U12" s="1328"/>
    </row>
    <row r="13" spans="1:34">
      <c r="J13" s="451"/>
      <c r="K13" s="451"/>
      <c r="L13" s="1228" t="s">
        <v>445</v>
      </c>
      <c r="M13" s="1228"/>
      <c r="N13" s="1228"/>
      <c r="O13" s="1228"/>
      <c r="P13" s="1228"/>
      <c r="Q13" s="1228"/>
      <c r="R13" s="1228"/>
      <c r="S13" s="1228"/>
      <c r="T13" s="1228"/>
      <c r="U13" s="1228"/>
      <c r="V13" s="1228"/>
      <c r="W13" s="1228" t="s">
        <v>446</v>
      </c>
    </row>
    <row r="14" spans="1:34" ht="14.25" customHeight="1">
      <c r="J14" s="451"/>
      <c r="K14" s="451"/>
      <c r="L14" s="1311" t="s">
        <v>91</v>
      </c>
      <c r="M14" s="1311" t="s">
        <v>602</v>
      </c>
      <c r="N14" s="491"/>
      <c r="O14" s="1312" t="s">
        <v>604</v>
      </c>
      <c r="P14" s="1313"/>
      <c r="Q14" s="1313"/>
      <c r="R14" s="1313"/>
      <c r="S14" s="1313"/>
      <c r="T14" s="1314"/>
      <c r="U14" s="1294" t="s">
        <v>339</v>
      </c>
      <c r="V14" s="1308" t="s">
        <v>274</v>
      </c>
      <c r="W14" s="1228"/>
    </row>
    <row r="15" spans="1:34" s="493" customFormat="1" ht="14.25" customHeight="1">
      <c r="G15" s="501"/>
      <c r="H15" s="501"/>
      <c r="I15" s="501"/>
      <c r="J15" s="499"/>
      <c r="K15" s="499"/>
      <c r="L15" s="1311"/>
      <c r="M15" s="1311"/>
      <c r="N15" s="491"/>
      <c r="O15" s="1317" t="s">
        <v>578</v>
      </c>
      <c r="P15" s="1315" t="s">
        <v>270</v>
      </c>
      <c r="Q15" s="1316"/>
      <c r="R15" s="1292" t="s">
        <v>615</v>
      </c>
      <c r="S15" s="1292"/>
      <c r="T15" s="1293"/>
      <c r="U15" s="1295"/>
      <c r="V15" s="1309"/>
      <c r="W15" s="1228"/>
      <c r="X15" s="554"/>
      <c r="Y15" s="554"/>
      <c r="Z15" s="554"/>
      <c r="AA15" s="554"/>
      <c r="AB15" s="554"/>
      <c r="AC15" s="554"/>
      <c r="AD15" s="554"/>
      <c r="AE15" s="554"/>
      <c r="AF15" s="554"/>
      <c r="AG15" s="554"/>
      <c r="AH15" s="554"/>
    </row>
    <row r="16" spans="1:34" ht="33.75">
      <c r="J16" s="451"/>
      <c r="K16" s="451"/>
      <c r="L16" s="1311"/>
      <c r="M16" s="1311"/>
      <c r="N16" s="490"/>
      <c r="O16" s="1318"/>
      <c r="P16" s="505" t="s">
        <v>670</v>
      </c>
      <c r="Q16" s="505" t="s">
        <v>671</v>
      </c>
      <c r="R16" s="506" t="s">
        <v>273</v>
      </c>
      <c r="S16" s="1306" t="s">
        <v>272</v>
      </c>
      <c r="T16" s="1307"/>
      <c r="U16" s="1296"/>
      <c r="V16" s="1310"/>
      <c r="W16" s="1228"/>
    </row>
    <row r="17" spans="1:34">
      <c r="J17" s="451"/>
      <c r="K17" s="459">
        <v>1</v>
      </c>
      <c r="L17" s="448" t="s">
        <v>92</v>
      </c>
      <c r="M17" s="448" t="s">
        <v>48</v>
      </c>
      <c r="N17" s="466" t="s">
        <v>48</v>
      </c>
      <c r="O17" s="457">
        <f ca="1">OFFSET(O17,0,-1)+1</f>
        <v>3</v>
      </c>
      <c r="P17" s="457">
        <f ca="1">OFFSET(P17,0,-1)+1</f>
        <v>4</v>
      </c>
      <c r="Q17" s="457">
        <f ca="1">OFFSET(Q17,0,-1)+1</f>
        <v>5</v>
      </c>
      <c r="R17" s="457">
        <f ca="1">OFFSET(R17,0,-1)+1</f>
        <v>6</v>
      </c>
      <c r="S17" s="1299">
        <f ca="1">OFFSET(S17,0,-1)+1</f>
        <v>7</v>
      </c>
      <c r="T17" s="1299"/>
      <c r="U17" s="457">
        <f ca="1">OFFSET(U17,0,-2)+1</f>
        <v>8</v>
      </c>
      <c r="V17" s="465">
        <f ca="1">OFFSET(V17,0,-1)</f>
        <v>8</v>
      </c>
      <c r="W17" s="457">
        <f ca="1">OFFSET(W17,0,-1)+1</f>
        <v>9</v>
      </c>
    </row>
    <row r="18" spans="1:34" ht="22.5">
      <c r="A18" s="1282">
        <v>1</v>
      </c>
      <c r="B18" s="888"/>
      <c r="C18" s="888"/>
      <c r="D18" s="888"/>
      <c r="E18" s="889"/>
      <c r="F18" s="890"/>
      <c r="G18" s="890"/>
      <c r="H18" s="890"/>
      <c r="I18" s="891"/>
      <c r="J18" s="886"/>
      <c r="K18" s="893"/>
      <c r="L18" s="562">
        <f>mergeValue(A18)</f>
        <v>1</v>
      </c>
      <c r="M18" s="610" t="s">
        <v>19</v>
      </c>
      <c r="N18" s="549"/>
      <c r="O18" s="1325"/>
      <c r="P18" s="1325"/>
      <c r="Q18" s="1325"/>
      <c r="R18" s="1325"/>
      <c r="S18" s="1325"/>
      <c r="T18" s="1325"/>
      <c r="U18" s="1325"/>
      <c r="V18" s="1325"/>
      <c r="W18" s="1129" t="s">
        <v>718</v>
      </c>
    </row>
    <row r="19" spans="1:34" ht="22.5">
      <c r="A19" s="1282"/>
      <c r="B19" s="1282">
        <v>1</v>
      </c>
      <c r="C19" s="888"/>
      <c r="D19" s="888"/>
      <c r="E19" s="890"/>
      <c r="F19" s="890"/>
      <c r="G19" s="890"/>
      <c r="H19" s="890"/>
      <c r="I19" s="885"/>
      <c r="J19" s="884"/>
      <c r="K19" s="887"/>
      <c r="L19" s="562" t="str">
        <f>mergeValue(A19) &amp;"."&amp; mergeValue(B19)</f>
        <v>1.1</v>
      </c>
      <c r="M19" s="516" t="s">
        <v>15</v>
      </c>
      <c r="N19" s="549"/>
      <c r="O19" s="1325"/>
      <c r="P19" s="1325"/>
      <c r="Q19" s="1325"/>
      <c r="R19" s="1325"/>
      <c r="S19" s="1325"/>
      <c r="T19" s="1325"/>
      <c r="U19" s="1325"/>
      <c r="V19" s="1325"/>
      <c r="W19" s="1129" t="s">
        <v>459</v>
      </c>
    </row>
    <row r="20" spans="1:34" ht="22.5">
      <c r="A20" s="1282"/>
      <c r="B20" s="1282"/>
      <c r="C20" s="1282">
        <v>1</v>
      </c>
      <c r="D20" s="888"/>
      <c r="E20" s="890"/>
      <c r="F20" s="890"/>
      <c r="G20" s="890"/>
      <c r="H20" s="890"/>
      <c r="I20" s="892"/>
      <c r="J20" s="884"/>
      <c r="K20" s="887"/>
      <c r="L20" s="562" t="str">
        <f>mergeValue(A20) &amp;"."&amp; mergeValue(B20)&amp;"."&amp; mergeValue(C20)</f>
        <v>1.1.1</v>
      </c>
      <c r="M20" s="517" t="s">
        <v>7</v>
      </c>
      <c r="N20" s="549"/>
      <c r="O20" s="1325"/>
      <c r="P20" s="1325"/>
      <c r="Q20" s="1325"/>
      <c r="R20" s="1325"/>
      <c r="S20" s="1325"/>
      <c r="T20" s="1325"/>
      <c r="U20" s="1325"/>
      <c r="V20" s="1325"/>
      <c r="W20" s="1129" t="s">
        <v>600</v>
      </c>
    </row>
    <row r="21" spans="1:34" ht="22.5">
      <c r="A21" s="1282"/>
      <c r="B21" s="1282"/>
      <c r="C21" s="1282"/>
      <c r="D21" s="1282">
        <v>1</v>
      </c>
      <c r="E21" s="890"/>
      <c r="F21" s="890"/>
      <c r="G21" s="890"/>
      <c r="H21" s="890"/>
      <c r="I21" s="892"/>
      <c r="J21" s="884"/>
      <c r="K21" s="887"/>
      <c r="L21" s="562" t="str">
        <f>mergeValue(A21) &amp;"."&amp; mergeValue(B21)&amp;"."&amp; mergeValue(C21)&amp;"."&amp; mergeValue(D21)</f>
        <v>1.1.1.1</v>
      </c>
      <c r="M21" s="518" t="s">
        <v>21</v>
      </c>
      <c r="N21" s="549"/>
      <c r="O21" s="1325"/>
      <c r="P21" s="1325"/>
      <c r="Q21" s="1325"/>
      <c r="R21" s="1325"/>
      <c r="S21" s="1325"/>
      <c r="T21" s="1325"/>
      <c r="U21" s="1325"/>
      <c r="V21" s="1325"/>
      <c r="W21" s="1129" t="s">
        <v>601</v>
      </c>
    </row>
    <row r="22" spans="1:34" ht="11.25" hidden="1" customHeight="1">
      <c r="A22" s="1282"/>
      <c r="B22" s="1282"/>
      <c r="C22" s="1282"/>
      <c r="D22" s="1282"/>
      <c r="E22" s="1282">
        <v>1</v>
      </c>
      <c r="F22" s="890"/>
      <c r="G22" s="890"/>
      <c r="H22" s="888">
        <v>1</v>
      </c>
      <c r="I22" s="1282">
        <v>1</v>
      </c>
      <c r="J22" s="890"/>
      <c r="K22" s="895"/>
      <c r="L22" s="562"/>
      <c r="M22" s="524"/>
      <c r="N22" s="550"/>
      <c r="O22" s="600"/>
      <c r="P22" s="600"/>
      <c r="Q22" s="600"/>
      <c r="R22" s="600"/>
      <c r="S22" s="600"/>
      <c r="T22" s="600"/>
      <c r="U22" s="600"/>
      <c r="V22" s="478"/>
      <c r="W22" s="1090"/>
    </row>
    <row r="23" spans="1:34" ht="33.75">
      <c r="A23" s="1282"/>
      <c r="B23" s="1282"/>
      <c r="C23" s="1282"/>
      <c r="D23" s="1282"/>
      <c r="E23" s="1282"/>
      <c r="F23" s="1282">
        <v>1</v>
      </c>
      <c r="G23" s="888"/>
      <c r="H23" s="888"/>
      <c r="I23" s="1282"/>
      <c r="J23" s="1282">
        <v>1</v>
      </c>
      <c r="K23" s="896"/>
      <c r="L23" s="562" t="str">
        <f>mergeValue(A23) &amp;"."&amp; mergeValue(B23)&amp;"."&amp; mergeValue(C23)&amp;"."&amp; mergeValue(D23)&amp;"."&amp;  mergeValue(F23)</f>
        <v>1.1.1.1.1</v>
      </c>
      <c r="M23" s="525" t="s">
        <v>9</v>
      </c>
      <c r="N23" s="550"/>
      <c r="O23" s="1284"/>
      <c r="P23" s="1284"/>
      <c r="Q23" s="1284"/>
      <c r="R23" s="1284"/>
      <c r="S23" s="1284"/>
      <c r="T23" s="1284"/>
      <c r="U23" s="1284"/>
      <c r="V23" s="1284"/>
      <c r="W23" s="1129" t="s">
        <v>720</v>
      </c>
      <c r="Y23" s="474" t="str">
        <f>strCheckUnique(Z23:Z26)</f>
        <v/>
      </c>
      <c r="AA23" s="474"/>
    </row>
    <row r="24" spans="1:34" ht="99" customHeight="1">
      <c r="A24" s="1282"/>
      <c r="B24" s="1282"/>
      <c r="C24" s="1282"/>
      <c r="D24" s="1282"/>
      <c r="E24" s="1282"/>
      <c r="F24" s="1282"/>
      <c r="G24" s="888">
        <v>1</v>
      </c>
      <c r="H24" s="888"/>
      <c r="I24" s="1282"/>
      <c r="J24" s="1282"/>
      <c r="K24" s="896">
        <v>1</v>
      </c>
      <c r="L24" s="562" t="str">
        <f>mergeValue(A24) &amp;"."&amp; mergeValue(B24)&amp;"."&amp; mergeValue(C24)&amp;"."&amp; mergeValue(D24)&amp;"."&amp; mergeValue(F24)&amp;"."&amp; mergeValue(G24)</f>
        <v>1.1.1.1.1.1</v>
      </c>
      <c r="M24" s="1088"/>
      <c r="N24" s="555"/>
      <c r="O24" s="532"/>
      <c r="P24" s="532"/>
      <c r="Q24" s="1040"/>
      <c r="R24" s="1288"/>
      <c r="S24" s="1290" t="s">
        <v>83</v>
      </c>
      <c r="T24" s="1288"/>
      <c r="U24" s="1290" t="s">
        <v>84</v>
      </c>
      <c r="V24" s="547"/>
      <c r="W24" s="1300" t="s">
        <v>733</v>
      </c>
      <c r="X24" s="470" t="str">
        <f>strCheckDate(O25:V25)</f>
        <v/>
      </c>
      <c r="Y24" s="474"/>
      <c r="Z24" s="474" t="str">
        <f>IF(M24="","",M24 )</f>
        <v/>
      </c>
      <c r="AA24" s="474"/>
      <c r="AB24" s="474"/>
      <c r="AC24" s="474"/>
    </row>
    <row r="25" spans="1:34" ht="11.25" hidden="1">
      <c r="A25" s="1282"/>
      <c r="B25" s="1282"/>
      <c r="C25" s="1282"/>
      <c r="D25" s="1282"/>
      <c r="E25" s="1282"/>
      <c r="F25" s="1282"/>
      <c r="G25" s="888"/>
      <c r="H25" s="888"/>
      <c r="I25" s="1282"/>
      <c r="J25" s="1282"/>
      <c r="K25" s="896"/>
      <c r="L25" s="569"/>
      <c r="M25" s="615"/>
      <c r="N25" s="555"/>
      <c r="O25" s="532"/>
      <c r="P25" s="532"/>
      <c r="Q25" s="553" t="str">
        <f>R24 &amp; "-" &amp; T24</f>
        <v>-</v>
      </c>
      <c r="R25" s="1289"/>
      <c r="S25" s="1290"/>
      <c r="T25" s="1289"/>
      <c r="U25" s="1290"/>
      <c r="V25" s="547"/>
      <c r="W25" s="1301"/>
    </row>
    <row r="26" spans="1:34" s="445" customFormat="1" ht="15" customHeight="1">
      <c r="A26" s="1282"/>
      <c r="B26" s="1282"/>
      <c r="C26" s="1282"/>
      <c r="D26" s="1282"/>
      <c r="E26" s="1282"/>
      <c r="F26" s="1282"/>
      <c r="G26" s="890"/>
      <c r="H26" s="888"/>
      <c r="I26" s="1282"/>
      <c r="J26" s="1282"/>
      <c r="K26" s="895"/>
      <c r="L26" s="508"/>
      <c r="M26" s="526" t="s">
        <v>24</v>
      </c>
      <c r="N26" s="521"/>
      <c r="O26" s="515"/>
      <c r="P26" s="515"/>
      <c r="Q26" s="515"/>
      <c r="R26" s="542"/>
      <c r="S26" s="534"/>
      <c r="T26" s="533"/>
      <c r="U26" s="521"/>
      <c r="V26" s="530"/>
      <c r="W26" s="1302"/>
      <c r="X26" s="471"/>
      <c r="Y26" s="471"/>
      <c r="Z26" s="471"/>
      <c r="AA26" s="471"/>
      <c r="AB26" s="471"/>
      <c r="AC26" s="471"/>
      <c r="AD26" s="471"/>
      <c r="AE26" s="471"/>
      <c r="AF26" s="471"/>
      <c r="AG26" s="471"/>
      <c r="AH26" s="471"/>
    </row>
    <row r="27" spans="1:34" s="445" customFormat="1" ht="15" customHeight="1">
      <c r="A27" s="1282"/>
      <c r="B27" s="1282"/>
      <c r="C27" s="1282"/>
      <c r="D27" s="1282"/>
      <c r="E27" s="1282"/>
      <c r="F27" s="890"/>
      <c r="G27" s="890"/>
      <c r="H27" s="888"/>
      <c r="I27" s="1282"/>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2"/>
      <c r="B28" s="1282"/>
      <c r="C28" s="1282"/>
      <c r="D28" s="1282"/>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2"/>
      <c r="B29" s="1282"/>
      <c r="C29" s="1282"/>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2"/>
      <c r="B30" s="1282"/>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2"/>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5" t="s">
        <v>734</v>
      </c>
      <c r="N34" s="1275"/>
      <c r="O34" s="1275"/>
      <c r="P34" s="1275"/>
      <c r="Q34" s="1275"/>
      <c r="R34" s="1275"/>
      <c r="S34" s="1275"/>
      <c r="T34" s="1275"/>
      <c r="U34" s="1275"/>
      <c r="V34" s="1275"/>
      <c r="W34" s="1275"/>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6" t="s">
        <v>470</v>
      </c>
      <c r="G2" s="1277"/>
      <c r="H2" s="1278"/>
      <c r="I2" s="609"/>
    </row>
    <row r="3" spans="1:20" ht="3" customHeight="1"/>
    <row r="4" spans="1:20" s="539" customFormat="1" ht="11.25">
      <c r="A4" s="559"/>
      <c r="B4" s="559"/>
      <c r="C4" s="559"/>
      <c r="D4" s="559"/>
      <c r="F4" s="1228" t="s">
        <v>445</v>
      </c>
      <c r="G4" s="1228"/>
      <c r="H4" s="1228"/>
      <c r="I4" s="1279"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9"/>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07.05.2021</v>
      </c>
      <c r="I7" s="550" t="s">
        <v>472</v>
      </c>
      <c r="J7" s="584"/>
      <c r="K7" s="559"/>
      <c r="L7" s="559"/>
      <c r="M7" s="559"/>
      <c r="N7" s="559"/>
      <c r="O7" s="559"/>
      <c r="P7" s="559"/>
      <c r="Q7" s="559"/>
      <c r="R7" s="559"/>
      <c r="S7" s="559"/>
      <c r="T7" s="559"/>
    </row>
    <row r="8" spans="1:20" s="539" customFormat="1" ht="45">
      <c r="A8" s="1280">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0"/>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0"/>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0"/>
      <c r="B11" s="1280">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0"/>
      <c r="B12" s="1280"/>
      <c r="C12" s="1280">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0"/>
      <c r="B13" s="1280"/>
      <c r="C13" s="1280"/>
      <c r="D13" s="592">
        <v>1</v>
      </c>
      <c r="F13" s="585" t="str">
        <f>"4."&amp;mergeValue(A13) &amp;"."&amp;mergeValue(B13)&amp;"."&amp;mergeValue(C13)&amp;"."&amp;mergeValue(D13)</f>
        <v>4.1.1.1.1</v>
      </c>
      <c r="G13" s="602" t="s">
        <v>477</v>
      </c>
      <c r="H13" s="573"/>
      <c r="I13" s="1281" t="s">
        <v>569</v>
      </c>
      <c r="J13" s="584"/>
      <c r="K13" s="559"/>
      <c r="L13" s="559"/>
      <c r="M13" s="559"/>
      <c r="N13" s="559"/>
      <c r="O13" s="559"/>
      <c r="P13" s="559"/>
      <c r="Q13" s="559"/>
      <c r="R13" s="559"/>
      <c r="S13" s="559"/>
      <c r="T13" s="559"/>
    </row>
    <row r="14" spans="1:20" s="539" customFormat="1" ht="18.75">
      <c r="A14" s="1280"/>
      <c r="B14" s="1280"/>
      <c r="C14" s="1280"/>
      <c r="D14" s="592"/>
      <c r="F14" s="588"/>
      <c r="G14" s="520" t="s">
        <v>4</v>
      </c>
      <c r="H14" s="593"/>
      <c r="I14" s="1281"/>
      <c r="J14" s="584"/>
      <c r="K14" s="559"/>
      <c r="L14" s="559"/>
      <c r="M14" s="559"/>
      <c r="N14" s="559"/>
      <c r="O14" s="559"/>
      <c r="P14" s="559"/>
      <c r="Q14" s="559"/>
      <c r="R14" s="559"/>
      <c r="S14" s="559"/>
      <c r="T14" s="559"/>
    </row>
    <row r="15" spans="1:20" s="539" customFormat="1" ht="18.75">
      <c r="A15" s="1280"/>
      <c r="B15" s="1280"/>
      <c r="C15" s="592"/>
      <c r="D15" s="592"/>
      <c r="F15" s="603"/>
      <c r="G15" s="546" t="s">
        <v>401</v>
      </c>
      <c r="H15" s="604"/>
      <c r="I15" s="605"/>
      <c r="J15" s="584"/>
      <c r="K15" s="559"/>
      <c r="L15" s="559"/>
      <c r="M15" s="559"/>
      <c r="N15" s="559"/>
      <c r="O15" s="559"/>
      <c r="P15" s="559"/>
      <c r="Q15" s="559"/>
      <c r="R15" s="559"/>
      <c r="S15" s="559"/>
      <c r="T15" s="559"/>
    </row>
    <row r="16" spans="1:20" s="539" customFormat="1" ht="18.75">
      <c r="A16" s="1280"/>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5" t="s">
        <v>571</v>
      </c>
      <c r="H19" s="1275"/>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7" t="s">
        <v>616</v>
      </c>
      <c r="M5" s="1297"/>
      <c r="N5" s="1297"/>
      <c r="O5" s="1297"/>
      <c r="P5" s="1297"/>
      <c r="Q5" s="1297"/>
      <c r="R5" s="1297"/>
      <c r="S5" s="1297"/>
      <c r="T5" s="1297"/>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0"/>
      <c r="M7" s="1046"/>
      <c r="O7" s="1303"/>
      <c r="P7" s="1303"/>
      <c r="Q7" s="1303"/>
      <c r="R7" s="1303"/>
      <c r="S7" s="1303"/>
      <c r="T7" s="1303"/>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29.04.2021</v>
      </c>
      <c r="P8" s="1304"/>
      <c r="Q8" s="1304"/>
      <c r="R8" s="1304"/>
      <c r="S8" s="1304"/>
      <c r="T8" s="1304"/>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1791</v>
      </c>
      <c r="P9" s="1304"/>
      <c r="Q9" s="1304"/>
      <c r="R9" s="1304"/>
      <c r="S9" s="1304"/>
      <c r="T9" s="1304"/>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0"/>
      <c r="M10" s="1046"/>
      <c r="O10" s="1303"/>
      <c r="P10" s="1303"/>
      <c r="Q10" s="1303"/>
      <c r="R10" s="1303"/>
      <c r="S10" s="1303"/>
      <c r="T10" s="1303"/>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8"/>
      <c r="P12" s="1328"/>
      <c r="Q12" s="1328"/>
      <c r="R12" s="1328"/>
      <c r="S12" s="1328"/>
      <c r="T12" s="1328"/>
      <c r="U12" s="1328"/>
    </row>
    <row r="13" spans="1:34">
      <c r="J13" s="451"/>
      <c r="K13" s="451"/>
      <c r="L13" s="1228" t="s">
        <v>445</v>
      </c>
      <c r="M13" s="1228"/>
      <c r="N13" s="1228"/>
      <c r="O13" s="1228"/>
      <c r="P13" s="1228"/>
      <c r="Q13" s="1228"/>
      <c r="R13" s="1228"/>
      <c r="S13" s="1228"/>
      <c r="T13" s="1228"/>
      <c r="U13" s="1228"/>
      <c r="V13" s="1228"/>
      <c r="W13" s="1228" t="s">
        <v>446</v>
      </c>
    </row>
    <row r="14" spans="1:34" ht="14.25" customHeight="1">
      <c r="J14" s="451"/>
      <c r="K14" s="451"/>
      <c r="L14" s="1311" t="s">
        <v>91</v>
      </c>
      <c r="M14" s="1311" t="s">
        <v>602</v>
      </c>
      <c r="N14" s="491"/>
      <c r="O14" s="1312" t="s">
        <v>604</v>
      </c>
      <c r="P14" s="1313"/>
      <c r="Q14" s="1313"/>
      <c r="R14" s="1313"/>
      <c r="S14" s="1313"/>
      <c r="T14" s="1314"/>
      <c r="U14" s="1294" t="s">
        <v>339</v>
      </c>
      <c r="V14" s="1308" t="s">
        <v>274</v>
      </c>
      <c r="W14" s="1228"/>
    </row>
    <row r="15" spans="1:34" s="493" customFormat="1" ht="14.25" customHeight="1">
      <c r="A15" s="554"/>
      <c r="B15" s="554"/>
      <c r="C15" s="554"/>
      <c r="D15" s="554"/>
      <c r="E15" s="554"/>
      <c r="F15" s="554"/>
      <c r="G15" s="560"/>
      <c r="H15" s="560"/>
      <c r="I15" s="501"/>
      <c r="J15" s="499"/>
      <c r="K15" s="499"/>
      <c r="L15" s="1311"/>
      <c r="M15" s="1311"/>
      <c r="N15" s="491"/>
      <c r="O15" s="1317" t="s">
        <v>675</v>
      </c>
      <c r="P15" s="1315" t="s">
        <v>270</v>
      </c>
      <c r="Q15" s="1316"/>
      <c r="R15" s="1292" t="s">
        <v>615</v>
      </c>
      <c r="S15" s="1292"/>
      <c r="T15" s="1293"/>
      <c r="U15" s="1295"/>
      <c r="V15" s="1309"/>
      <c r="W15" s="1228"/>
      <c r="X15" s="554"/>
      <c r="Y15" s="554"/>
      <c r="Z15" s="554"/>
      <c r="AA15" s="554"/>
      <c r="AB15" s="554"/>
      <c r="AC15" s="554"/>
      <c r="AD15" s="554"/>
      <c r="AE15" s="554"/>
      <c r="AF15" s="554"/>
      <c r="AG15" s="554"/>
      <c r="AH15" s="554"/>
    </row>
    <row r="16" spans="1:34" ht="33.75">
      <c r="J16" s="451"/>
      <c r="K16" s="451"/>
      <c r="L16" s="1311"/>
      <c r="M16" s="1311"/>
      <c r="N16" s="490"/>
      <c r="O16" s="1318"/>
      <c r="P16" s="505" t="s">
        <v>670</v>
      </c>
      <c r="Q16" s="505" t="s">
        <v>671</v>
      </c>
      <c r="R16" s="506" t="s">
        <v>273</v>
      </c>
      <c r="S16" s="1306" t="s">
        <v>272</v>
      </c>
      <c r="T16" s="1307"/>
      <c r="U16" s="1296"/>
      <c r="V16" s="1310"/>
      <c r="W16" s="1228"/>
    </row>
    <row r="17" spans="1:35">
      <c r="J17" s="451"/>
      <c r="K17" s="459">
        <v>1</v>
      </c>
      <c r="L17" s="495" t="s">
        <v>92</v>
      </c>
      <c r="M17" s="495" t="s">
        <v>48</v>
      </c>
      <c r="N17" s="466" t="s">
        <v>48</v>
      </c>
      <c r="O17" s="457">
        <f ca="1">OFFSET(O17,0,-1)+1</f>
        <v>3</v>
      </c>
      <c r="P17" s="457">
        <f ca="1">OFFSET(P17,0,-1)+1</f>
        <v>4</v>
      </c>
      <c r="Q17" s="457">
        <f ca="1">OFFSET(Q17,0,-1)+1</f>
        <v>5</v>
      </c>
      <c r="R17" s="457">
        <f ca="1">OFFSET(R17,0,-1)+1</f>
        <v>6</v>
      </c>
      <c r="S17" s="1299">
        <f ca="1">OFFSET(S17,0,-1)+1</f>
        <v>7</v>
      </c>
      <c r="T17" s="1299"/>
      <c r="U17" s="457">
        <f ca="1">OFFSET(U17,0,-2)+1</f>
        <v>8</v>
      </c>
      <c r="V17" s="620">
        <f ca="1">OFFSET(V17,0,-1)</f>
        <v>8</v>
      </c>
      <c r="W17" s="457">
        <f ca="1">OFFSET(W17,0,-1)+1</f>
        <v>9</v>
      </c>
    </row>
    <row r="18" spans="1:35" ht="22.5">
      <c r="A18" s="1282">
        <v>1</v>
      </c>
      <c r="B18" s="906"/>
      <c r="C18" s="906"/>
      <c r="D18" s="906"/>
      <c r="E18" s="907"/>
      <c r="F18" s="908"/>
      <c r="G18" s="908"/>
      <c r="H18" s="908"/>
      <c r="I18" s="909"/>
      <c r="J18" s="904"/>
      <c r="K18" s="911"/>
      <c r="L18" s="562">
        <f>mergeValue(A18)</f>
        <v>1</v>
      </c>
      <c r="M18" s="610" t="s">
        <v>19</v>
      </c>
      <c r="N18" s="549"/>
      <c r="O18" s="1325"/>
      <c r="P18" s="1325"/>
      <c r="Q18" s="1325"/>
      <c r="R18" s="1325"/>
      <c r="S18" s="1325"/>
      <c r="T18" s="1325"/>
      <c r="U18" s="1325"/>
      <c r="V18" s="1325"/>
      <c r="W18" s="1129" t="s">
        <v>718</v>
      </c>
    </row>
    <row r="19" spans="1:35" ht="22.5">
      <c r="A19" s="1282"/>
      <c r="B19" s="1282">
        <v>1</v>
      </c>
      <c r="C19" s="906"/>
      <c r="D19" s="906"/>
      <c r="E19" s="908"/>
      <c r="F19" s="908"/>
      <c r="G19" s="908"/>
      <c r="H19" s="908"/>
      <c r="I19" s="903"/>
      <c r="J19" s="902"/>
      <c r="K19" s="905"/>
      <c r="L19" s="562" t="str">
        <f>mergeValue(A19) &amp;"."&amp; mergeValue(B19)</f>
        <v>1.1</v>
      </c>
      <c r="M19" s="516" t="s">
        <v>15</v>
      </c>
      <c r="N19" s="549"/>
      <c r="O19" s="1325"/>
      <c r="P19" s="1325"/>
      <c r="Q19" s="1325"/>
      <c r="R19" s="1325"/>
      <c r="S19" s="1325"/>
      <c r="T19" s="1325"/>
      <c r="U19" s="1325"/>
      <c r="V19" s="1325"/>
      <c r="W19" s="1129" t="s">
        <v>459</v>
      </c>
    </row>
    <row r="20" spans="1:35" ht="22.5">
      <c r="A20" s="1282"/>
      <c r="B20" s="1282"/>
      <c r="C20" s="1282">
        <v>1</v>
      </c>
      <c r="D20" s="906"/>
      <c r="E20" s="908"/>
      <c r="F20" s="908"/>
      <c r="G20" s="908"/>
      <c r="H20" s="908"/>
      <c r="I20" s="910"/>
      <c r="J20" s="902"/>
      <c r="K20" s="905"/>
      <c r="L20" s="562" t="str">
        <f>mergeValue(A20) &amp;"."&amp; mergeValue(B20)&amp;"."&amp; mergeValue(C20)</f>
        <v>1.1.1</v>
      </c>
      <c r="M20" s="517" t="s">
        <v>7</v>
      </c>
      <c r="N20" s="549"/>
      <c r="O20" s="1325"/>
      <c r="P20" s="1325"/>
      <c r="Q20" s="1325"/>
      <c r="R20" s="1325"/>
      <c r="S20" s="1325"/>
      <c r="T20" s="1325"/>
      <c r="U20" s="1325"/>
      <c r="V20" s="1325"/>
      <c r="W20" s="1129" t="s">
        <v>600</v>
      </c>
    </row>
    <row r="21" spans="1:35" ht="22.5">
      <c r="A21" s="1282"/>
      <c r="B21" s="1282"/>
      <c r="C21" s="1282"/>
      <c r="D21" s="1282">
        <v>1</v>
      </c>
      <c r="E21" s="908"/>
      <c r="F21" s="908"/>
      <c r="G21" s="908"/>
      <c r="H21" s="908"/>
      <c r="I21" s="910"/>
      <c r="J21" s="902"/>
      <c r="K21" s="905"/>
      <c r="L21" s="562" t="str">
        <f>mergeValue(A21) &amp;"."&amp; mergeValue(B21)&amp;"."&amp; mergeValue(C21)&amp;"."&amp; mergeValue(D21)</f>
        <v>1.1.1.1</v>
      </c>
      <c r="M21" s="518" t="s">
        <v>21</v>
      </c>
      <c r="N21" s="549"/>
      <c r="O21" s="1325"/>
      <c r="P21" s="1325"/>
      <c r="Q21" s="1325"/>
      <c r="R21" s="1325"/>
      <c r="S21" s="1325"/>
      <c r="T21" s="1325"/>
      <c r="U21" s="1325"/>
      <c r="V21" s="1325"/>
      <c r="W21" s="1129" t="s">
        <v>601</v>
      </c>
    </row>
    <row r="22" spans="1:35" ht="11.25" hidden="1" customHeight="1">
      <c r="A22" s="1282"/>
      <c r="B22" s="1282"/>
      <c r="C22" s="1282"/>
      <c r="D22" s="1282"/>
      <c r="E22" s="1282">
        <v>1</v>
      </c>
      <c r="F22" s="908"/>
      <c r="G22" s="908"/>
      <c r="H22" s="906">
        <v>1</v>
      </c>
      <c r="I22" s="1282">
        <v>1</v>
      </c>
      <c r="J22" s="908"/>
      <c r="K22" s="913"/>
      <c r="L22" s="562"/>
      <c r="M22" s="524"/>
      <c r="N22" s="550"/>
      <c r="O22" s="600"/>
      <c r="P22" s="600"/>
      <c r="Q22" s="600"/>
      <c r="R22" s="600"/>
      <c r="S22" s="600"/>
      <c r="T22" s="600"/>
      <c r="U22" s="600"/>
      <c r="V22" s="478"/>
      <c r="W22" s="1090"/>
    </row>
    <row r="23" spans="1:35" ht="33.75">
      <c r="A23" s="1282"/>
      <c r="B23" s="1282"/>
      <c r="C23" s="1282"/>
      <c r="D23" s="1282"/>
      <c r="E23" s="1282"/>
      <c r="F23" s="1282">
        <v>1</v>
      </c>
      <c r="G23" s="906"/>
      <c r="H23" s="906"/>
      <c r="I23" s="1282"/>
      <c r="J23" s="1282">
        <v>1</v>
      </c>
      <c r="K23" s="914"/>
      <c r="L23" s="562" t="str">
        <f>mergeValue(A23) &amp;"."&amp; mergeValue(B23)&amp;"."&amp; mergeValue(C23)&amp;"."&amp; mergeValue(D23)&amp;"."&amp;  mergeValue(F23)</f>
        <v>1.1.1.1.1</v>
      </c>
      <c r="M23" s="525" t="s">
        <v>9</v>
      </c>
      <c r="N23" s="550"/>
      <c r="O23" s="1284"/>
      <c r="P23" s="1284"/>
      <c r="Q23" s="1284"/>
      <c r="R23" s="1284"/>
      <c r="S23" s="1284"/>
      <c r="T23" s="1284"/>
      <c r="U23" s="1284"/>
      <c r="V23" s="1284"/>
      <c r="W23" s="1129" t="s">
        <v>720</v>
      </c>
      <c r="Y23" s="474" t="str">
        <f>strCheckUnique(Z23:Z26)</f>
        <v/>
      </c>
      <c r="AA23" s="474"/>
    </row>
    <row r="24" spans="1:35" ht="99" customHeight="1">
      <c r="A24" s="1282"/>
      <c r="B24" s="1282"/>
      <c r="C24" s="1282"/>
      <c r="D24" s="1282"/>
      <c r="E24" s="1282"/>
      <c r="F24" s="1282"/>
      <c r="G24" s="906">
        <v>1</v>
      </c>
      <c r="H24" s="906"/>
      <c r="I24" s="1282"/>
      <c r="J24" s="1282"/>
      <c r="K24" s="914">
        <v>1</v>
      </c>
      <c r="L24" s="562" t="str">
        <f>mergeValue(A24) &amp;"."&amp; mergeValue(B24)&amp;"."&amp; mergeValue(C24)&amp;"."&amp; mergeValue(D24)&amp;"."&amp; mergeValue(F24)&amp;"."&amp; mergeValue(G24)</f>
        <v>1.1.1.1.1.1</v>
      </c>
      <c r="M24" s="1088"/>
      <c r="N24" s="555"/>
      <c r="O24" s="532"/>
      <c r="P24" s="532"/>
      <c r="Q24" s="1040"/>
      <c r="R24" s="1288"/>
      <c r="S24" s="1290" t="s">
        <v>83</v>
      </c>
      <c r="T24" s="1288"/>
      <c r="U24" s="1290" t="s">
        <v>84</v>
      </c>
      <c r="V24" s="547"/>
      <c r="W24" s="1300" t="s">
        <v>733</v>
      </c>
      <c r="X24" s="470" t="str">
        <f>strCheckDate(O25:V25)</f>
        <v/>
      </c>
      <c r="Y24" s="474"/>
      <c r="Z24" s="474" t="str">
        <f>IF(M24="","",M24 )</f>
        <v/>
      </c>
      <c r="AA24" s="474"/>
      <c r="AB24" s="474"/>
      <c r="AC24" s="474"/>
    </row>
    <row r="25" spans="1:35" ht="11.25" hidden="1">
      <c r="A25" s="1282"/>
      <c r="B25" s="1282"/>
      <c r="C25" s="1282"/>
      <c r="D25" s="1282"/>
      <c r="E25" s="1282"/>
      <c r="F25" s="1282"/>
      <c r="G25" s="906"/>
      <c r="H25" s="906"/>
      <c r="I25" s="1282"/>
      <c r="J25" s="1282"/>
      <c r="K25" s="914"/>
      <c r="L25" s="569"/>
      <c r="M25" s="615"/>
      <c r="N25" s="555"/>
      <c r="O25" s="532"/>
      <c r="P25" s="532"/>
      <c r="Q25" s="553" t="str">
        <f>R24 &amp; "-" &amp; T24</f>
        <v>-</v>
      </c>
      <c r="R25" s="1289"/>
      <c r="S25" s="1290"/>
      <c r="T25" s="1289"/>
      <c r="U25" s="1290"/>
      <c r="V25" s="547"/>
      <c r="W25" s="1301"/>
    </row>
    <row r="26" spans="1:35" s="445" customFormat="1" ht="15" customHeight="1">
      <c r="A26" s="1282"/>
      <c r="B26" s="1282"/>
      <c r="C26" s="1282"/>
      <c r="D26" s="1282"/>
      <c r="E26" s="1282"/>
      <c r="F26" s="1282"/>
      <c r="G26" s="908"/>
      <c r="H26" s="906"/>
      <c r="I26" s="1282"/>
      <c r="J26" s="1282"/>
      <c r="K26" s="913"/>
      <c r="L26" s="508"/>
      <c r="M26" s="526" t="s">
        <v>24</v>
      </c>
      <c r="N26" s="521"/>
      <c r="O26" s="515"/>
      <c r="P26" s="515"/>
      <c r="Q26" s="515"/>
      <c r="R26" s="542"/>
      <c r="S26" s="534"/>
      <c r="T26" s="533"/>
      <c r="U26" s="521"/>
      <c r="V26" s="530"/>
      <c r="W26" s="1302"/>
      <c r="X26" s="471"/>
      <c r="Y26" s="471"/>
      <c r="Z26" s="471"/>
      <c r="AA26" s="471"/>
      <c r="AB26" s="471"/>
      <c r="AC26" s="471"/>
      <c r="AD26" s="471"/>
      <c r="AE26" s="471"/>
      <c r="AF26" s="471"/>
      <c r="AG26" s="471"/>
      <c r="AH26" s="471"/>
    </row>
    <row r="27" spans="1:35" s="445" customFormat="1" ht="15" customHeight="1">
      <c r="A27" s="1282"/>
      <c r="B27" s="1282"/>
      <c r="C27" s="1282"/>
      <c r="D27" s="1282"/>
      <c r="E27" s="1282"/>
      <c r="F27" s="908"/>
      <c r="G27" s="908"/>
      <c r="H27" s="906"/>
      <c r="I27" s="1282"/>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2"/>
      <c r="B28" s="1282"/>
      <c r="C28" s="1282"/>
      <c r="D28" s="1282"/>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2"/>
      <c r="B29" s="1282"/>
      <c r="C29" s="1282"/>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2"/>
      <c r="B30" s="1282"/>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2"/>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5" t="s">
        <v>734</v>
      </c>
      <c r="N34" s="1275"/>
      <c r="O34" s="1275"/>
      <c r="P34" s="1275"/>
      <c r="Q34" s="1275"/>
      <c r="R34" s="1275"/>
      <c r="S34" s="1275"/>
      <c r="T34" s="1275"/>
      <c r="U34" s="1275"/>
      <c r="V34" s="1275"/>
      <c r="W34" s="1275"/>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6" t="s">
        <v>470</v>
      </c>
      <c r="G2" s="1277"/>
      <c r="H2" s="1278"/>
      <c r="I2" s="407"/>
    </row>
    <row r="3" spans="1:20" ht="3" customHeight="1"/>
    <row r="4" spans="1:20" s="182" customFormat="1" ht="11.25">
      <c r="A4" s="206"/>
      <c r="B4" s="206"/>
      <c r="C4" s="206"/>
      <c r="D4" s="206"/>
      <c r="F4" s="1228" t="s">
        <v>445</v>
      </c>
      <c r="G4" s="1228"/>
      <c r="H4" s="1228"/>
      <c r="I4" s="1279"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07.05.2021</v>
      </c>
      <c r="I7" s="188" t="s">
        <v>472</v>
      </c>
      <c r="J7" s="312"/>
      <c r="K7" s="206"/>
      <c r="L7" s="206"/>
      <c r="M7" s="206"/>
      <c r="N7" s="206"/>
      <c r="O7" s="206"/>
      <c r="P7" s="206"/>
      <c r="Q7" s="206"/>
      <c r="R7" s="206"/>
      <c r="S7" s="206"/>
      <c r="T7" s="206"/>
    </row>
    <row r="8" spans="1:20" s="182" customFormat="1" ht="45">
      <c r="A8" s="1280">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0"/>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0"/>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0"/>
      <c r="B11" s="1280">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80"/>
      <c r="B12" s="1280"/>
      <c r="C12" s="1280">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0"/>
      <c r="B13" s="1280"/>
      <c r="C13" s="1280"/>
      <c r="D13" s="321">
        <v>1</v>
      </c>
      <c r="F13" s="313" t="str">
        <f>"4."&amp;mergeValue(A13) &amp;"."&amp;mergeValue(B13)&amp;"."&amp;mergeValue(C13)&amp;"."&amp;mergeValue(D13)</f>
        <v>4.1.1.1.1</v>
      </c>
      <c r="G13" s="392" t="s">
        <v>477</v>
      </c>
      <c r="H13" s="297"/>
      <c r="I13" s="1281" t="s">
        <v>569</v>
      </c>
      <c r="J13" s="312"/>
      <c r="K13" s="206"/>
      <c r="L13" s="206"/>
      <c r="M13" s="206"/>
      <c r="N13" s="206"/>
      <c r="O13" s="206"/>
      <c r="P13" s="206"/>
      <c r="Q13" s="206"/>
      <c r="R13" s="206"/>
      <c r="S13" s="206"/>
      <c r="T13" s="206"/>
    </row>
    <row r="14" spans="1:20" s="182" customFormat="1" ht="18.75">
      <c r="A14" s="1280"/>
      <c r="B14" s="1280"/>
      <c r="C14" s="1280"/>
      <c r="D14" s="321"/>
      <c r="F14" s="315"/>
      <c r="G14" s="143" t="s">
        <v>4</v>
      </c>
      <c r="H14" s="320"/>
      <c r="I14" s="1281"/>
      <c r="J14" s="312"/>
      <c r="K14" s="206"/>
      <c r="L14" s="206"/>
      <c r="M14" s="206"/>
      <c r="N14" s="206"/>
      <c r="O14" s="206"/>
      <c r="P14" s="206"/>
      <c r="Q14" s="206"/>
      <c r="R14" s="206"/>
      <c r="S14" s="206"/>
      <c r="T14" s="206"/>
    </row>
    <row r="15" spans="1:20" s="182" customFormat="1" ht="18.75">
      <c r="A15" s="1280"/>
      <c r="B15" s="1280"/>
      <c r="C15" s="321"/>
      <c r="D15" s="321"/>
      <c r="F15" s="393"/>
      <c r="G15" s="187" t="s">
        <v>401</v>
      </c>
      <c r="H15" s="394"/>
      <c r="I15" s="395"/>
      <c r="J15" s="312"/>
      <c r="K15" s="206"/>
      <c r="L15" s="206"/>
      <c r="M15" s="206"/>
      <c r="N15" s="206"/>
      <c r="O15" s="206"/>
      <c r="P15" s="206"/>
      <c r="Q15" s="206"/>
      <c r="R15" s="206"/>
      <c r="S15" s="206"/>
      <c r="T15" s="206"/>
    </row>
    <row r="16" spans="1:20" s="182" customFormat="1" ht="18.75">
      <c r="A16" s="1280"/>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7" t="s">
        <v>735</v>
      </c>
      <c r="M5" s="1297"/>
      <c r="N5" s="1297"/>
      <c r="O5" s="1297"/>
      <c r="P5" s="1297"/>
      <c r="Q5" s="1297"/>
      <c r="R5" s="1297"/>
      <c r="S5" s="1297"/>
      <c r="T5" s="1297"/>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0"/>
      <c r="M7" s="1046"/>
      <c r="O7" s="1303"/>
      <c r="P7" s="1303"/>
      <c r="Q7" s="1303"/>
      <c r="R7" s="1303"/>
      <c r="S7" s="1303"/>
      <c r="T7" s="1303"/>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29.04.2021</v>
      </c>
      <c r="P8" s="1304"/>
      <c r="Q8" s="1304"/>
      <c r="R8" s="1304"/>
      <c r="S8" s="1304"/>
      <c r="T8" s="1304"/>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1791</v>
      </c>
      <c r="P9" s="1304"/>
      <c r="Q9" s="1304"/>
      <c r="R9" s="1304"/>
      <c r="S9" s="1304"/>
      <c r="T9" s="1304"/>
      <c r="U9" s="635"/>
      <c r="V9" s="456"/>
      <c r="AC9" s="475"/>
      <c r="AD9" s="475"/>
      <c r="AE9" s="475"/>
      <c r="AF9" s="475"/>
      <c r="AG9" s="475"/>
    </row>
    <row r="10" spans="1:33" s="746" customFormat="1" ht="5.25" hidden="1">
      <c r="A10" s="1121"/>
      <c r="B10" s="1121"/>
      <c r="C10" s="1121"/>
      <c r="D10" s="1121"/>
      <c r="E10" s="1121"/>
      <c r="F10" s="1121"/>
      <c r="G10" s="1121"/>
      <c r="H10" s="1121"/>
      <c r="L10" s="1170"/>
      <c r="M10" s="1046"/>
      <c r="O10" s="1303"/>
      <c r="P10" s="1303"/>
      <c r="Q10" s="1303"/>
      <c r="R10" s="1303"/>
      <c r="S10" s="1303"/>
      <c r="T10" s="1303"/>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4"/>
      <c r="P12" s="1324"/>
      <c r="Q12" s="1324"/>
      <c r="R12" s="1324"/>
      <c r="S12" s="1324"/>
      <c r="T12" s="1324"/>
      <c r="U12" s="1324"/>
      <c r="V12" s="1324"/>
      <c r="W12" s="1324"/>
      <c r="X12" s="1324"/>
      <c r="Y12" s="1324"/>
      <c r="Z12" s="1324"/>
    </row>
    <row r="13" spans="1:33" ht="14.25" customHeight="1">
      <c r="J13" s="451"/>
      <c r="K13" s="451"/>
      <c r="L13" s="1311" t="s">
        <v>445</v>
      </c>
      <c r="M13" s="1311"/>
      <c r="N13" s="1311"/>
      <c r="O13" s="1311"/>
      <c r="P13" s="1311"/>
      <c r="Q13" s="1311"/>
      <c r="R13" s="1311"/>
      <c r="S13" s="1311"/>
      <c r="T13" s="1311"/>
      <c r="U13" s="1311"/>
      <c r="V13" s="1311"/>
      <c r="W13" s="1311"/>
      <c r="X13" s="1311"/>
      <c r="Y13" s="1311"/>
      <c r="Z13" s="1311"/>
      <c r="AA13" s="1311"/>
      <c r="AB13" s="1228" t="s">
        <v>446</v>
      </c>
    </row>
    <row r="14" spans="1:33" ht="14.25" customHeight="1">
      <c r="J14" s="451"/>
      <c r="K14" s="451"/>
      <c r="L14" s="1311" t="s">
        <v>91</v>
      </c>
      <c r="M14" s="1311" t="s">
        <v>602</v>
      </c>
      <c r="N14" s="547"/>
      <c r="O14" s="1228" t="s">
        <v>604</v>
      </c>
      <c r="P14" s="1228"/>
      <c r="Q14" s="1228"/>
      <c r="R14" s="1228"/>
      <c r="S14" s="1228"/>
      <c r="T14" s="1228"/>
      <c r="U14" s="1228"/>
      <c r="V14" s="1228"/>
      <c r="W14" s="1228"/>
      <c r="X14" s="1228"/>
      <c r="Y14" s="1228"/>
      <c r="Z14" s="1311" t="s">
        <v>339</v>
      </c>
      <c r="AA14" s="1323" t="s">
        <v>274</v>
      </c>
      <c r="AB14" s="1228"/>
    </row>
    <row r="15" spans="1:33" s="493" customFormat="1" ht="14.25" customHeight="1">
      <c r="A15" s="554"/>
      <c r="B15" s="554"/>
      <c r="C15" s="554"/>
      <c r="D15" s="554"/>
      <c r="E15" s="554"/>
      <c r="F15" s="554"/>
      <c r="G15" s="560"/>
      <c r="H15" s="560"/>
      <c r="I15" s="501"/>
      <c r="J15" s="499"/>
      <c r="K15" s="499"/>
      <c r="L15" s="1311"/>
      <c r="M15" s="1311"/>
      <c r="N15" s="547"/>
      <c r="O15" s="1335" t="s">
        <v>617</v>
      </c>
      <c r="P15" s="1335" t="s">
        <v>589</v>
      </c>
      <c r="Q15" s="1335" t="s">
        <v>590</v>
      </c>
      <c r="R15" s="1335" t="s">
        <v>270</v>
      </c>
      <c r="S15" s="1335"/>
      <c r="T15" s="1335" t="s">
        <v>270</v>
      </c>
      <c r="U15" s="1335"/>
      <c r="V15" s="621"/>
      <c r="W15" s="1334" t="s">
        <v>615</v>
      </c>
      <c r="X15" s="1334"/>
      <c r="Y15" s="1334"/>
      <c r="Z15" s="1311"/>
      <c r="AA15" s="1323"/>
      <c r="AB15" s="1228"/>
      <c r="AC15" s="554"/>
      <c r="AD15" s="554"/>
      <c r="AE15" s="554"/>
      <c r="AF15" s="554"/>
      <c r="AG15" s="554"/>
    </row>
    <row r="16" spans="1:33" ht="56.25" customHeight="1">
      <c r="J16" s="451"/>
      <c r="K16" s="451"/>
      <c r="L16" s="1311"/>
      <c r="M16" s="1311"/>
      <c r="N16" s="547"/>
      <c r="O16" s="1335"/>
      <c r="P16" s="1335"/>
      <c r="Q16" s="1335"/>
      <c r="R16" s="505" t="s">
        <v>591</v>
      </c>
      <c r="S16" s="505" t="s">
        <v>592</v>
      </c>
      <c r="T16" s="505" t="s">
        <v>593</v>
      </c>
      <c r="U16" s="505" t="s">
        <v>594</v>
      </c>
      <c r="V16" s="505"/>
      <c r="W16" s="506" t="s">
        <v>273</v>
      </c>
      <c r="X16" s="1331" t="s">
        <v>272</v>
      </c>
      <c r="Y16" s="1331"/>
      <c r="Z16" s="1311"/>
      <c r="AA16" s="1323"/>
      <c r="AB16" s="1228"/>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9">
        <f ca="1">OFFSET(X17,0,-1)+1</f>
        <v>11</v>
      </c>
      <c r="Y17" s="1299"/>
      <c r="Z17" s="457">
        <f ca="1">OFFSET(Z17,0,-2)+1</f>
        <v>12</v>
      </c>
      <c r="AB17" s="457">
        <f ca="1">OFFSET(AB17,0,-2)+1</f>
        <v>13</v>
      </c>
    </row>
    <row r="18" spans="1:33" ht="22.5">
      <c r="A18" s="1282">
        <v>1</v>
      </c>
      <c r="B18" s="1000"/>
      <c r="C18" s="1000"/>
      <c r="D18" s="1000"/>
      <c r="E18" s="1001"/>
      <c r="F18" s="1002"/>
      <c r="G18" s="1000"/>
      <c r="H18" s="1000"/>
      <c r="I18" s="988"/>
      <c r="J18" s="993"/>
      <c r="K18" s="993"/>
      <c r="L18" s="562">
        <f>mergeValue(A18)</f>
        <v>1</v>
      </c>
      <c r="M18" s="610" t="s">
        <v>19</v>
      </c>
      <c r="N18" s="549"/>
      <c r="O18" s="1325"/>
      <c r="P18" s="1325"/>
      <c r="Q18" s="1325"/>
      <c r="R18" s="1325"/>
      <c r="S18" s="1325"/>
      <c r="T18" s="1325"/>
      <c r="U18" s="1325"/>
      <c r="V18" s="1325"/>
      <c r="W18" s="1325"/>
      <c r="X18" s="1325"/>
      <c r="Y18" s="1325"/>
      <c r="Z18" s="1325"/>
      <c r="AA18" s="1325"/>
      <c r="AB18" s="599" t="s">
        <v>718</v>
      </c>
    </row>
    <row r="19" spans="1:33" ht="22.5">
      <c r="A19" s="1282"/>
      <c r="B19" s="1282">
        <v>1</v>
      </c>
      <c r="C19" s="1000"/>
      <c r="D19" s="1000"/>
      <c r="E19" s="1002"/>
      <c r="F19" s="1002"/>
      <c r="G19" s="1000"/>
      <c r="H19" s="1000"/>
      <c r="I19" s="995"/>
      <c r="J19" s="990"/>
      <c r="K19" s="989"/>
      <c r="L19" s="562" t="str">
        <f>mergeValue(A19) &amp;"."&amp; mergeValue(B19)</f>
        <v>1.1</v>
      </c>
      <c r="M19" s="516" t="s">
        <v>15</v>
      </c>
      <c r="N19" s="549"/>
      <c r="O19" s="1325"/>
      <c r="P19" s="1325"/>
      <c r="Q19" s="1325"/>
      <c r="R19" s="1325"/>
      <c r="S19" s="1325"/>
      <c r="T19" s="1325"/>
      <c r="U19" s="1325"/>
      <c r="V19" s="1325"/>
      <c r="W19" s="1325"/>
      <c r="X19" s="1325"/>
      <c r="Y19" s="1325"/>
      <c r="Z19" s="1325"/>
      <c r="AA19" s="1325"/>
      <c r="AB19" s="599" t="s">
        <v>459</v>
      </c>
    </row>
    <row r="20" spans="1:33" ht="22.5">
      <c r="A20" s="1282"/>
      <c r="B20" s="1282"/>
      <c r="C20" s="1282">
        <v>1</v>
      </c>
      <c r="D20" s="1000"/>
      <c r="E20" s="1002"/>
      <c r="F20" s="1002"/>
      <c r="G20" s="1000"/>
      <c r="H20" s="1000"/>
      <c r="I20" s="995"/>
      <c r="J20" s="990"/>
      <c r="K20" s="989"/>
      <c r="L20" s="562" t="str">
        <f>mergeValue(A20) &amp;"."&amp; mergeValue(B20)&amp;"."&amp; mergeValue(C20)</f>
        <v>1.1.1</v>
      </c>
      <c r="M20" s="517" t="s">
        <v>7</v>
      </c>
      <c r="N20" s="549"/>
      <c r="O20" s="1325"/>
      <c r="P20" s="1325"/>
      <c r="Q20" s="1325"/>
      <c r="R20" s="1325"/>
      <c r="S20" s="1325"/>
      <c r="T20" s="1325"/>
      <c r="U20" s="1325"/>
      <c r="V20" s="1325"/>
      <c r="W20" s="1325"/>
      <c r="X20" s="1325"/>
      <c r="Y20" s="1325"/>
      <c r="Z20" s="1325"/>
      <c r="AA20" s="1325"/>
      <c r="AB20" s="599" t="s">
        <v>600</v>
      </c>
    </row>
    <row r="21" spans="1:33" ht="22.5">
      <c r="A21" s="1282"/>
      <c r="B21" s="1282"/>
      <c r="C21" s="1282"/>
      <c r="D21" s="1282">
        <v>1</v>
      </c>
      <c r="E21" s="1002"/>
      <c r="F21" s="1002"/>
      <c r="G21" s="1000"/>
      <c r="H21" s="1000"/>
      <c r="I21" s="995"/>
      <c r="J21" s="990"/>
      <c r="K21" s="989"/>
      <c r="L21" s="562" t="str">
        <f>mergeValue(A21) &amp;"."&amp; mergeValue(B21)&amp;"."&amp; mergeValue(C21)&amp;"."&amp; mergeValue(D21)</f>
        <v>1.1.1.1</v>
      </c>
      <c r="M21" s="518" t="s">
        <v>21</v>
      </c>
      <c r="N21" s="549"/>
      <c r="O21" s="1325"/>
      <c r="P21" s="1325"/>
      <c r="Q21" s="1325"/>
      <c r="R21" s="1325"/>
      <c r="S21" s="1325"/>
      <c r="T21" s="1325"/>
      <c r="U21" s="1325"/>
      <c r="V21" s="1325"/>
      <c r="W21" s="1325"/>
      <c r="X21" s="1325"/>
      <c r="Y21" s="1325"/>
      <c r="Z21" s="1325"/>
      <c r="AA21" s="1325"/>
      <c r="AB21" s="599" t="s">
        <v>601</v>
      </c>
    </row>
    <row r="22" spans="1:33" hidden="1">
      <c r="A22" s="1282"/>
      <c r="B22" s="1282"/>
      <c r="C22" s="1282"/>
      <c r="D22" s="1282"/>
      <c r="E22" s="1282">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2"/>
      <c r="B23" s="1282"/>
      <c r="C23" s="1282"/>
      <c r="D23" s="1282"/>
      <c r="E23" s="1282"/>
      <c r="F23" s="1282">
        <v>1</v>
      </c>
      <c r="G23" s="1000"/>
      <c r="H23" s="1000"/>
      <c r="I23" s="1332"/>
      <c r="J23" s="990"/>
      <c r="K23" s="989"/>
      <c r="L23" s="562" t="str">
        <f>mergeValue(A23) &amp;"."&amp; mergeValue(B23)&amp;"."&amp; mergeValue(C23)&amp;"."&amp; mergeValue(D23)&amp;"."&amp; mergeValue(F23)</f>
        <v>1.1.1.1.1</v>
      </c>
      <c r="M23" s="525" t="s">
        <v>9</v>
      </c>
      <c r="N23" s="550"/>
      <c r="O23" s="1285"/>
      <c r="P23" s="1286"/>
      <c r="Q23" s="1286"/>
      <c r="R23" s="1286"/>
      <c r="S23" s="1286"/>
      <c r="T23" s="1286"/>
      <c r="U23" s="1286"/>
      <c r="V23" s="1286"/>
      <c r="W23" s="1286"/>
      <c r="X23" s="1286"/>
      <c r="Y23" s="1286"/>
      <c r="Z23" s="1286"/>
      <c r="AA23" s="1287"/>
      <c r="AB23" s="599" t="s">
        <v>720</v>
      </c>
      <c r="AD23" s="474" t="str">
        <f>strCheckUnique(AE23:AE28)</f>
        <v/>
      </c>
      <c r="AF23" s="474"/>
    </row>
    <row r="24" spans="1:33" ht="56.25">
      <c r="A24" s="1282"/>
      <c r="B24" s="1282"/>
      <c r="C24" s="1282"/>
      <c r="D24" s="1282"/>
      <c r="E24" s="1282"/>
      <c r="F24" s="1282"/>
      <c r="G24" s="1282">
        <v>1</v>
      </c>
      <c r="H24" s="1000"/>
      <c r="I24" s="1332"/>
      <c r="J24" s="1333"/>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88"/>
      <c r="X24" s="1290" t="s">
        <v>83</v>
      </c>
      <c r="Y24" s="1288"/>
      <c r="Z24" s="1290"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2"/>
      <c r="B25" s="1282"/>
      <c r="C25" s="1282"/>
      <c r="D25" s="1282"/>
      <c r="E25" s="1282"/>
      <c r="F25" s="1282"/>
      <c r="G25" s="1282"/>
      <c r="H25" s="1000">
        <v>1</v>
      </c>
      <c r="I25" s="1332"/>
      <c r="J25" s="1333"/>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8"/>
      <c r="X25" s="1290"/>
      <c r="Y25" s="1288"/>
      <c r="Z25" s="1290"/>
      <c r="AA25" s="637"/>
      <c r="AB25" s="1300" t="s">
        <v>739</v>
      </c>
      <c r="AC25" s="470" t="str">
        <f>strCheckDate(O25:AA25)</f>
        <v/>
      </c>
      <c r="AF25" s="474"/>
    </row>
    <row r="26" spans="1:33" hidden="1">
      <c r="A26" s="1282"/>
      <c r="B26" s="1282"/>
      <c r="C26" s="1282"/>
      <c r="D26" s="1282"/>
      <c r="E26" s="1282"/>
      <c r="F26" s="1282"/>
      <c r="G26" s="1282"/>
      <c r="H26" s="1000"/>
      <c r="I26" s="1332"/>
      <c r="J26" s="1333"/>
      <c r="K26" s="996"/>
      <c r="L26" s="569"/>
      <c r="M26" s="615"/>
      <c r="N26" s="615"/>
      <c r="O26" s="532"/>
      <c r="P26" s="463"/>
      <c r="Q26" s="463"/>
      <c r="R26" s="463"/>
      <c r="S26" s="463"/>
      <c r="T26" s="463"/>
      <c r="U26" s="529"/>
      <c r="V26" s="553"/>
      <c r="W26" s="1289"/>
      <c r="X26" s="1290"/>
      <c r="Y26" s="1289"/>
      <c r="Z26" s="1290"/>
      <c r="AA26" s="507"/>
      <c r="AB26" s="1301"/>
      <c r="AF26" s="474">
        <f ca="1">OFFSET(AF26,-1,0)</f>
        <v>0</v>
      </c>
    </row>
    <row r="27" spans="1:33" s="445" customFormat="1" ht="15" customHeight="1">
      <c r="A27" s="1282"/>
      <c r="B27" s="1282"/>
      <c r="C27" s="1282"/>
      <c r="D27" s="1282"/>
      <c r="E27" s="1282"/>
      <c r="F27" s="1282"/>
      <c r="G27" s="1282"/>
      <c r="H27" s="1000"/>
      <c r="I27" s="1332"/>
      <c r="J27" s="1333"/>
      <c r="K27" s="997"/>
      <c r="L27" s="508"/>
      <c r="M27" s="527" t="s">
        <v>40</v>
      </c>
      <c r="N27" s="521"/>
      <c r="O27" s="515"/>
      <c r="P27" s="515"/>
      <c r="Q27" s="515"/>
      <c r="R27" s="515"/>
      <c r="S27" s="515"/>
      <c r="T27" s="515"/>
      <c r="U27" s="515"/>
      <c r="V27" s="515"/>
      <c r="W27" s="533"/>
      <c r="X27" s="534"/>
      <c r="Y27" s="533"/>
      <c r="Z27" s="521"/>
      <c r="AA27" s="530"/>
      <c r="AB27" s="1302"/>
      <c r="AC27" s="471"/>
      <c r="AD27" s="471"/>
      <c r="AE27" s="471"/>
      <c r="AF27" s="471"/>
      <c r="AG27" s="471"/>
    </row>
    <row r="28" spans="1:33" s="445" customFormat="1" ht="15" customHeight="1">
      <c r="A28" s="1282"/>
      <c r="B28" s="1282"/>
      <c r="C28" s="1282"/>
      <c r="D28" s="1282"/>
      <c r="E28" s="1282"/>
      <c r="F28" s="1282"/>
      <c r="G28" s="1000"/>
      <c r="H28" s="1000"/>
      <c r="I28" s="1332"/>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2"/>
      <c r="B29" s="1282"/>
      <c r="C29" s="1282"/>
      <c r="D29" s="1282"/>
      <c r="E29" s="1282"/>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2"/>
      <c r="B30" s="1282"/>
      <c r="C30" s="1282"/>
      <c r="D30" s="1282"/>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2"/>
      <c r="B31" s="1282"/>
      <c r="C31" s="1282"/>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2"/>
      <c r="B32" s="1282"/>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2"/>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5" t="s">
        <v>740</v>
      </c>
      <c r="N36" s="1275"/>
      <c r="O36" s="1275"/>
      <c r="P36" s="1275"/>
      <c r="Q36" s="1275"/>
      <c r="R36" s="1275"/>
      <c r="S36" s="1275"/>
      <c r="T36" s="1275"/>
      <c r="U36" s="1275"/>
      <c r="V36" s="1275"/>
      <c r="W36" s="1275"/>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6" t="s">
        <v>470</v>
      </c>
      <c r="G2" s="1277"/>
      <c r="H2" s="1278"/>
      <c r="I2" s="407"/>
    </row>
    <row r="3" spans="1:20" ht="3" customHeight="1"/>
    <row r="4" spans="1:20" s="182" customFormat="1" ht="11.25">
      <c r="A4" s="206"/>
      <c r="B4" s="206"/>
      <c r="C4" s="206"/>
      <c r="D4" s="206"/>
      <c r="F4" s="1228" t="s">
        <v>445</v>
      </c>
      <c r="G4" s="1228"/>
      <c r="H4" s="1228"/>
      <c r="I4" s="1279"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07.05.2021</v>
      </c>
      <c r="I7" s="188" t="s">
        <v>472</v>
      </c>
      <c r="J7" s="312"/>
      <c r="K7" s="206"/>
      <c r="L7" s="206"/>
      <c r="M7" s="206"/>
      <c r="N7" s="206"/>
      <c r="O7" s="206"/>
      <c r="P7" s="206"/>
      <c r="Q7" s="206"/>
      <c r="R7" s="206"/>
      <c r="S7" s="206"/>
      <c r="T7" s="206"/>
    </row>
    <row r="8" spans="1:20" s="182" customFormat="1" ht="45">
      <c r="A8" s="1280">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0"/>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0"/>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0"/>
      <c r="B11" s="1280">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80"/>
      <c r="B12" s="1280"/>
      <c r="C12" s="1280">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0"/>
      <c r="B13" s="1280"/>
      <c r="C13" s="1280"/>
      <c r="D13" s="321">
        <v>1</v>
      </c>
      <c r="F13" s="313" t="str">
        <f>"4."&amp;mergeValue(A13) &amp;"."&amp;mergeValue(B13)&amp;"."&amp;mergeValue(C13)&amp;"."&amp;mergeValue(D13)</f>
        <v>4.1.1.1.1</v>
      </c>
      <c r="G13" s="392" t="s">
        <v>477</v>
      </c>
      <c r="H13" s="297"/>
      <c r="I13" s="1281" t="s">
        <v>569</v>
      </c>
      <c r="J13" s="312"/>
      <c r="K13" s="206"/>
      <c r="L13" s="206"/>
      <c r="M13" s="206"/>
      <c r="N13" s="206"/>
      <c r="O13" s="206"/>
      <c r="P13" s="206"/>
      <c r="Q13" s="206"/>
      <c r="R13" s="206"/>
      <c r="S13" s="206"/>
      <c r="T13" s="206"/>
    </row>
    <row r="14" spans="1:20" s="182" customFormat="1" ht="18.75">
      <c r="A14" s="1280"/>
      <c r="B14" s="1280"/>
      <c r="C14" s="1280"/>
      <c r="D14" s="321"/>
      <c r="F14" s="315"/>
      <c r="G14" s="143" t="s">
        <v>4</v>
      </c>
      <c r="H14" s="320"/>
      <c r="I14" s="1281"/>
      <c r="J14" s="312"/>
      <c r="K14" s="206"/>
      <c r="L14" s="206"/>
      <c r="M14" s="206"/>
      <c r="N14" s="206"/>
      <c r="O14" s="206"/>
      <c r="P14" s="206"/>
      <c r="Q14" s="206"/>
      <c r="R14" s="206"/>
      <c r="S14" s="206"/>
      <c r="T14" s="206"/>
    </row>
    <row r="15" spans="1:20" s="182" customFormat="1" ht="18.75">
      <c r="A15" s="1280"/>
      <c r="B15" s="1280"/>
      <c r="C15" s="321"/>
      <c r="D15" s="321"/>
      <c r="F15" s="315"/>
      <c r="G15" s="142" t="s">
        <v>401</v>
      </c>
      <c r="H15" s="316"/>
      <c r="I15" s="317"/>
      <c r="J15" s="312"/>
      <c r="K15" s="206"/>
      <c r="L15" s="206"/>
      <c r="M15" s="206"/>
      <c r="N15" s="206"/>
      <c r="O15" s="206"/>
      <c r="P15" s="206"/>
      <c r="Q15" s="206"/>
      <c r="R15" s="206"/>
      <c r="S15" s="206"/>
      <c r="T15" s="206"/>
    </row>
    <row r="16" spans="1:20" s="182" customFormat="1" ht="18.75">
      <c r="A16" s="1280"/>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7" t="s">
        <v>745</v>
      </c>
      <c r="M5" s="1297"/>
      <c r="N5" s="1297"/>
      <c r="O5" s="1297"/>
      <c r="P5" s="1297"/>
      <c r="Q5" s="1297"/>
      <c r="R5" s="1297"/>
      <c r="S5" s="1297"/>
      <c r="T5" s="1297"/>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0"/>
      <c r="M7" s="1046"/>
      <c r="O7" s="1303"/>
      <c r="P7" s="1303"/>
      <c r="Q7" s="1303"/>
      <c r="R7" s="1303"/>
      <c r="S7" s="1303"/>
      <c r="T7" s="1303"/>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4" t="str">
        <f>IF(datePr_ch="",IF(datePr="","",datePr),datePr_ch)</f>
        <v>29.04.2021</v>
      </c>
      <c r="O8" s="1304"/>
      <c r="P8" s="1304"/>
      <c r="Q8" s="1304"/>
      <c r="R8" s="1304"/>
      <c r="S8" s="1304"/>
      <c r="T8" s="1304"/>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4" t="str">
        <f>IF(numberPr_ch="",IF(numberPr="","",numberPr),numberPr_ch)</f>
        <v>1791</v>
      </c>
      <c r="O9" s="1304"/>
      <c r="P9" s="1304"/>
      <c r="Q9" s="1304"/>
      <c r="R9" s="1304"/>
      <c r="S9" s="1304"/>
      <c r="T9" s="1304"/>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0"/>
      <c r="M10" s="1046"/>
      <c r="O10" s="1303"/>
      <c r="P10" s="1303"/>
      <c r="Q10" s="1303"/>
      <c r="R10" s="1303"/>
      <c r="S10" s="1303"/>
      <c r="T10" s="1303"/>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8"/>
      <c r="M12" s="1298"/>
      <c r="N12" s="536"/>
      <c r="O12" s="1330"/>
      <c r="P12" s="1330"/>
      <c r="Q12" s="1330"/>
      <c r="R12" s="1330"/>
      <c r="S12" s="1330"/>
      <c r="T12" s="1330"/>
      <c r="U12" s="456"/>
      <c r="AE12" s="473" t="s">
        <v>371</v>
      </c>
      <c r="AH12" s="475"/>
      <c r="AI12" s="475"/>
      <c r="AJ12" s="475"/>
      <c r="AK12" s="475"/>
    </row>
    <row r="13" spans="1:37">
      <c r="J13" s="451"/>
      <c r="K13" s="451"/>
      <c r="L13" s="447"/>
      <c r="M13" s="447"/>
      <c r="N13" s="447"/>
      <c r="O13" s="1324"/>
      <c r="P13" s="1324"/>
      <c r="Q13" s="1324"/>
      <c r="R13" s="1324"/>
      <c r="S13" s="1324"/>
      <c r="T13" s="1324"/>
      <c r="U13" s="568"/>
      <c r="Z13" s="1324"/>
      <c r="AA13" s="1324"/>
      <c r="AB13" s="1324"/>
      <c r="AC13" s="1324"/>
      <c r="AD13" s="1324"/>
      <c r="AE13" s="1324"/>
    </row>
    <row r="14" spans="1:37">
      <c r="J14" s="451"/>
      <c r="K14" s="451"/>
      <c r="L14" s="1228" t="s">
        <v>445</v>
      </c>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t="s">
        <v>446</v>
      </c>
    </row>
    <row r="15" spans="1:37" ht="14.25" customHeight="1">
      <c r="J15" s="451"/>
      <c r="K15" s="451"/>
      <c r="L15" s="1311" t="s">
        <v>91</v>
      </c>
      <c r="M15" s="1311" t="s">
        <v>618</v>
      </c>
      <c r="N15" s="1336" t="s">
        <v>597</v>
      </c>
      <c r="O15" s="1336"/>
      <c r="P15" s="1336"/>
      <c r="Q15" s="1336"/>
      <c r="R15" s="1336" t="s">
        <v>598</v>
      </c>
      <c r="S15" s="1336"/>
      <c r="T15" s="1336"/>
      <c r="U15" s="1336"/>
      <c r="V15" s="1336" t="s">
        <v>599</v>
      </c>
      <c r="W15" s="1336"/>
      <c r="X15" s="1336"/>
      <c r="Y15" s="1336"/>
      <c r="Z15" s="1311" t="s">
        <v>604</v>
      </c>
      <c r="AA15" s="1311"/>
      <c r="AB15" s="1311"/>
      <c r="AC15" s="1311"/>
      <c r="AD15" s="1311"/>
      <c r="AE15" s="1311" t="s">
        <v>339</v>
      </c>
      <c r="AF15" s="1323" t="s">
        <v>274</v>
      </c>
      <c r="AG15" s="1228"/>
    </row>
    <row r="16" spans="1:37" s="493" customFormat="1" ht="27.75" customHeight="1">
      <c r="A16" s="554"/>
      <c r="B16" s="554"/>
      <c r="C16" s="554"/>
      <c r="D16" s="554"/>
      <c r="E16" s="554"/>
      <c r="F16" s="554"/>
      <c r="G16" s="560"/>
      <c r="H16" s="560"/>
      <c r="I16" s="501"/>
      <c r="J16" s="499"/>
      <c r="K16" s="499"/>
      <c r="L16" s="1311"/>
      <c r="M16" s="1311"/>
      <c r="N16" s="1336"/>
      <c r="O16" s="1336"/>
      <c r="P16" s="1336"/>
      <c r="Q16" s="1336"/>
      <c r="R16" s="1336"/>
      <c r="S16" s="1336"/>
      <c r="T16" s="1336"/>
      <c r="U16" s="1336"/>
      <c r="V16" s="1336"/>
      <c r="W16" s="1336"/>
      <c r="X16" s="1336"/>
      <c r="Y16" s="1336"/>
      <c r="Z16" s="1228" t="s">
        <v>621</v>
      </c>
      <c r="AA16" s="1228"/>
      <c r="AB16" s="1228" t="s">
        <v>615</v>
      </c>
      <c r="AC16" s="1228"/>
      <c r="AD16" s="1228"/>
      <c r="AE16" s="1311"/>
      <c r="AF16" s="1323"/>
      <c r="AG16" s="1228"/>
      <c r="AH16" s="554"/>
      <c r="AI16" s="554"/>
      <c r="AJ16" s="554"/>
      <c r="AK16" s="554"/>
    </row>
    <row r="17" spans="1:37" ht="14.25" customHeight="1">
      <c r="J17" s="451"/>
      <c r="K17" s="451"/>
      <c r="L17" s="1311"/>
      <c r="M17" s="1311"/>
      <c r="N17" s="1336"/>
      <c r="O17" s="1336"/>
      <c r="P17" s="1336"/>
      <c r="Q17" s="1336"/>
      <c r="R17" s="1336"/>
      <c r="S17" s="1336"/>
      <c r="T17" s="1336"/>
      <c r="U17" s="1336"/>
      <c r="V17" s="1336"/>
      <c r="W17" s="1336"/>
      <c r="X17" s="1336"/>
      <c r="Y17" s="1336"/>
      <c r="Z17" s="504" t="s">
        <v>619</v>
      </c>
      <c r="AA17" s="504" t="s">
        <v>620</v>
      </c>
      <c r="AB17" s="506" t="s">
        <v>273</v>
      </c>
      <c r="AC17" s="1331" t="s">
        <v>272</v>
      </c>
      <c r="AD17" s="1331"/>
      <c r="AE17" s="1311"/>
      <c r="AF17" s="1323"/>
      <c r="AG17" s="1228"/>
    </row>
    <row r="18" spans="1:37">
      <c r="J18" s="451"/>
      <c r="K18" s="459">
        <v>1</v>
      </c>
      <c r="L18" s="448" t="s">
        <v>92</v>
      </c>
      <c r="M18" s="448" t="s">
        <v>48</v>
      </c>
      <c r="N18" s="1337">
        <f ca="1">OFFSET(N18,0,-1)+1</f>
        <v>3</v>
      </c>
      <c r="O18" s="1337"/>
      <c r="P18" s="1337"/>
      <c r="Q18" s="1337"/>
      <c r="R18" s="1337">
        <f ca="1">OFFSET(N18,0,0)+1</f>
        <v>4</v>
      </c>
      <c r="S18" s="1337"/>
      <c r="T18" s="1337"/>
      <c r="U18" s="1337"/>
      <c r="V18" s="640"/>
      <c r="W18" s="640"/>
      <c r="X18" s="640"/>
      <c r="Y18" s="641">
        <f ca="1">OFFSET(R18,0,0)+1</f>
        <v>5</v>
      </c>
      <c r="Z18" s="457">
        <f ca="1">OFFSET(Z18,0,-1)+1</f>
        <v>6</v>
      </c>
      <c r="AA18" s="457">
        <f ca="1">OFFSET(AA18,0,-1)+1</f>
        <v>7</v>
      </c>
      <c r="AB18" s="457">
        <f ca="1">OFFSET(AB18,0,-1)+1</f>
        <v>8</v>
      </c>
      <c r="AC18" s="1337">
        <f ca="1">OFFSET(AC18,0,-1)+1</f>
        <v>9</v>
      </c>
      <c r="AD18" s="1337"/>
      <c r="AE18" s="457">
        <f ca="1">OFFSET(AE18,0,-2)+1</f>
        <v>10</v>
      </c>
      <c r="AF18" s="493"/>
      <c r="AG18" s="457">
        <f ca="1">OFFSET(AG18,0,-2)+1</f>
        <v>11</v>
      </c>
    </row>
    <row r="19" spans="1:37" ht="22.5">
      <c r="A19" s="1282">
        <v>1</v>
      </c>
      <c r="B19" s="963"/>
      <c r="C19" s="963"/>
      <c r="D19" s="963"/>
      <c r="E19" s="963"/>
      <c r="F19" s="956"/>
      <c r="G19" s="962"/>
      <c r="H19" s="962"/>
      <c r="I19" s="944"/>
      <c r="J19" s="943"/>
      <c r="K19" s="943"/>
      <c r="L19" s="562">
        <f>mergeValue(A19)</f>
        <v>1</v>
      </c>
      <c r="M19" s="610" t="s">
        <v>19</v>
      </c>
      <c r="N19" s="1338"/>
      <c r="O19" s="1338"/>
      <c r="P19" s="1338"/>
      <c r="Q19" s="1338"/>
      <c r="R19" s="1338"/>
      <c r="S19" s="1338"/>
      <c r="T19" s="1338"/>
      <c r="U19" s="1338"/>
      <c r="V19" s="1338"/>
      <c r="W19" s="1338"/>
      <c r="X19" s="1338"/>
      <c r="Y19" s="1338"/>
      <c r="Z19" s="1338"/>
      <c r="AA19" s="1338"/>
      <c r="AB19" s="1338"/>
      <c r="AC19" s="1338"/>
      <c r="AD19" s="1338"/>
      <c r="AE19" s="1338"/>
      <c r="AF19" s="1338"/>
      <c r="AG19" s="550" t="s">
        <v>718</v>
      </c>
    </row>
    <row r="20" spans="1:37" ht="22.5">
      <c r="A20" s="1282"/>
      <c r="B20" s="1282">
        <v>1</v>
      </c>
      <c r="C20" s="963"/>
      <c r="D20" s="963"/>
      <c r="E20" s="963"/>
      <c r="F20" s="956"/>
      <c r="G20" s="965"/>
      <c r="H20" s="966"/>
      <c r="I20" s="945"/>
      <c r="J20" s="940"/>
      <c r="K20" s="938"/>
      <c r="L20" s="562" t="str">
        <f>mergeValue(A20) &amp;"."&amp; mergeValue(B20)</f>
        <v>1.1</v>
      </c>
      <c r="M20" s="516" t="s">
        <v>15</v>
      </c>
      <c r="N20" s="1339"/>
      <c r="O20" s="1339"/>
      <c r="P20" s="1339"/>
      <c r="Q20" s="1339"/>
      <c r="R20" s="1339"/>
      <c r="S20" s="1339"/>
      <c r="T20" s="1339"/>
      <c r="U20" s="1339"/>
      <c r="V20" s="1339"/>
      <c r="W20" s="1339"/>
      <c r="X20" s="1339"/>
      <c r="Y20" s="1339"/>
      <c r="Z20" s="1339"/>
      <c r="AA20" s="1339"/>
      <c r="AB20" s="1339"/>
      <c r="AC20" s="1339"/>
      <c r="AD20" s="1339"/>
      <c r="AE20" s="1339"/>
      <c r="AF20" s="1339"/>
      <c r="AG20" s="550" t="s">
        <v>459</v>
      </c>
    </row>
    <row r="21" spans="1:37" ht="22.5">
      <c r="A21" s="1282"/>
      <c r="B21" s="1282"/>
      <c r="C21" s="1282">
        <v>1</v>
      </c>
      <c r="D21" s="963"/>
      <c r="E21" s="963"/>
      <c r="F21" s="956"/>
      <c r="G21" s="965"/>
      <c r="H21" s="966"/>
      <c r="I21" s="945"/>
      <c r="J21" s="940"/>
      <c r="K21" s="938"/>
      <c r="L21" s="562" t="str">
        <f>mergeValue(A21) &amp;"."&amp; mergeValue(B21)&amp;"."&amp; mergeValue(C21)</f>
        <v>1.1.1</v>
      </c>
      <c r="M21" s="517" t="s">
        <v>7</v>
      </c>
      <c r="N21" s="1339"/>
      <c r="O21" s="1339"/>
      <c r="P21" s="1339"/>
      <c r="Q21" s="1339"/>
      <c r="R21" s="1339"/>
      <c r="S21" s="1339"/>
      <c r="T21" s="1339"/>
      <c r="U21" s="1339"/>
      <c r="V21" s="1339"/>
      <c r="W21" s="1339"/>
      <c r="X21" s="1339"/>
      <c r="Y21" s="1339"/>
      <c r="Z21" s="1339"/>
      <c r="AA21" s="1339"/>
      <c r="AB21" s="1339"/>
      <c r="AC21" s="1339"/>
      <c r="AD21" s="1339"/>
      <c r="AE21" s="1339"/>
      <c r="AF21" s="1339"/>
      <c r="AG21" s="550" t="s">
        <v>600</v>
      </c>
    </row>
    <row r="22" spans="1:37" ht="15" customHeight="1">
      <c r="A22" s="1282"/>
      <c r="B22" s="1282"/>
      <c r="C22" s="1282"/>
      <c r="D22" s="1282">
        <v>1</v>
      </c>
      <c r="E22" s="963"/>
      <c r="F22" s="956"/>
      <c r="G22" s="965"/>
      <c r="H22" s="966"/>
      <c r="I22" s="945"/>
      <c r="J22" s="940"/>
      <c r="K22" s="938"/>
      <c r="L22" s="562" t="str">
        <f>mergeValue(A22) &amp;"."&amp; mergeValue(B22)&amp;"."&amp; mergeValue(C22)&amp;"."&amp; mergeValue(D22)</f>
        <v>1.1.1.1</v>
      </c>
      <c r="M22" s="518" t="s">
        <v>21</v>
      </c>
      <c r="N22" s="1339"/>
      <c r="O22" s="1339"/>
      <c r="P22" s="1339"/>
      <c r="Q22" s="1339"/>
      <c r="R22" s="1339"/>
      <c r="S22" s="1339"/>
      <c r="T22" s="1339"/>
      <c r="U22" s="1339"/>
      <c r="V22" s="1339"/>
      <c r="W22" s="1339"/>
      <c r="X22" s="1339"/>
      <c r="Y22" s="1339"/>
      <c r="Z22" s="1339"/>
      <c r="AA22" s="1339"/>
      <c r="AB22" s="1339"/>
      <c r="AC22" s="1339"/>
      <c r="AD22" s="1339"/>
      <c r="AE22" s="1339"/>
      <c r="AF22" s="1339"/>
      <c r="AG22" s="550" t="s">
        <v>623</v>
      </c>
    </row>
    <row r="23" spans="1:37" ht="20.100000000000001" customHeight="1">
      <c r="A23" s="1282"/>
      <c r="B23" s="1282"/>
      <c r="C23" s="1282"/>
      <c r="D23" s="1282"/>
      <c r="E23" s="1282">
        <v>1</v>
      </c>
      <c r="F23" s="956"/>
      <c r="G23" s="965"/>
      <c r="H23" s="966"/>
      <c r="I23" s="967"/>
      <c r="J23" s="957"/>
      <c r="K23" s="1227"/>
      <c r="L23" s="1342" t="str">
        <f>mergeValue(A23) &amp;"."&amp; mergeValue(B23)&amp;"."&amp; mergeValue(C23)&amp;"."&amp; mergeValue(D23)&amp;"."&amp; mergeValue(E23)</f>
        <v>1.1.1.1.1</v>
      </c>
      <c r="M23" s="1343"/>
      <c r="N23" s="1290" t="s">
        <v>84</v>
      </c>
      <c r="O23" s="1349"/>
      <c r="P23" s="1347">
        <v>1</v>
      </c>
      <c r="Q23" s="1340"/>
      <c r="R23" s="1290" t="s">
        <v>84</v>
      </c>
      <c r="S23" s="1349"/>
      <c r="T23" s="1347">
        <v>1</v>
      </c>
      <c r="U23" s="1340"/>
      <c r="V23" s="1290" t="s">
        <v>84</v>
      </c>
      <c r="W23" s="531"/>
      <c r="X23" s="509">
        <v>1</v>
      </c>
      <c r="Y23" s="1042"/>
      <c r="Z23" s="638"/>
      <c r="AA23" s="638"/>
      <c r="AB23" s="1288"/>
      <c r="AC23" s="1290" t="s">
        <v>83</v>
      </c>
      <c r="AD23" s="1288"/>
      <c r="AE23" s="1290" t="s">
        <v>84</v>
      </c>
      <c r="AF23" s="547"/>
      <c r="AG23" s="1344" t="s">
        <v>622</v>
      </c>
      <c r="AH23" s="470" t="str">
        <f>strCheckDate(Z24:AF24)</f>
        <v/>
      </c>
      <c r="AI23" s="474" t="str">
        <f>IF(AND(COUNTIF(AJ18:AJ27,AJ23)&gt;1,AJ23&lt;&gt;""),"ErrUnique:HasDoubleConn","")</f>
        <v/>
      </c>
      <c r="AJ23" s="474"/>
      <c r="AK23" s="474"/>
    </row>
    <row r="24" spans="1:37" ht="20.100000000000001" customHeight="1">
      <c r="A24" s="1282"/>
      <c r="B24" s="1282"/>
      <c r="C24" s="1282"/>
      <c r="D24" s="1282"/>
      <c r="E24" s="1282"/>
      <c r="F24" s="956"/>
      <c r="G24" s="965"/>
      <c r="H24" s="966"/>
      <c r="I24" s="967"/>
      <c r="J24" s="957"/>
      <c r="K24" s="1227"/>
      <c r="L24" s="1342"/>
      <c r="M24" s="1343"/>
      <c r="N24" s="1290"/>
      <c r="O24" s="1349"/>
      <c r="P24" s="1347"/>
      <c r="Q24" s="1348"/>
      <c r="R24" s="1290"/>
      <c r="S24" s="1349"/>
      <c r="T24" s="1347"/>
      <c r="U24" s="1341"/>
      <c r="V24" s="1290"/>
      <c r="W24" s="570"/>
      <c r="X24" s="535"/>
      <c r="Y24" s="535"/>
      <c r="Z24" s="541"/>
      <c r="AA24" s="572" t="str">
        <f>AB23 &amp; "-" &amp; AD23</f>
        <v>-</v>
      </c>
      <c r="AB24" s="1289"/>
      <c r="AC24" s="1290"/>
      <c r="AD24" s="1289"/>
      <c r="AE24" s="1290"/>
      <c r="AF24" s="639"/>
      <c r="AG24" s="1345"/>
      <c r="AI24" s="474"/>
      <c r="AJ24" s="474"/>
      <c r="AK24" s="474"/>
    </row>
    <row r="25" spans="1:37" ht="20.100000000000001" customHeight="1">
      <c r="A25" s="1282"/>
      <c r="B25" s="1282"/>
      <c r="C25" s="1282"/>
      <c r="D25" s="1282"/>
      <c r="E25" s="1282"/>
      <c r="F25" s="956"/>
      <c r="G25" s="965"/>
      <c r="H25" s="966"/>
      <c r="I25" s="967"/>
      <c r="J25" s="957"/>
      <c r="K25" s="1227"/>
      <c r="L25" s="1342"/>
      <c r="M25" s="1343"/>
      <c r="N25" s="1290"/>
      <c r="O25" s="1349"/>
      <c r="P25" s="1347"/>
      <c r="Q25" s="1341"/>
      <c r="R25" s="1290"/>
      <c r="S25" s="571"/>
      <c r="T25" s="528"/>
      <c r="U25" s="535"/>
      <c r="V25" s="540"/>
      <c r="W25" s="540"/>
      <c r="X25" s="540"/>
      <c r="Y25" s="540"/>
      <c r="Z25" s="541"/>
      <c r="AA25" s="541"/>
      <c r="AB25" s="542"/>
      <c r="AC25" s="534"/>
      <c r="AD25" s="534"/>
      <c r="AE25" s="542"/>
      <c r="AF25" s="534"/>
      <c r="AG25" s="1345"/>
      <c r="AI25" s="474"/>
      <c r="AJ25" s="474"/>
      <c r="AK25" s="474"/>
    </row>
    <row r="26" spans="1:37" ht="20.100000000000001" customHeight="1">
      <c r="A26" s="1282"/>
      <c r="B26" s="1282"/>
      <c r="C26" s="1282"/>
      <c r="D26" s="1282"/>
      <c r="E26" s="1282"/>
      <c r="F26" s="956"/>
      <c r="G26" s="965"/>
      <c r="H26" s="966"/>
      <c r="I26" s="967"/>
      <c r="J26" s="957"/>
      <c r="K26" s="1227"/>
      <c r="L26" s="1342"/>
      <c r="M26" s="1343"/>
      <c r="N26" s="1290"/>
      <c r="O26" s="543"/>
      <c r="P26" s="545"/>
      <c r="Q26" s="544"/>
      <c r="R26" s="540"/>
      <c r="S26" s="540"/>
      <c r="T26" s="540"/>
      <c r="U26" s="540"/>
      <c r="V26" s="540"/>
      <c r="W26" s="540"/>
      <c r="X26" s="540"/>
      <c r="Y26" s="540"/>
      <c r="Z26" s="541"/>
      <c r="AA26" s="541"/>
      <c r="AB26" s="542"/>
      <c r="AC26" s="534"/>
      <c r="AD26" s="534"/>
      <c r="AE26" s="542"/>
      <c r="AF26" s="534"/>
      <c r="AG26" s="1345"/>
      <c r="AI26" s="474"/>
      <c r="AJ26" s="474"/>
      <c r="AK26" s="474"/>
    </row>
    <row r="27" spans="1:37" s="445" customFormat="1" ht="15" customHeight="1">
      <c r="A27" s="1282"/>
      <c r="B27" s="1282"/>
      <c r="C27" s="1282"/>
      <c r="D27" s="1282"/>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6"/>
      <c r="AH27" s="471"/>
      <c r="AI27" s="471"/>
      <c r="AJ27" s="205"/>
      <c r="AK27" s="205"/>
    </row>
    <row r="28" spans="1:37" s="445" customFormat="1" ht="15" customHeight="1">
      <c r="A28" s="1282"/>
      <c r="B28" s="1282"/>
      <c r="C28" s="1282"/>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2"/>
      <c r="B29" s="1282"/>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2"/>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5" t="s">
        <v>747</v>
      </c>
      <c r="N33" s="1275"/>
      <c r="O33" s="1275"/>
      <c r="P33" s="1275"/>
      <c r="Q33" s="1275"/>
      <c r="R33" s="1275"/>
      <c r="S33" s="1275"/>
      <c r="T33" s="1275"/>
      <c r="U33" s="1275"/>
      <c r="V33" s="1275"/>
      <c r="W33" s="1275"/>
      <c r="X33" s="1275"/>
      <c r="Y33" s="1275"/>
      <c r="Z33" s="1275"/>
      <c r="AA33" s="1275"/>
      <c r="AB33" s="1275"/>
      <c r="AC33" s="1275"/>
      <c r="AD33" s="1275"/>
      <c r="AE33" s="1275"/>
      <c r="AF33" s="1275"/>
      <c r="AG33" s="1275"/>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6" t="s">
        <v>470</v>
      </c>
      <c r="G2" s="1277"/>
      <c r="H2" s="1278"/>
      <c r="I2" s="407"/>
    </row>
    <row r="3" spans="1:20" ht="3" customHeight="1"/>
    <row r="4" spans="1:20" s="182" customFormat="1" ht="11.25">
      <c r="A4" s="206"/>
      <c r="B4" s="206"/>
      <c r="C4" s="206"/>
      <c r="D4" s="206"/>
      <c r="F4" s="1228" t="s">
        <v>445</v>
      </c>
      <c r="G4" s="1228"/>
      <c r="H4" s="1228"/>
      <c r="I4" s="1279"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07.05.2021</v>
      </c>
      <c r="I7" s="188" t="s">
        <v>472</v>
      </c>
      <c r="J7" s="312"/>
      <c r="K7" s="206"/>
      <c r="L7" s="206"/>
      <c r="M7" s="206"/>
      <c r="N7" s="206"/>
      <c r="O7" s="206"/>
      <c r="P7" s="206"/>
      <c r="Q7" s="206"/>
      <c r="R7" s="206"/>
      <c r="S7" s="206"/>
      <c r="T7" s="206"/>
    </row>
    <row r="8" spans="1:20" s="182" customFormat="1" ht="45">
      <c r="A8" s="1280">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0"/>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0"/>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0"/>
      <c r="B11" s="1280">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80"/>
      <c r="B12" s="1280"/>
      <c r="C12" s="1280">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0"/>
      <c r="B13" s="1280"/>
      <c r="C13" s="1280"/>
      <c r="D13" s="321">
        <v>1</v>
      </c>
      <c r="F13" s="313" t="str">
        <f>"4."&amp;mergeValue(A13) &amp;"."&amp;mergeValue(B13)&amp;"."&amp;mergeValue(C13)&amp;"."&amp;mergeValue(D13)</f>
        <v>4.1.1.1.1</v>
      </c>
      <c r="G13" s="392" t="s">
        <v>477</v>
      </c>
      <c r="H13" s="297"/>
      <c r="I13" s="1281" t="s">
        <v>569</v>
      </c>
      <c r="J13" s="312"/>
      <c r="K13" s="206"/>
      <c r="L13" s="206"/>
      <c r="M13" s="206"/>
      <c r="N13" s="206"/>
      <c r="O13" s="206"/>
      <c r="P13" s="206"/>
      <c r="Q13" s="206"/>
      <c r="R13" s="206"/>
      <c r="S13" s="206"/>
      <c r="T13" s="206"/>
    </row>
    <row r="14" spans="1:20" s="182" customFormat="1" ht="18.75">
      <c r="A14" s="1280"/>
      <c r="B14" s="1280"/>
      <c r="C14" s="1280"/>
      <c r="D14" s="321"/>
      <c r="F14" s="315"/>
      <c r="G14" s="143" t="s">
        <v>4</v>
      </c>
      <c r="H14" s="320"/>
      <c r="I14" s="1281"/>
      <c r="J14" s="312"/>
      <c r="K14" s="206"/>
      <c r="L14" s="206"/>
      <c r="M14" s="206"/>
      <c r="N14" s="206"/>
      <c r="O14" s="206"/>
      <c r="P14" s="206"/>
      <c r="Q14" s="206"/>
      <c r="R14" s="206"/>
      <c r="S14" s="206"/>
      <c r="T14" s="206"/>
    </row>
    <row r="15" spans="1:20" s="182" customFormat="1" ht="18.75">
      <c r="A15" s="1280"/>
      <c r="B15" s="1280"/>
      <c r="C15" s="321"/>
      <c r="D15" s="321"/>
      <c r="F15" s="393"/>
      <c r="G15" s="187" t="s">
        <v>401</v>
      </c>
      <c r="H15" s="394"/>
      <c r="I15" s="395"/>
      <c r="J15" s="312"/>
      <c r="K15" s="206"/>
      <c r="L15" s="206"/>
      <c r="M15" s="206"/>
      <c r="N15" s="206"/>
      <c r="O15" s="206"/>
      <c r="P15" s="206"/>
      <c r="Q15" s="206"/>
      <c r="R15" s="206"/>
      <c r="S15" s="206"/>
      <c r="T15" s="206"/>
    </row>
    <row r="16" spans="1:20" s="182" customFormat="1" ht="18.75">
      <c r="A16" s="1280"/>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0"/>
  <sheetViews>
    <sheetView showGridLines="0" zoomScaleNormal="100" workbookViewId="0"/>
  </sheetViews>
  <sheetFormatPr defaultColWidth="9.140625"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3">
        <v>44323.668020833335</v>
      </c>
      <c r="B2" s="12" t="s">
        <v>757</v>
      </c>
      <c r="C2" s="12" t="s">
        <v>439</v>
      </c>
    </row>
    <row r="3" spans="1:4">
      <c r="A3" s="1193">
        <v>44323.668032407404</v>
      </c>
      <c r="B3" s="12" t="s">
        <v>758</v>
      </c>
      <c r="C3" s="12" t="s">
        <v>439</v>
      </c>
    </row>
    <row r="4" spans="1:4" ht="67.5">
      <c r="A4" s="1193">
        <v>44323.668032407404</v>
      </c>
      <c r="B4" s="12" t="s">
        <v>759</v>
      </c>
      <c r="C4" s="12" t="s">
        <v>439</v>
      </c>
    </row>
    <row r="5" spans="1:4">
      <c r="A5" s="1193">
        <v>44323.668032407404</v>
      </c>
      <c r="B5" s="12" t="s">
        <v>760</v>
      </c>
      <c r="C5" s="12" t="s">
        <v>439</v>
      </c>
    </row>
    <row r="6" spans="1:4">
      <c r="A6" s="1193">
        <v>44323.668067129627</v>
      </c>
      <c r="B6" s="12" t="s">
        <v>761</v>
      </c>
      <c r="C6" s="12" t="s">
        <v>439</v>
      </c>
    </row>
    <row r="7" spans="1:4" ht="33.75">
      <c r="A7" s="1193">
        <v>44323.66814814815</v>
      </c>
      <c r="B7" s="12" t="s">
        <v>762</v>
      </c>
      <c r="C7" s="12" t="s">
        <v>439</v>
      </c>
    </row>
    <row r="8" spans="1:4" ht="33.75">
      <c r="A8" s="1193">
        <v>44323.66814814815</v>
      </c>
      <c r="B8" s="12" t="s">
        <v>763</v>
      </c>
      <c r="C8" s="12" t="s">
        <v>439</v>
      </c>
    </row>
    <row r="9" spans="1:4">
      <c r="A9" s="1193">
        <v>44323.66815972222</v>
      </c>
      <c r="B9" s="12" t="s">
        <v>764</v>
      </c>
      <c r="C9" s="12" t="s">
        <v>439</v>
      </c>
    </row>
    <row r="10" spans="1:4" ht="33.75">
      <c r="A10" s="1193">
        <v>44323.668182870373</v>
      </c>
      <c r="B10" s="12" t="s">
        <v>765</v>
      </c>
      <c r="C10" s="12" t="s">
        <v>439</v>
      </c>
    </row>
    <row r="11" spans="1:4" ht="22.5">
      <c r="A11" s="1193">
        <v>44323.668217592596</v>
      </c>
      <c r="B11" s="12" t="s">
        <v>769</v>
      </c>
      <c r="C11" s="12" t="s">
        <v>439</v>
      </c>
    </row>
    <row r="12" spans="1:4">
      <c r="A12" s="1193">
        <v>44323.668715277781</v>
      </c>
      <c r="B12" s="12" t="s">
        <v>757</v>
      </c>
      <c r="C12" s="12" t="s">
        <v>439</v>
      </c>
    </row>
    <row r="13" spans="1:4">
      <c r="A13" s="1193">
        <v>44323.668726851851</v>
      </c>
      <c r="B13" s="12" t="s">
        <v>1420</v>
      </c>
      <c r="C13" s="12" t="s">
        <v>439</v>
      </c>
    </row>
    <row r="14" spans="1:4">
      <c r="A14" s="1193">
        <v>44323.669733796298</v>
      </c>
      <c r="B14" s="12" t="s">
        <v>757</v>
      </c>
      <c r="C14" s="12" t="s">
        <v>439</v>
      </c>
    </row>
    <row r="15" spans="1:4">
      <c r="A15" s="1193">
        <v>44323.669756944444</v>
      </c>
      <c r="B15" s="12" t="s">
        <v>1420</v>
      </c>
      <c r="C15" s="12" t="s">
        <v>439</v>
      </c>
    </row>
    <row r="16" spans="1:4">
      <c r="A16" s="1193">
        <v>44323.673807870371</v>
      </c>
      <c r="B16" s="12" t="s">
        <v>757</v>
      </c>
      <c r="C16" s="12" t="s">
        <v>439</v>
      </c>
    </row>
    <row r="17" spans="1:3">
      <c r="A17" s="1193">
        <v>44323.673819444448</v>
      </c>
      <c r="B17" s="12" t="s">
        <v>1420</v>
      </c>
      <c r="C17" s="12" t="s">
        <v>439</v>
      </c>
    </row>
    <row r="18" spans="1:3">
      <c r="A18" s="1193">
        <v>44323.731678240743</v>
      </c>
      <c r="B18" s="12" t="s">
        <v>757</v>
      </c>
      <c r="C18" s="12" t="s">
        <v>439</v>
      </c>
    </row>
    <row r="19" spans="1:3">
      <c r="A19" s="1193">
        <v>45362.575787037036</v>
      </c>
      <c r="B19" s="12" t="s">
        <v>757</v>
      </c>
      <c r="C19" s="12" t="s">
        <v>439</v>
      </c>
    </row>
    <row r="20" spans="1:3">
      <c r="A20" s="1193">
        <v>45362.575798611113</v>
      </c>
      <c r="B20" s="12" t="s">
        <v>1420</v>
      </c>
      <c r="C20"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7" t="s">
        <v>744</v>
      </c>
      <c r="M5" s="1297"/>
      <c r="N5" s="1297"/>
      <c r="O5" s="1297"/>
      <c r="P5" s="1297"/>
      <c r="Q5" s="1297"/>
      <c r="R5" s="1297"/>
      <c r="S5" s="1297"/>
      <c r="T5" s="1297"/>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0"/>
      <c r="M7" s="1046"/>
      <c r="O7" s="1303"/>
      <c r="P7" s="1303"/>
      <c r="Q7" s="1303"/>
      <c r="R7" s="1303"/>
      <c r="S7" s="1303"/>
      <c r="T7" s="1303"/>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29.04.2021</v>
      </c>
      <c r="P8" s="1304"/>
      <c r="Q8" s="1304"/>
      <c r="R8" s="1304"/>
      <c r="S8" s="1304"/>
      <c r="T8" s="1304"/>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1791</v>
      </c>
      <c r="P9" s="1304"/>
      <c r="Q9" s="1304"/>
      <c r="R9" s="1304"/>
      <c r="S9" s="1304"/>
      <c r="T9" s="1304"/>
      <c r="U9" s="635"/>
      <c r="Y9" s="961"/>
      <c r="Z9" s="475"/>
      <c r="AA9" s="475"/>
      <c r="AB9" s="475"/>
      <c r="AC9" s="475"/>
    </row>
    <row r="10" spans="1:29" s="746" customFormat="1" ht="5.25" hidden="1">
      <c r="A10" s="1121"/>
      <c r="B10" s="1121"/>
      <c r="C10" s="1121"/>
      <c r="D10" s="1121"/>
      <c r="E10" s="1121"/>
      <c r="F10" s="1121"/>
      <c r="G10" s="1121"/>
      <c r="H10" s="1121"/>
      <c r="L10" s="1170"/>
      <c r="M10" s="1046"/>
      <c r="O10" s="1303"/>
      <c r="P10" s="1303"/>
      <c r="Q10" s="1303"/>
      <c r="R10" s="1303"/>
      <c r="S10" s="1303"/>
      <c r="T10" s="1303"/>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8"/>
      <c r="M12" s="1298"/>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4"/>
      <c r="R13" s="1324"/>
      <c r="S13" s="1324"/>
      <c r="T13" s="1324"/>
      <c r="U13" s="1324"/>
      <c r="V13" s="1324"/>
    </row>
    <row r="14" spans="1:29">
      <c r="J14" s="451"/>
      <c r="K14" s="451"/>
      <c r="L14" s="1228" t="s">
        <v>445</v>
      </c>
      <c r="M14" s="1228"/>
      <c r="N14" s="1228"/>
      <c r="O14" s="1228"/>
      <c r="P14" s="1228"/>
      <c r="Q14" s="1228"/>
      <c r="R14" s="1228"/>
      <c r="S14" s="1228"/>
      <c r="T14" s="1228"/>
      <c r="U14" s="1228"/>
      <c r="V14" s="1228"/>
      <c r="W14" s="1228"/>
      <c r="X14" s="1228" t="s">
        <v>446</v>
      </c>
    </row>
    <row r="15" spans="1:29" ht="14.25" customHeight="1">
      <c r="J15" s="451"/>
      <c r="K15" s="451"/>
      <c r="L15" s="1311" t="s">
        <v>91</v>
      </c>
      <c r="M15" s="1311" t="s">
        <v>595</v>
      </c>
      <c r="N15" s="504"/>
      <c r="O15" s="1311" t="s">
        <v>596</v>
      </c>
      <c r="P15" s="1336" t="s">
        <v>597</v>
      </c>
      <c r="Q15" s="1336" t="s">
        <v>604</v>
      </c>
      <c r="R15" s="1336"/>
      <c r="S15" s="1336"/>
      <c r="T15" s="1336"/>
      <c r="U15" s="1336"/>
      <c r="V15" s="1311" t="s">
        <v>339</v>
      </c>
      <c r="W15" s="1323" t="s">
        <v>274</v>
      </c>
      <c r="X15" s="1228"/>
    </row>
    <row r="16" spans="1:29" s="493" customFormat="1" ht="25.5" customHeight="1">
      <c r="A16" s="554"/>
      <c r="B16" s="554"/>
      <c r="C16" s="554"/>
      <c r="D16" s="554"/>
      <c r="E16" s="554"/>
      <c r="F16" s="554"/>
      <c r="G16" s="560"/>
      <c r="H16" s="560"/>
      <c r="I16" s="501"/>
      <c r="J16" s="499"/>
      <c r="K16" s="499"/>
      <c r="L16" s="1311"/>
      <c r="M16" s="1311"/>
      <c r="N16" s="504"/>
      <c r="O16" s="1311"/>
      <c r="P16" s="1336"/>
      <c r="Q16" s="1336" t="s">
        <v>621</v>
      </c>
      <c r="R16" s="1336"/>
      <c r="S16" s="1334" t="s">
        <v>615</v>
      </c>
      <c r="T16" s="1334"/>
      <c r="U16" s="1334"/>
      <c r="V16" s="1311"/>
      <c r="W16" s="1323"/>
      <c r="X16" s="1228"/>
      <c r="Y16" s="956"/>
      <c r="Z16" s="554"/>
      <c r="AA16" s="554"/>
      <c r="AB16" s="554"/>
      <c r="AC16" s="554"/>
    </row>
    <row r="17" spans="1:29" ht="14.25" customHeight="1">
      <c r="J17" s="451"/>
      <c r="K17" s="451"/>
      <c r="L17" s="1311"/>
      <c r="M17" s="1311"/>
      <c r="N17" s="504"/>
      <c r="O17" s="1311"/>
      <c r="P17" s="1336"/>
      <c r="Q17" s="504" t="s">
        <v>619</v>
      </c>
      <c r="R17" s="504" t="s">
        <v>620</v>
      </c>
      <c r="S17" s="506" t="s">
        <v>273</v>
      </c>
      <c r="T17" s="1331" t="s">
        <v>272</v>
      </c>
      <c r="U17" s="1331"/>
      <c r="V17" s="1311"/>
      <c r="W17" s="1323"/>
      <c r="X17" s="1228"/>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7">
        <f t="shared" ca="1" si="0"/>
        <v>8</v>
      </c>
      <c r="U18" s="1337"/>
      <c r="V18" s="457">
        <f ca="1">OFFSET(V18,0,-2)+1</f>
        <v>9</v>
      </c>
      <c r="W18" s="493"/>
      <c r="X18" s="457">
        <f ca="1">OFFSET(X18,0,-2)+1</f>
        <v>10</v>
      </c>
    </row>
    <row r="19" spans="1:29" ht="22.5">
      <c r="A19" s="1282">
        <v>1</v>
      </c>
      <c r="B19" s="928"/>
      <c r="C19" s="928"/>
      <c r="D19" s="928"/>
      <c r="E19" s="928"/>
      <c r="F19" s="928"/>
      <c r="G19" s="929"/>
      <c r="H19" s="929"/>
      <c r="I19" s="931"/>
      <c r="J19" s="923"/>
      <c r="K19" s="923"/>
      <c r="L19" s="562">
        <f>mergeValue(A19)</f>
        <v>1</v>
      </c>
      <c r="M19" s="610" t="s">
        <v>19</v>
      </c>
      <c r="N19" s="549"/>
      <c r="O19" s="1325"/>
      <c r="P19" s="1325"/>
      <c r="Q19" s="1325"/>
      <c r="R19" s="1325"/>
      <c r="S19" s="1325"/>
      <c r="T19" s="1325"/>
      <c r="U19" s="1325"/>
      <c r="V19" s="1325"/>
      <c r="W19" s="1325"/>
      <c r="X19" s="550" t="s">
        <v>718</v>
      </c>
    </row>
    <row r="20" spans="1:29" ht="22.5">
      <c r="A20" s="1282"/>
      <c r="B20" s="1282">
        <v>1</v>
      </c>
      <c r="C20" s="928"/>
      <c r="D20" s="928"/>
      <c r="E20" s="928"/>
      <c r="F20" s="928"/>
      <c r="G20" s="933"/>
      <c r="H20" s="930"/>
      <c r="I20" s="935"/>
      <c r="J20" s="920"/>
      <c r="K20" s="919"/>
      <c r="L20" s="562" t="str">
        <f>mergeValue(A20) &amp;"."&amp; mergeValue(B20)</f>
        <v>1.1</v>
      </c>
      <c r="M20" s="516" t="s">
        <v>15</v>
      </c>
      <c r="N20" s="549"/>
      <c r="O20" s="1325"/>
      <c r="P20" s="1325"/>
      <c r="Q20" s="1325"/>
      <c r="R20" s="1325"/>
      <c r="S20" s="1325"/>
      <c r="T20" s="1325"/>
      <c r="U20" s="1325"/>
      <c r="V20" s="1325"/>
      <c r="W20" s="1325"/>
      <c r="X20" s="550" t="s">
        <v>459</v>
      </c>
    </row>
    <row r="21" spans="1:29" ht="22.5">
      <c r="A21" s="1282"/>
      <c r="B21" s="1282"/>
      <c r="C21" s="1282">
        <v>1</v>
      </c>
      <c r="D21" s="928"/>
      <c r="E21" s="928"/>
      <c r="F21" s="928"/>
      <c r="G21" s="933"/>
      <c r="H21" s="930"/>
      <c r="I21" s="936"/>
      <c r="J21" s="920"/>
      <c r="K21" s="919"/>
      <c r="L21" s="562" t="str">
        <f>mergeValue(A21) &amp;"."&amp; mergeValue(B21)&amp;"."&amp; mergeValue(C21)</f>
        <v>1.1.1</v>
      </c>
      <c r="M21" s="517" t="s">
        <v>7</v>
      </c>
      <c r="N21" s="549"/>
      <c r="O21" s="1325"/>
      <c r="P21" s="1325"/>
      <c r="Q21" s="1325"/>
      <c r="R21" s="1325"/>
      <c r="S21" s="1325"/>
      <c r="T21" s="1325"/>
      <c r="U21" s="1325"/>
      <c r="V21" s="1325"/>
      <c r="W21" s="1325"/>
      <c r="X21" s="550" t="s">
        <v>600</v>
      </c>
    </row>
    <row r="22" spans="1:29">
      <c r="A22" s="1282"/>
      <c r="B22" s="1282"/>
      <c r="C22" s="1282"/>
      <c r="D22" s="1282">
        <v>1</v>
      </c>
      <c r="E22" s="928"/>
      <c r="F22" s="928"/>
      <c r="G22" s="933"/>
      <c r="H22" s="930"/>
      <c r="I22" s="936"/>
      <c r="J22" s="934"/>
      <c r="K22" s="919"/>
      <c r="L22" s="562" t="str">
        <f>mergeValue(A22) &amp;"."&amp; mergeValue(B22)&amp;"."&amp; mergeValue(C22)&amp;"."&amp; mergeValue(D22)</f>
        <v>1.1.1.1</v>
      </c>
      <c r="M22" s="518" t="s">
        <v>21</v>
      </c>
      <c r="N22" s="549"/>
      <c r="O22" s="1325"/>
      <c r="P22" s="1325"/>
      <c r="Q22" s="1325"/>
      <c r="R22" s="1325"/>
      <c r="S22" s="1325"/>
      <c r="T22" s="1325"/>
      <c r="U22" s="1325"/>
      <c r="V22" s="1325"/>
      <c r="W22" s="1325"/>
      <c r="X22" s="968" t="s">
        <v>623</v>
      </c>
    </row>
    <row r="23" spans="1:29" ht="42.95" customHeight="1">
      <c r="A23" s="1282"/>
      <c r="B23" s="1282"/>
      <c r="C23" s="1282"/>
      <c r="D23" s="1282"/>
      <c r="E23" s="928">
        <v>1</v>
      </c>
      <c r="F23" s="928"/>
      <c r="G23" s="933"/>
      <c r="H23" s="930"/>
      <c r="I23" s="936"/>
      <c r="J23" s="934"/>
      <c r="K23" s="924"/>
      <c r="L23" s="562" t="str">
        <f>mergeValue(A23) &amp;"."&amp; mergeValue(B23)&amp;"."&amp; mergeValue(C23)&amp;"."&amp; mergeValue(D23)&amp;"."&amp; mergeValue(E23)</f>
        <v>1.1.1.1.1</v>
      </c>
      <c r="M23" s="1019"/>
      <c r="N23" s="512"/>
      <c r="O23" s="1021"/>
      <c r="P23" s="1022"/>
      <c r="Q23" s="1176"/>
      <c r="R23" s="1176"/>
      <c r="S23" s="1174"/>
      <c r="T23" s="619" t="s">
        <v>83</v>
      </c>
      <c r="U23" s="1174"/>
      <c r="V23" s="737" t="s">
        <v>84</v>
      </c>
      <c r="W23" s="787"/>
      <c r="X23" s="1300" t="s">
        <v>748</v>
      </c>
      <c r="Y23" s="956" t="str">
        <f>strCheckDateTwo(N23:W23)</f>
        <v/>
      </c>
    </row>
    <row r="24" spans="1:29" hidden="1">
      <c r="A24" s="1282"/>
      <c r="B24" s="1282"/>
      <c r="C24" s="1282"/>
      <c r="D24" s="1282"/>
      <c r="E24" s="928"/>
      <c r="F24" s="928"/>
      <c r="G24" s="933"/>
      <c r="H24" s="930"/>
      <c r="I24" s="936"/>
      <c r="J24" s="934"/>
      <c r="K24" s="924"/>
      <c r="L24" s="600"/>
      <c r="M24" s="531"/>
      <c r="N24" s="615"/>
      <c r="O24" s="615"/>
      <c r="P24" s="615"/>
      <c r="Q24" s="615"/>
      <c r="R24" s="553" t="str">
        <f>S23 &amp; "-" &amp; U23</f>
        <v>-</v>
      </c>
      <c r="S24" s="482"/>
      <c r="T24" s="555"/>
      <c r="U24" s="482"/>
      <c r="V24" s="615"/>
      <c r="W24" s="786"/>
      <c r="X24" s="1301"/>
    </row>
    <row r="25" spans="1:29" ht="15" customHeight="1">
      <c r="A25" s="1282"/>
      <c r="B25" s="1282"/>
      <c r="C25" s="1282"/>
      <c r="D25" s="1282"/>
      <c r="E25" s="928"/>
      <c r="F25" s="928"/>
      <c r="G25" s="933"/>
      <c r="H25" s="930"/>
      <c r="I25" s="936"/>
      <c r="J25" s="934"/>
      <c r="K25" s="924"/>
      <c r="L25" s="508"/>
      <c r="M25" s="521" t="s">
        <v>5</v>
      </c>
      <c r="N25" s="519"/>
      <c r="O25" s="515"/>
      <c r="P25" s="515"/>
      <c r="Q25" s="515"/>
      <c r="R25" s="515"/>
      <c r="S25" s="542"/>
      <c r="T25" s="534"/>
      <c r="U25" s="533"/>
      <c r="V25" s="519"/>
      <c r="W25" s="519"/>
      <c r="X25" s="1302"/>
    </row>
    <row r="26" spans="1:29" s="445" customFormat="1" ht="15" customHeight="1">
      <c r="A26" s="1282"/>
      <c r="B26" s="1282"/>
      <c r="C26" s="1282"/>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2"/>
      <c r="B27" s="1282"/>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2"/>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5" t="s">
        <v>749</v>
      </c>
      <c r="N31" s="1275"/>
      <c r="O31" s="1275"/>
      <c r="P31" s="1275"/>
      <c r="Q31" s="1275"/>
      <c r="R31" s="1275"/>
      <c r="S31" s="1275"/>
      <c r="T31" s="1275"/>
      <c r="U31" s="1275"/>
      <c r="V31" s="1275"/>
      <c r="W31" s="1275"/>
      <c r="X31" s="1275"/>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6" t="s">
        <v>470</v>
      </c>
      <c r="G2" s="1277"/>
      <c r="H2" s="1278"/>
      <c r="I2" s="1136"/>
    </row>
    <row r="3" spans="1:20" ht="3" customHeight="1"/>
    <row r="4" spans="1:20" s="1096" customFormat="1" ht="11.25">
      <c r="A4" s="1101"/>
      <c r="B4" s="1101"/>
      <c r="C4" s="1101"/>
      <c r="D4" s="1101"/>
      <c r="F4" s="1228" t="s">
        <v>445</v>
      </c>
      <c r="G4" s="1228"/>
      <c r="H4" s="1228"/>
      <c r="I4" s="1279"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9"/>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07.05.2021</v>
      </c>
      <c r="I7" s="1097" t="s">
        <v>472</v>
      </c>
      <c r="J7" s="1122"/>
      <c r="K7" s="1101"/>
      <c r="L7" s="1101"/>
      <c r="M7" s="1101"/>
      <c r="N7" s="1101"/>
      <c r="O7" s="1101"/>
      <c r="P7" s="1101"/>
      <c r="Q7" s="1101"/>
      <c r="R7" s="1101"/>
      <c r="S7" s="1101"/>
      <c r="T7" s="1101"/>
    </row>
    <row r="8" spans="1:20" s="1096" customFormat="1" ht="45">
      <c r="A8" s="1280">
        <v>1</v>
      </c>
      <c r="B8" s="1101"/>
      <c r="C8" s="1101"/>
      <c r="D8" s="1101"/>
      <c r="F8" s="1123" t="str">
        <f>"2." &amp;mergeValue(A8)</f>
        <v>2.1</v>
      </c>
      <c r="G8" s="1132" t="s">
        <v>473</v>
      </c>
      <c r="H8" s="1111"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80"/>
      <c r="B9" s="1101"/>
      <c r="C9" s="1101"/>
      <c r="D9" s="1101"/>
      <c r="F9" s="1123" t="str">
        <f>"3." &amp;mergeValue(A9)</f>
        <v>3.1</v>
      </c>
      <c r="G9" s="1132" t="s">
        <v>474</v>
      </c>
      <c r="H9" s="1111" t="str">
        <f>IF('Перечень тарифов'!F21="","наименование отсутствует","" &amp; 'Перечень тарифов'!F21 &amp; "")</f>
        <v>Сбыт. Тепловая энергия</v>
      </c>
      <c r="I9" s="1097" t="s">
        <v>566</v>
      </c>
      <c r="J9" s="1122"/>
      <c r="K9" s="1101"/>
      <c r="L9" s="1101"/>
      <c r="M9" s="1101"/>
      <c r="N9" s="1101"/>
      <c r="O9" s="1101"/>
      <c r="P9" s="1101"/>
      <c r="Q9" s="1101"/>
      <c r="R9" s="1101"/>
      <c r="S9" s="1101"/>
      <c r="T9" s="1101"/>
    </row>
    <row r="10" spans="1:20" s="1096" customFormat="1" ht="22.5">
      <c r="A10" s="1280"/>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80"/>
      <c r="B11" s="1280">
        <v>1</v>
      </c>
      <c r="C11" s="1128"/>
      <c r="D11" s="1128"/>
      <c r="F11" s="1123" t="str">
        <f>"4."&amp;mergeValue(A11) &amp;"."&amp;mergeValue(B11)</f>
        <v>4.1.1</v>
      </c>
      <c r="G11" s="1118" t="s">
        <v>570</v>
      </c>
      <c r="H11" s="1111"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80"/>
      <c r="B12" s="1280"/>
      <c r="C12" s="1280">
        <v>1</v>
      </c>
      <c r="D12" s="1128"/>
      <c r="F12" s="1123" t="str">
        <f>"4."&amp;mergeValue(A12) &amp;"."&amp;mergeValue(B12)&amp;"."&amp;mergeValue(C12)</f>
        <v>4.1.1.1</v>
      </c>
      <c r="G12" s="1127" t="s">
        <v>476</v>
      </c>
      <c r="H12" s="1111"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80"/>
      <c r="B13" s="1280"/>
      <c r="C13" s="1280"/>
      <c r="D13" s="1128">
        <v>1</v>
      </c>
      <c r="F13" s="1123" t="str">
        <f>"4."&amp;mergeValue(A13) &amp;"."&amp;mergeValue(B13)&amp;"."&amp;mergeValue(C13)&amp;"."&amp;mergeValue(D13)</f>
        <v>4.1.1.1.1</v>
      </c>
      <c r="G13" s="1135" t="s">
        <v>477</v>
      </c>
      <c r="H13" s="1111" t="str">
        <f>IF(Территории!R14="","","" &amp; Территории!R14 &amp; "")</f>
        <v>Город Челябинск (75701000)</v>
      </c>
      <c r="I13" s="1182"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5" t="s">
        <v>571</v>
      </c>
      <c r="H15" s="1275"/>
      <c r="I15" s="1104"/>
      <c r="J15" s="1121"/>
      <c r="K15" s="1121"/>
      <c r="L15" s="1121"/>
      <c r="M15" s="1121"/>
      <c r="N15" s="1121"/>
      <c r="O15" s="1121"/>
      <c r="P15" s="1121"/>
      <c r="Q15" s="1121"/>
      <c r="R15" s="1121"/>
      <c r="S15" s="1121"/>
      <c r="T15" s="1121"/>
    </row>
  </sheetData>
  <sheetProtection algorithmName="SHA-512" hashValue="TdZIZedYuyNTpnm447WIiPWdBOYlMwsaLxVMhDgxIS6YOxNJztEz6uIe/JPiid6hm0aKKKXoxAnAh4qP2+rDZg==" saltValue="AQ32O0FdauKqg1kWIVyaw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7" t="s">
        <v>695</v>
      </c>
      <c r="E5" s="1297"/>
      <c r="F5" s="1297"/>
      <c r="G5" s="1297"/>
      <c r="H5" s="1137"/>
    </row>
    <row r="6" spans="1:17" ht="3" customHeight="1">
      <c r="C6" s="1080"/>
      <c r="D6" s="1075"/>
      <c r="E6" s="1141"/>
      <c r="F6" s="1141"/>
      <c r="G6" s="1079"/>
      <c r="H6" s="1142"/>
    </row>
    <row r="7" spans="1:17">
      <c r="C7" s="1080"/>
      <c r="D7" s="1311" t="s">
        <v>445</v>
      </c>
      <c r="E7" s="1311"/>
      <c r="F7" s="1311"/>
      <c r="G7" s="1311"/>
      <c r="H7" s="1350" t="s">
        <v>446</v>
      </c>
    </row>
    <row r="8" spans="1:17">
      <c r="C8" s="1080"/>
      <c r="D8" s="1084" t="s">
        <v>91</v>
      </c>
      <c r="E8" s="1085" t="s">
        <v>448</v>
      </c>
      <c r="F8" s="1085" t="s">
        <v>439</v>
      </c>
      <c r="G8" s="1085" t="s">
        <v>447</v>
      </c>
      <c r="H8" s="1350"/>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300" t="s">
        <v>700</v>
      </c>
    </row>
    <row r="11" spans="1:17" ht="21" customHeight="1">
      <c r="A11" s="1105"/>
      <c r="C11" s="1080"/>
      <c r="D11" s="1095" t="s">
        <v>48</v>
      </c>
      <c r="E11" s="1150" t="s">
        <v>699</v>
      </c>
      <c r="F11" s="1130"/>
      <c r="G11" s="1110"/>
      <c r="H11" s="1301"/>
    </row>
    <row r="12" spans="1:17" ht="21" customHeight="1">
      <c r="A12" s="1083"/>
      <c r="C12" s="1078"/>
      <c r="D12" s="1095" t="s">
        <v>49</v>
      </c>
      <c r="E12" s="1150" t="s">
        <v>682</v>
      </c>
      <c r="F12" s="1130"/>
      <c r="G12" s="1110"/>
      <c r="H12" s="1301"/>
      <c r="I12" s="1100"/>
      <c r="K12" s="1074"/>
    </row>
    <row r="13" spans="1:17" ht="21" customHeight="1">
      <c r="A13" s="1083"/>
      <c r="C13" s="1078"/>
      <c r="D13" s="1095" t="s">
        <v>50</v>
      </c>
      <c r="E13" s="1150" t="s">
        <v>683</v>
      </c>
      <c r="F13" s="1130"/>
      <c r="G13" s="1110"/>
      <c r="H13" s="1301"/>
      <c r="I13" s="1100"/>
      <c r="K13" s="1074"/>
    </row>
    <row r="14" spans="1:17" ht="15" customHeight="1">
      <c r="A14" s="1105"/>
      <c r="C14" s="1080"/>
      <c r="D14" s="1086"/>
      <c r="E14" s="1152" t="s">
        <v>327</v>
      </c>
      <c r="F14" s="1147"/>
      <c r="G14" s="1145"/>
      <c r="H14" s="1302"/>
    </row>
    <row r="15" spans="1:17">
      <c r="D15" s="1154"/>
      <c r="E15" s="1154"/>
      <c r="F15" s="1154"/>
      <c r="G15" s="1154"/>
      <c r="H15" s="1154"/>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80" zoomScaleNormal="8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6" t="s">
        <v>470</v>
      </c>
      <c r="G2" s="1277"/>
      <c r="H2" s="1278"/>
      <c r="I2" s="1136"/>
    </row>
    <row r="3" spans="1:20" ht="3" customHeight="1"/>
    <row r="4" spans="1:20" s="1096" customFormat="1" ht="11.25">
      <c r="A4" s="1101"/>
      <c r="B4" s="1101"/>
      <c r="C4" s="1101"/>
      <c r="D4" s="1101"/>
      <c r="F4" s="1228" t="s">
        <v>445</v>
      </c>
      <c r="G4" s="1228"/>
      <c r="H4" s="1228"/>
      <c r="I4" s="1279" t="s">
        <v>446</v>
      </c>
      <c r="J4" s="1101"/>
      <c r="K4" s="1101"/>
      <c r="L4" s="1101"/>
      <c r="M4" s="1101"/>
      <c r="N4" s="1101"/>
      <c r="O4" s="1101"/>
      <c r="P4" s="1101"/>
      <c r="Q4" s="1101"/>
      <c r="R4" s="1101"/>
      <c r="S4" s="1101"/>
      <c r="T4" s="1101"/>
    </row>
    <row r="5" spans="1:20" s="1096" customFormat="1" ht="11.25" customHeight="1">
      <c r="A5" s="1101"/>
      <c r="B5" s="1101"/>
      <c r="C5" s="1101"/>
      <c r="D5" s="1101"/>
      <c r="F5" s="1180" t="s">
        <v>91</v>
      </c>
      <c r="G5" s="1126" t="s">
        <v>448</v>
      </c>
      <c r="H5" s="1187" t="s">
        <v>439</v>
      </c>
      <c r="I5" s="1279"/>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3" t="str">
        <f>IF(dateCh="","",dateCh)</f>
        <v>07.05.2021</v>
      </c>
      <c r="I7" s="1097" t="s">
        <v>472</v>
      </c>
      <c r="J7" s="1122"/>
      <c r="K7" s="1101"/>
      <c r="L7" s="1101"/>
      <c r="M7" s="1101"/>
      <c r="N7" s="1101"/>
      <c r="O7" s="1101"/>
      <c r="P7" s="1101"/>
      <c r="Q7" s="1101"/>
      <c r="R7" s="1101"/>
      <c r="S7" s="1101"/>
      <c r="T7" s="1101"/>
    </row>
    <row r="8" spans="1:20" s="1096" customFormat="1" ht="45">
      <c r="A8" s="1280">
        <v>1</v>
      </c>
      <c r="B8" s="1101"/>
      <c r="C8" s="1101"/>
      <c r="D8" s="1101"/>
      <c r="F8" s="1123" t="str">
        <f>"2." &amp;mergeValue(A8)</f>
        <v>2.1</v>
      </c>
      <c r="G8" s="1132" t="s">
        <v>473</v>
      </c>
      <c r="H8" s="1183"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80"/>
      <c r="B9" s="1101"/>
      <c r="C9" s="1101"/>
      <c r="D9" s="1101"/>
      <c r="F9" s="1123" t="str">
        <f>"3." &amp;mergeValue(A9)</f>
        <v>3.1</v>
      </c>
      <c r="G9" s="1132" t="s">
        <v>474</v>
      </c>
      <c r="H9" s="1183" t="str">
        <f>IF('Перечень тарифов'!F21="","наименование отсутствует","" &amp; 'Перечень тарифов'!F21 &amp; "")</f>
        <v>Сбыт. Тепловая энергия</v>
      </c>
      <c r="I9" s="1097" t="s">
        <v>566</v>
      </c>
      <c r="J9" s="1122"/>
      <c r="K9" s="1101"/>
      <c r="L9" s="1101"/>
      <c r="M9" s="1101"/>
      <c r="N9" s="1101"/>
      <c r="O9" s="1101"/>
      <c r="P9" s="1101"/>
      <c r="Q9" s="1101"/>
      <c r="R9" s="1101"/>
      <c r="S9" s="1101"/>
      <c r="T9" s="1101"/>
    </row>
    <row r="10" spans="1:20" s="1096" customFormat="1" ht="22.5">
      <c r="A10" s="1280"/>
      <c r="B10" s="1101"/>
      <c r="C10" s="1101"/>
      <c r="D10" s="1101"/>
      <c r="F10" s="1123" t="str">
        <f>"4."&amp;mergeValue(A10)</f>
        <v>4.1</v>
      </c>
      <c r="G10" s="1132" t="s">
        <v>475</v>
      </c>
      <c r="H10" s="1187" t="s">
        <v>449</v>
      </c>
      <c r="I10" s="1097"/>
      <c r="J10" s="1122"/>
      <c r="K10" s="1101"/>
      <c r="L10" s="1101"/>
      <c r="M10" s="1101"/>
      <c r="N10" s="1101"/>
      <c r="O10" s="1101"/>
      <c r="P10" s="1101"/>
      <c r="Q10" s="1101"/>
      <c r="R10" s="1101"/>
      <c r="S10" s="1101"/>
      <c r="T10" s="1101"/>
    </row>
    <row r="11" spans="1:20" s="1096" customFormat="1" ht="18.75">
      <c r="A11" s="1280"/>
      <c r="B11" s="1280">
        <v>1</v>
      </c>
      <c r="C11" s="1181"/>
      <c r="D11" s="1181"/>
      <c r="F11" s="1123" t="str">
        <f>"4."&amp;mergeValue(A11) &amp;"."&amp;mergeValue(B11)</f>
        <v>4.1.1</v>
      </c>
      <c r="G11" s="1118" t="s">
        <v>570</v>
      </c>
      <c r="H11" s="1183"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80"/>
      <c r="B12" s="1280"/>
      <c r="C12" s="1280">
        <v>1</v>
      </c>
      <c r="D12" s="1181"/>
      <c r="F12" s="1123" t="str">
        <f>"4."&amp;mergeValue(A12) &amp;"."&amp;mergeValue(B12)&amp;"."&amp;mergeValue(C12)</f>
        <v>4.1.1.1</v>
      </c>
      <c r="G12" s="1127" t="s">
        <v>476</v>
      </c>
      <c r="H12" s="1183"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80"/>
      <c r="B13" s="1280"/>
      <c r="C13" s="1280"/>
      <c r="D13" s="1181">
        <v>1</v>
      </c>
      <c r="F13" s="1123" t="str">
        <f>"4."&amp;mergeValue(A13) &amp;"."&amp;mergeValue(B13)&amp;"."&amp;mergeValue(C13)&amp;"."&amp;mergeValue(D13)</f>
        <v>4.1.1.1.1</v>
      </c>
      <c r="G13" s="1135" t="s">
        <v>477</v>
      </c>
      <c r="H13" s="1183" t="str">
        <f>IF(Территории!R14="","","" &amp; Территории!R14 &amp; "")</f>
        <v>Город Челябинск (75701000)</v>
      </c>
      <c r="I13" s="1182"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5" t="s">
        <v>571</v>
      </c>
      <c r="H15" s="1275"/>
      <c r="I15" s="1104"/>
      <c r="J15" s="1121"/>
      <c r="K15" s="1121"/>
      <c r="L15" s="1121"/>
      <c r="M15" s="1121"/>
      <c r="N15" s="1121"/>
      <c r="O15" s="1121"/>
      <c r="P15" s="1121"/>
      <c r="Q15" s="1121"/>
      <c r="R15" s="1121"/>
      <c r="S15" s="1121"/>
      <c r="T15" s="1121"/>
    </row>
  </sheetData>
  <sheetProtection algorithmName="SHA-512" hashValue="GJ6TY7xviez3k4eNJOZusTkHCp88t1JGEL9XrFBKOJnh8/bPwdTMJPOt3uDcchwLkN1ddU/iBhSKeU0FnQtrNg==" saltValue="iVln9To0a1lazvDj4m53r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50"/>
  <sheetViews>
    <sheetView showGridLines="0" topLeftCell="C16" zoomScale="60" zoomScaleNormal="60" workbookViewId="0">
      <selection activeCell="K20" sqref="K20"/>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7" t="s">
        <v>707</v>
      </c>
      <c r="E5" s="1297"/>
      <c r="F5" s="1297"/>
      <c r="G5" s="1297"/>
      <c r="H5" s="1297"/>
      <c r="I5" s="1297"/>
      <c r="J5" s="1297"/>
      <c r="K5" s="1297"/>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4" t="str">
        <f>IF(datePr_ch="",IF(datePr="","",datePr),datePr_ch)</f>
        <v>29.04.2021</v>
      </c>
      <c r="G7" s="1304"/>
      <c r="H7" s="1304"/>
      <c r="I7" s="1304"/>
      <c r="J7" s="1304"/>
      <c r="K7" s="1304"/>
      <c r="L7" s="1168"/>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4" t="str">
        <f>IF(numberPr_ch="",IF(numberPr="","",numberPr),numberPr_ch)</f>
        <v>1791</v>
      </c>
      <c r="G8" s="1304"/>
      <c r="H8" s="1304"/>
      <c r="I8" s="1304"/>
      <c r="J8" s="1304"/>
      <c r="K8" s="1304"/>
      <c r="L8" s="1168"/>
      <c r="M8" s="1098"/>
    </row>
    <row r="9" spans="1:32">
      <c r="C9" s="1080"/>
      <c r="D9" s="1075"/>
      <c r="E9" s="1141"/>
      <c r="F9" s="1141"/>
      <c r="G9" s="1141"/>
      <c r="H9" s="1141"/>
      <c r="I9" s="1141"/>
      <c r="J9" s="1141"/>
      <c r="K9" s="1079"/>
      <c r="L9" s="1142"/>
    </row>
    <row r="10" spans="1:32" ht="21" customHeight="1">
      <c r="C10" s="1080"/>
      <c r="D10" s="1311" t="s">
        <v>445</v>
      </c>
      <c r="E10" s="1311"/>
      <c r="F10" s="1311"/>
      <c r="G10" s="1311"/>
      <c r="H10" s="1311"/>
      <c r="I10" s="1311"/>
      <c r="J10" s="1311"/>
      <c r="K10" s="1311"/>
      <c r="L10" s="1350" t="s">
        <v>446</v>
      </c>
    </row>
    <row r="11" spans="1:32" ht="21" customHeight="1">
      <c r="C11" s="1080"/>
      <c r="D11" s="1294" t="s">
        <v>91</v>
      </c>
      <c r="E11" s="1351" t="s">
        <v>296</v>
      </c>
      <c r="F11" s="1351" t="s">
        <v>19</v>
      </c>
      <c r="G11" s="1353" t="s">
        <v>684</v>
      </c>
      <c r="H11" s="1354"/>
      <c r="I11" s="1355"/>
      <c r="J11" s="1351" t="s">
        <v>439</v>
      </c>
      <c r="K11" s="1351" t="s">
        <v>447</v>
      </c>
      <c r="L11" s="1350"/>
    </row>
    <row r="12" spans="1:32" ht="21" customHeight="1">
      <c r="C12" s="1080"/>
      <c r="D12" s="1296"/>
      <c r="E12" s="1352"/>
      <c r="F12" s="1352"/>
      <c r="G12" s="1357" t="s">
        <v>685</v>
      </c>
      <c r="H12" s="1358"/>
      <c r="I12" s="1085" t="s">
        <v>686</v>
      </c>
      <c r="J12" s="1352"/>
      <c r="K12" s="1352"/>
      <c r="L12" s="1350"/>
    </row>
    <row r="13" spans="1:32" ht="12" customHeight="1">
      <c r="C13" s="1080"/>
      <c r="D13" s="1076" t="s">
        <v>92</v>
      </c>
      <c r="E13" s="1076" t="s">
        <v>48</v>
      </c>
      <c r="F13" s="1076" t="s">
        <v>49</v>
      </c>
      <c r="G13" s="1359" t="s">
        <v>50</v>
      </c>
      <c r="H13" s="1359"/>
      <c r="I13" s="1076" t="s">
        <v>67</v>
      </c>
      <c r="J13" s="1076" t="s">
        <v>68</v>
      </c>
      <c r="K13" s="1076" t="s">
        <v>182</v>
      </c>
      <c r="L13" s="1076" t="s">
        <v>183</v>
      </c>
    </row>
    <row r="14" spans="1:32" ht="14.25" customHeight="1">
      <c r="A14" s="1105"/>
      <c r="C14" s="1080"/>
      <c r="D14" s="1153">
        <v>1</v>
      </c>
      <c r="E14" s="1356" t="s">
        <v>687</v>
      </c>
      <c r="F14" s="1360"/>
      <c r="G14" s="1360"/>
      <c r="H14" s="1360"/>
      <c r="I14" s="1360"/>
      <c r="J14" s="1360"/>
      <c r="K14" s="1360"/>
      <c r="L14" s="1090"/>
      <c r="M14" s="1155"/>
    </row>
    <row r="15" spans="1:32" ht="56.25">
      <c r="A15" s="1105"/>
      <c r="C15" s="1080"/>
      <c r="D15" s="1153" t="s">
        <v>294</v>
      </c>
      <c r="E15" s="1108" t="s">
        <v>449</v>
      </c>
      <c r="F15" s="1108" t="s">
        <v>449</v>
      </c>
      <c r="G15" s="1361" t="s">
        <v>449</v>
      </c>
      <c r="H15" s="1362"/>
      <c r="I15" s="1108" t="s">
        <v>449</v>
      </c>
      <c r="J15" s="1130" t="s">
        <v>2850</v>
      </c>
      <c r="K15" s="1037" t="s">
        <v>2851</v>
      </c>
      <c r="L15" s="1097" t="s">
        <v>688</v>
      </c>
      <c r="M15" s="1155"/>
    </row>
    <row r="16" spans="1:32" ht="18.75">
      <c r="A16" s="1105"/>
      <c r="B16" s="1094">
        <v>3</v>
      </c>
      <c r="C16" s="1080"/>
      <c r="D16" s="1156">
        <v>2</v>
      </c>
      <c r="E16" s="1363" t="s">
        <v>689</v>
      </c>
      <c r="F16" s="1364"/>
      <c r="G16" s="1364"/>
      <c r="H16" s="1365"/>
      <c r="I16" s="1365"/>
      <c r="J16" s="1365" t="s">
        <v>449</v>
      </c>
      <c r="K16" s="1365"/>
      <c r="L16" s="1151"/>
      <c r="M16" s="1155"/>
    </row>
    <row r="17" spans="1:15" ht="92.1" customHeight="1">
      <c r="A17" s="1105"/>
      <c r="C17" s="1366"/>
      <c r="D17" s="1367" t="s">
        <v>690</v>
      </c>
      <c r="E17" s="1368"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17" s="1369"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2022-2026 гг.</v>
      </c>
      <c r="G17" s="1108"/>
      <c r="H17" s="1166" t="s">
        <v>1421</v>
      </c>
      <c r="I17" s="1165" t="s">
        <v>1422</v>
      </c>
      <c r="J17" s="1130" t="s">
        <v>247</v>
      </c>
      <c r="K17" s="1108" t="s">
        <v>449</v>
      </c>
      <c r="L17" s="1300" t="s">
        <v>711</v>
      </c>
      <c r="M17" s="1155"/>
    </row>
    <row r="18" spans="1:15" ht="18.75">
      <c r="A18" s="1105"/>
      <c r="C18" s="1366"/>
      <c r="D18" s="1367"/>
      <c r="E18" s="1368"/>
      <c r="F18" s="1369"/>
      <c r="G18" s="1157"/>
      <c r="H18" s="1152" t="s">
        <v>274</v>
      </c>
      <c r="I18" s="1147"/>
      <c r="J18" s="1147"/>
      <c r="K18" s="1145"/>
      <c r="L18" s="1302"/>
      <c r="M18" s="1155"/>
    </row>
    <row r="19" spans="1:15" ht="18.75">
      <c r="A19" s="1105"/>
      <c r="B19" s="1094">
        <v>3</v>
      </c>
      <c r="C19" s="1080"/>
      <c r="D19" s="1095" t="s">
        <v>49</v>
      </c>
      <c r="E19" s="1356" t="s">
        <v>691</v>
      </c>
      <c r="F19" s="1356"/>
      <c r="G19" s="1356"/>
      <c r="H19" s="1356"/>
      <c r="I19" s="1356"/>
      <c r="J19" s="1356"/>
      <c r="K19" s="1356"/>
      <c r="L19" s="1129"/>
      <c r="M19" s="1155"/>
    </row>
    <row r="20" spans="1:15" ht="33.75">
      <c r="A20" s="1105"/>
      <c r="C20" s="1080"/>
      <c r="D20" s="1153" t="s">
        <v>440</v>
      </c>
      <c r="E20" s="1108" t="s">
        <v>449</v>
      </c>
      <c r="F20" s="1108" t="s">
        <v>449</v>
      </c>
      <c r="G20" s="1361" t="s">
        <v>449</v>
      </c>
      <c r="H20" s="1362"/>
      <c r="I20" s="1108" t="s">
        <v>449</v>
      </c>
      <c r="J20" s="1108" t="s">
        <v>449</v>
      </c>
      <c r="K20" s="1110" t="s">
        <v>2852</v>
      </c>
      <c r="L20" s="1097" t="s">
        <v>692</v>
      </c>
      <c r="M20" s="1155"/>
    </row>
    <row r="21" spans="1:15" ht="18.75">
      <c r="A21" s="1105"/>
      <c r="B21" s="1094">
        <v>3</v>
      </c>
      <c r="C21" s="1080"/>
      <c r="D21" s="1095" t="s">
        <v>50</v>
      </c>
      <c r="E21" s="1356" t="s">
        <v>693</v>
      </c>
      <c r="F21" s="1356"/>
      <c r="G21" s="1356"/>
      <c r="H21" s="1356"/>
      <c r="I21" s="1356"/>
      <c r="J21" s="1356"/>
      <c r="K21" s="1356"/>
      <c r="L21" s="1129"/>
      <c r="M21" s="1155"/>
    </row>
    <row r="22" spans="1:15" ht="20.100000000000001" customHeight="1">
      <c r="A22" s="1105"/>
      <c r="C22" s="1366"/>
      <c r="D22" s="1367" t="s">
        <v>441</v>
      </c>
      <c r="E22" s="1368"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2" s="1369"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2022-2026 гг.</v>
      </c>
      <c r="G22" s="1108"/>
      <c r="H22" s="1165" t="s">
        <v>1421</v>
      </c>
      <c r="I22" s="1165" t="s">
        <v>2841</v>
      </c>
      <c r="J22" s="1169">
        <v>634027.2410962201</v>
      </c>
      <c r="K22" s="1108" t="s">
        <v>449</v>
      </c>
      <c r="L22" s="1300" t="s">
        <v>712</v>
      </c>
      <c r="M22" s="1155"/>
    </row>
    <row r="23" spans="1:15" s="1071" customFormat="1" ht="20.100000000000001" customHeight="1">
      <c r="A23" s="1105"/>
      <c r="B23" s="1094"/>
      <c r="C23" s="1366"/>
      <c r="D23" s="1367"/>
      <c r="E23" s="1368"/>
      <c r="F23" s="1369"/>
      <c r="G23" s="1192" t="s">
        <v>2842</v>
      </c>
      <c r="H23" s="1166" t="s">
        <v>2843</v>
      </c>
      <c r="I23" s="1165" t="s">
        <v>2844</v>
      </c>
      <c r="J23" s="1169">
        <v>650386.05918760004</v>
      </c>
      <c r="K23" s="1108" t="s">
        <v>449</v>
      </c>
      <c r="L23" s="1301"/>
      <c r="M23" s="1155"/>
      <c r="N23" s="1100"/>
      <c r="O23" s="1100"/>
    </row>
    <row r="24" spans="1:15" s="1071" customFormat="1" ht="20.100000000000001" customHeight="1">
      <c r="A24" s="1105"/>
      <c r="B24" s="1094"/>
      <c r="C24" s="1366"/>
      <c r="D24" s="1367"/>
      <c r="E24" s="1368"/>
      <c r="F24" s="1369"/>
      <c r="G24" s="1192" t="s">
        <v>2842</v>
      </c>
      <c r="H24" s="1166" t="s">
        <v>2845</v>
      </c>
      <c r="I24" s="1165" t="s">
        <v>2846</v>
      </c>
      <c r="J24" s="1169">
        <v>684918.07708054013</v>
      </c>
      <c r="K24" s="1108" t="s">
        <v>449</v>
      </c>
      <c r="L24" s="1301"/>
      <c r="M24" s="1155"/>
      <c r="N24" s="1100"/>
      <c r="O24" s="1100"/>
    </row>
    <row r="25" spans="1:15" s="1071" customFormat="1" ht="20.100000000000001" customHeight="1">
      <c r="A25" s="1105"/>
      <c r="B25" s="1094"/>
      <c r="C25" s="1366"/>
      <c r="D25" s="1367"/>
      <c r="E25" s="1368"/>
      <c r="F25" s="1369"/>
      <c r="G25" s="1192" t="s">
        <v>2842</v>
      </c>
      <c r="H25" s="1166" t="s">
        <v>2847</v>
      </c>
      <c r="I25" s="1165" t="s">
        <v>2848</v>
      </c>
      <c r="J25" s="1169">
        <v>714286.08549066016</v>
      </c>
      <c r="K25" s="1108" t="s">
        <v>449</v>
      </c>
      <c r="L25" s="1301"/>
      <c r="M25" s="1155"/>
      <c r="N25" s="1100"/>
      <c r="O25" s="1100"/>
    </row>
    <row r="26" spans="1:15" s="1071" customFormat="1" ht="18.95" customHeight="1">
      <c r="A26" s="1105"/>
      <c r="B26" s="1094"/>
      <c r="C26" s="1366"/>
      <c r="D26" s="1367"/>
      <c r="E26" s="1368"/>
      <c r="F26" s="1369"/>
      <c r="G26" s="1192" t="s">
        <v>2842</v>
      </c>
      <c r="H26" s="1166" t="s">
        <v>2849</v>
      </c>
      <c r="I26" s="1165" t="s">
        <v>1422</v>
      </c>
      <c r="J26" s="1169">
        <v>744329.8959952601</v>
      </c>
      <c r="K26" s="1108" t="s">
        <v>449</v>
      </c>
      <c r="L26" s="1301"/>
      <c r="M26" s="1155"/>
      <c r="N26" s="1100"/>
      <c r="O26" s="1100"/>
    </row>
    <row r="27" spans="1:15" ht="15" customHeight="1">
      <c r="A27" s="1105"/>
      <c r="C27" s="1366"/>
      <c r="D27" s="1367"/>
      <c r="E27" s="1368"/>
      <c r="F27" s="1369"/>
      <c r="G27" s="1157"/>
      <c r="H27" s="1152" t="s">
        <v>274</v>
      </c>
      <c r="I27" s="1144"/>
      <c r="J27" s="1144"/>
      <c r="K27" s="1145"/>
      <c r="L27" s="1302"/>
      <c r="M27" s="1155"/>
    </row>
    <row r="28" spans="1:15" ht="18.75">
      <c r="A28" s="1105"/>
      <c r="C28" s="1080"/>
      <c r="D28" s="1095" t="s">
        <v>67</v>
      </c>
      <c r="E28" s="1356" t="s">
        <v>766</v>
      </c>
      <c r="F28" s="1356"/>
      <c r="G28" s="1356"/>
      <c r="H28" s="1356"/>
      <c r="I28" s="1356"/>
      <c r="J28" s="1356"/>
      <c r="K28" s="1356"/>
      <c r="L28" s="1129"/>
      <c r="M28" s="1155"/>
    </row>
    <row r="29" spans="1:15" ht="21" customHeight="1">
      <c r="A29" s="1105"/>
      <c r="C29" s="1366"/>
      <c r="D29" s="1370" t="s">
        <v>442</v>
      </c>
      <c r="E29" s="1368"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9" s="1369"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2022-2026 гг.</v>
      </c>
      <c r="G29" s="1108"/>
      <c r="H29" s="1166" t="s">
        <v>1421</v>
      </c>
      <c r="I29" s="1165" t="s">
        <v>2841</v>
      </c>
      <c r="J29" s="1169">
        <v>734.56749400000012</v>
      </c>
      <c r="K29" s="1108" t="s">
        <v>449</v>
      </c>
      <c r="L29" s="1300" t="s">
        <v>767</v>
      </c>
      <c r="M29" s="1155"/>
    </row>
    <row r="30" spans="1:15" s="1071" customFormat="1" ht="21" customHeight="1">
      <c r="A30" s="1105"/>
      <c r="B30" s="1094"/>
      <c r="C30" s="1366"/>
      <c r="D30" s="1371"/>
      <c r="E30" s="1368"/>
      <c r="F30" s="1369"/>
      <c r="G30" s="1192" t="s">
        <v>2842</v>
      </c>
      <c r="H30" s="1166" t="s">
        <v>2843</v>
      </c>
      <c r="I30" s="1165" t="s">
        <v>2844</v>
      </c>
      <c r="J30" s="1169">
        <v>734.56749400000012</v>
      </c>
      <c r="K30" s="1108" t="s">
        <v>449</v>
      </c>
      <c r="L30" s="1301"/>
      <c r="M30" s="1155"/>
      <c r="N30" s="1100"/>
      <c r="O30" s="1100"/>
    </row>
    <row r="31" spans="1:15" s="1071" customFormat="1" ht="21" customHeight="1">
      <c r="A31" s="1105"/>
      <c r="B31" s="1094"/>
      <c r="C31" s="1366"/>
      <c r="D31" s="1371"/>
      <c r="E31" s="1368"/>
      <c r="F31" s="1369"/>
      <c r="G31" s="1192" t="s">
        <v>2842</v>
      </c>
      <c r="H31" s="1166" t="s">
        <v>2845</v>
      </c>
      <c r="I31" s="1165" t="s">
        <v>2846</v>
      </c>
      <c r="J31" s="1169">
        <v>734.56749400000012</v>
      </c>
      <c r="K31" s="1108" t="s">
        <v>449</v>
      </c>
      <c r="L31" s="1301"/>
      <c r="M31" s="1155"/>
      <c r="N31" s="1100"/>
      <c r="O31" s="1100"/>
    </row>
    <row r="32" spans="1:15" s="1071" customFormat="1" ht="21" customHeight="1">
      <c r="A32" s="1105"/>
      <c r="B32" s="1094"/>
      <c r="C32" s="1366"/>
      <c r="D32" s="1371"/>
      <c r="E32" s="1368"/>
      <c r="F32" s="1369"/>
      <c r="G32" s="1192" t="s">
        <v>2842</v>
      </c>
      <c r="H32" s="1166" t="s">
        <v>2847</v>
      </c>
      <c r="I32" s="1165" t="s">
        <v>2848</v>
      </c>
      <c r="J32" s="1169">
        <v>734.56749400000012</v>
      </c>
      <c r="K32" s="1108" t="s">
        <v>449</v>
      </c>
      <c r="L32" s="1301"/>
      <c r="M32" s="1155"/>
      <c r="N32" s="1100"/>
      <c r="O32" s="1100"/>
    </row>
    <row r="33" spans="1:15" s="1071" customFormat="1" ht="18.95" customHeight="1">
      <c r="A33" s="1105"/>
      <c r="B33" s="1094"/>
      <c r="C33" s="1366"/>
      <c r="D33" s="1371"/>
      <c r="E33" s="1368"/>
      <c r="F33" s="1369"/>
      <c r="G33" s="1192" t="s">
        <v>2842</v>
      </c>
      <c r="H33" s="1166" t="s">
        <v>2849</v>
      </c>
      <c r="I33" s="1165" t="s">
        <v>1422</v>
      </c>
      <c r="J33" s="1169">
        <v>734.56749400000012</v>
      </c>
      <c r="K33" s="1108" t="s">
        <v>449</v>
      </c>
      <c r="L33" s="1301"/>
      <c r="M33" s="1155"/>
      <c r="N33" s="1100"/>
      <c r="O33" s="1100"/>
    </row>
    <row r="34" spans="1:15" ht="15" customHeight="1">
      <c r="A34" s="1105"/>
      <c r="C34" s="1366"/>
      <c r="D34" s="1372"/>
      <c r="E34" s="1368"/>
      <c r="F34" s="1369"/>
      <c r="G34" s="1157"/>
      <c r="H34" s="1152" t="s">
        <v>274</v>
      </c>
      <c r="I34" s="1144"/>
      <c r="J34" s="1144"/>
      <c r="K34" s="1145"/>
      <c r="L34" s="1302"/>
      <c r="M34" s="1155"/>
    </row>
    <row r="35" spans="1:15" ht="26.1" customHeight="1">
      <c r="A35" s="1105"/>
      <c r="C35" s="1080"/>
      <c r="D35" s="1095" t="s">
        <v>68</v>
      </c>
      <c r="E35" s="1356" t="s">
        <v>714</v>
      </c>
      <c r="F35" s="1356"/>
      <c r="G35" s="1356"/>
      <c r="H35" s="1356"/>
      <c r="I35" s="1356"/>
      <c r="J35" s="1356"/>
      <c r="K35" s="1356"/>
      <c r="L35" s="1129"/>
      <c r="M35" s="1155"/>
    </row>
    <row r="36" spans="1:15" ht="24" customHeight="1">
      <c r="A36" s="1105"/>
      <c r="C36" s="1366"/>
      <c r="D36" s="1370" t="s">
        <v>443</v>
      </c>
      <c r="E36" s="1368"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36" s="1369"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2022-2026 гг.</v>
      </c>
      <c r="G36" s="1108"/>
      <c r="H36" s="1166" t="s">
        <v>1421</v>
      </c>
      <c r="I36" s="1165" t="s">
        <v>2841</v>
      </c>
      <c r="J36" s="1169">
        <v>0</v>
      </c>
      <c r="K36" s="1108" t="s">
        <v>449</v>
      </c>
      <c r="L36" s="1300" t="s">
        <v>715</v>
      </c>
      <c r="M36" s="1155"/>
      <c r="O36" s="1100" t="s">
        <v>553</v>
      </c>
    </row>
    <row r="37" spans="1:15" s="1071" customFormat="1" ht="24" customHeight="1">
      <c r="A37" s="1105"/>
      <c r="B37" s="1094"/>
      <c r="C37" s="1366"/>
      <c r="D37" s="1371"/>
      <c r="E37" s="1368"/>
      <c r="F37" s="1369"/>
      <c r="G37" s="1192" t="s">
        <v>2842</v>
      </c>
      <c r="H37" s="1166" t="s">
        <v>2843</v>
      </c>
      <c r="I37" s="1165" t="s">
        <v>2844</v>
      </c>
      <c r="J37" s="1169">
        <v>0</v>
      </c>
      <c r="K37" s="1108" t="s">
        <v>449</v>
      </c>
      <c r="L37" s="1301"/>
      <c r="M37" s="1155"/>
      <c r="N37" s="1100"/>
      <c r="O37" s="1100"/>
    </row>
    <row r="38" spans="1:15" s="1071" customFormat="1" ht="24" customHeight="1">
      <c r="A38" s="1105"/>
      <c r="B38" s="1094"/>
      <c r="C38" s="1366"/>
      <c r="D38" s="1371"/>
      <c r="E38" s="1368"/>
      <c r="F38" s="1369"/>
      <c r="G38" s="1192" t="s">
        <v>2842</v>
      </c>
      <c r="H38" s="1166" t="s">
        <v>2845</v>
      </c>
      <c r="I38" s="1165" t="s">
        <v>2846</v>
      </c>
      <c r="J38" s="1169">
        <v>0</v>
      </c>
      <c r="K38" s="1108" t="s">
        <v>449</v>
      </c>
      <c r="L38" s="1301"/>
      <c r="M38" s="1155"/>
      <c r="N38" s="1100"/>
      <c r="O38" s="1100"/>
    </row>
    <row r="39" spans="1:15" s="1071" customFormat="1" ht="24" customHeight="1">
      <c r="A39" s="1105"/>
      <c r="B39" s="1094"/>
      <c r="C39" s="1366"/>
      <c r="D39" s="1371"/>
      <c r="E39" s="1368"/>
      <c r="F39" s="1369"/>
      <c r="G39" s="1192" t="s">
        <v>2842</v>
      </c>
      <c r="H39" s="1166" t="s">
        <v>2847</v>
      </c>
      <c r="I39" s="1165" t="s">
        <v>2848</v>
      </c>
      <c r="J39" s="1169">
        <v>0</v>
      </c>
      <c r="K39" s="1108" t="s">
        <v>449</v>
      </c>
      <c r="L39" s="1301"/>
      <c r="M39" s="1155"/>
      <c r="N39" s="1100"/>
      <c r="O39" s="1100"/>
    </row>
    <row r="40" spans="1:15" s="1071" customFormat="1" ht="18.95" customHeight="1">
      <c r="A40" s="1105"/>
      <c r="B40" s="1094"/>
      <c r="C40" s="1366"/>
      <c r="D40" s="1371"/>
      <c r="E40" s="1368"/>
      <c r="F40" s="1369"/>
      <c r="G40" s="1192" t="s">
        <v>2842</v>
      </c>
      <c r="H40" s="1166" t="s">
        <v>2849</v>
      </c>
      <c r="I40" s="1165" t="s">
        <v>1422</v>
      </c>
      <c r="J40" s="1169">
        <v>0</v>
      </c>
      <c r="K40" s="1108" t="s">
        <v>449</v>
      </c>
      <c r="L40" s="1301"/>
      <c r="M40" s="1155"/>
      <c r="N40" s="1100"/>
      <c r="O40" s="1100"/>
    </row>
    <row r="41" spans="1:15" ht="15" customHeight="1">
      <c r="A41" s="1105"/>
      <c r="C41" s="1366"/>
      <c r="D41" s="1372"/>
      <c r="E41" s="1368"/>
      <c r="F41" s="1369"/>
      <c r="G41" s="1157"/>
      <c r="H41" s="1152" t="s">
        <v>274</v>
      </c>
      <c r="I41" s="1144"/>
      <c r="J41" s="1144"/>
      <c r="K41" s="1145"/>
      <c r="L41" s="1302"/>
      <c r="M41" s="1155"/>
    </row>
    <row r="42" spans="1:15" ht="25.5" customHeight="1">
      <c r="A42" s="1105"/>
      <c r="B42" s="1094">
        <v>3</v>
      </c>
      <c r="C42" s="1080"/>
      <c r="D42" s="1095" t="s">
        <v>182</v>
      </c>
      <c r="E42" s="1356" t="s">
        <v>713</v>
      </c>
      <c r="F42" s="1356"/>
      <c r="G42" s="1356"/>
      <c r="H42" s="1356"/>
      <c r="I42" s="1356"/>
      <c r="J42" s="1356"/>
      <c r="K42" s="1356"/>
      <c r="L42" s="1129"/>
      <c r="M42" s="1155"/>
    </row>
    <row r="43" spans="1:15" ht="27" customHeight="1">
      <c r="A43" s="1105"/>
      <c r="C43" s="1366"/>
      <c r="D43" s="1370" t="s">
        <v>694</v>
      </c>
      <c r="E43" s="1368"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43" s="1369"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2022-2026 гг.</v>
      </c>
      <c r="G43" s="1108"/>
      <c r="H43" s="1166" t="s">
        <v>1421</v>
      </c>
      <c r="I43" s="1165" t="s">
        <v>2841</v>
      </c>
      <c r="J43" s="1169">
        <v>0</v>
      </c>
      <c r="K43" s="1108" t="s">
        <v>449</v>
      </c>
      <c r="L43" s="1300" t="s">
        <v>716</v>
      </c>
      <c r="M43" s="1155"/>
    </row>
    <row r="44" spans="1:15" s="1071" customFormat="1" ht="27" customHeight="1">
      <c r="A44" s="1105"/>
      <c r="B44" s="1094"/>
      <c r="C44" s="1366"/>
      <c r="D44" s="1371"/>
      <c r="E44" s="1368"/>
      <c r="F44" s="1369"/>
      <c r="G44" s="1192" t="s">
        <v>2842</v>
      </c>
      <c r="H44" s="1166" t="s">
        <v>2843</v>
      </c>
      <c r="I44" s="1165" t="s">
        <v>2844</v>
      </c>
      <c r="J44" s="1169">
        <v>0</v>
      </c>
      <c r="K44" s="1108" t="s">
        <v>449</v>
      </c>
      <c r="L44" s="1301"/>
      <c r="M44" s="1155"/>
      <c r="N44" s="1100"/>
      <c r="O44" s="1100"/>
    </row>
    <row r="45" spans="1:15" s="1071" customFormat="1" ht="27" customHeight="1">
      <c r="A45" s="1105"/>
      <c r="B45" s="1094"/>
      <c r="C45" s="1366"/>
      <c r="D45" s="1371"/>
      <c r="E45" s="1368"/>
      <c r="F45" s="1369"/>
      <c r="G45" s="1192" t="s">
        <v>2842</v>
      </c>
      <c r="H45" s="1166" t="s">
        <v>2845</v>
      </c>
      <c r="I45" s="1165" t="s">
        <v>2846</v>
      </c>
      <c r="J45" s="1169">
        <v>0</v>
      </c>
      <c r="K45" s="1108" t="s">
        <v>449</v>
      </c>
      <c r="L45" s="1301"/>
      <c r="M45" s="1155"/>
      <c r="N45" s="1100"/>
      <c r="O45" s="1100"/>
    </row>
    <row r="46" spans="1:15" s="1071" customFormat="1" ht="27" customHeight="1">
      <c r="A46" s="1105"/>
      <c r="B46" s="1094"/>
      <c r="C46" s="1366"/>
      <c r="D46" s="1371"/>
      <c r="E46" s="1368"/>
      <c r="F46" s="1369"/>
      <c r="G46" s="1192" t="s">
        <v>2842</v>
      </c>
      <c r="H46" s="1166" t="s">
        <v>2847</v>
      </c>
      <c r="I46" s="1165" t="s">
        <v>2848</v>
      </c>
      <c r="J46" s="1169">
        <v>0</v>
      </c>
      <c r="K46" s="1108" t="s">
        <v>449</v>
      </c>
      <c r="L46" s="1301"/>
      <c r="M46" s="1155"/>
      <c r="N46" s="1100"/>
      <c r="O46" s="1100"/>
    </row>
    <row r="47" spans="1:15" s="1071" customFormat="1" ht="18.95" customHeight="1">
      <c r="A47" s="1105"/>
      <c r="B47" s="1094"/>
      <c r="C47" s="1366"/>
      <c r="D47" s="1371"/>
      <c r="E47" s="1368"/>
      <c r="F47" s="1369"/>
      <c r="G47" s="1192" t="s">
        <v>2842</v>
      </c>
      <c r="H47" s="1166" t="s">
        <v>2849</v>
      </c>
      <c r="I47" s="1165" t="s">
        <v>1422</v>
      </c>
      <c r="J47" s="1169">
        <v>0</v>
      </c>
      <c r="K47" s="1108" t="s">
        <v>449</v>
      </c>
      <c r="L47" s="1301"/>
      <c r="M47" s="1155"/>
      <c r="N47" s="1100"/>
      <c r="O47" s="1100"/>
    </row>
    <row r="48" spans="1:15" ht="15" customHeight="1">
      <c r="A48" s="1105"/>
      <c r="C48" s="1366"/>
      <c r="D48" s="1372"/>
      <c r="E48" s="1368"/>
      <c r="F48" s="1369"/>
      <c r="G48" s="1157"/>
      <c r="H48" s="1152" t="s">
        <v>274</v>
      </c>
      <c r="I48" s="1144"/>
      <c r="J48" s="1144"/>
      <c r="K48" s="1145"/>
      <c r="L48" s="1302"/>
      <c r="M48" s="1155"/>
    </row>
    <row r="49" spans="1:15" s="1092" customFormat="1" ht="3" customHeight="1">
      <c r="A49" s="1105"/>
      <c r="D49" s="1159"/>
      <c r="E49" s="1159"/>
      <c r="F49" s="1159"/>
      <c r="G49" s="1159"/>
      <c r="H49" s="1159"/>
      <c r="I49" s="1159"/>
      <c r="J49" s="1159"/>
      <c r="K49" s="1159"/>
      <c r="L49" s="1159"/>
      <c r="N49" s="1143"/>
      <c r="O49" s="1143"/>
    </row>
    <row r="50" spans="1:15" ht="24.75" customHeight="1">
      <c r="D50" s="1146">
        <v>1</v>
      </c>
      <c r="E50" s="1275" t="s">
        <v>710</v>
      </c>
      <c r="F50" s="1275"/>
      <c r="G50" s="1275"/>
      <c r="H50" s="1275"/>
      <c r="I50" s="1275"/>
      <c r="J50" s="1275"/>
      <c r="K50" s="1275"/>
      <c r="L50" s="1275"/>
    </row>
  </sheetData>
  <sheetProtection algorithmName="SHA-512" hashValue="kZR24/8viBsrWVSCm0ftw3ZHiHojSts7OMaPBbkKW4i8bbbM8H937UyyALtNDHUiBiMiW/YHjXJGQQVWQx0kzA==" saltValue="5O9dyN4Rzu9Arz9Y924Zbw==" spinCount="100000" sheet="1" objects="1" scenarios="1" formatColumns="0" formatRows="0"/>
  <mergeCells count="48">
    <mergeCell ref="E50:L50"/>
    <mergeCell ref="E42:K42"/>
    <mergeCell ref="C43:C48"/>
    <mergeCell ref="D43:D48"/>
    <mergeCell ref="E43:E48"/>
    <mergeCell ref="F43:F48"/>
    <mergeCell ref="L43:L48"/>
    <mergeCell ref="L36:L41"/>
    <mergeCell ref="L22:L27"/>
    <mergeCell ref="E28:K28"/>
    <mergeCell ref="C29:C34"/>
    <mergeCell ref="D29:D34"/>
    <mergeCell ref="E29:E34"/>
    <mergeCell ref="F29:F34"/>
    <mergeCell ref="L29:L34"/>
    <mergeCell ref="E35:K35"/>
    <mergeCell ref="C36:C41"/>
    <mergeCell ref="D36:D41"/>
    <mergeCell ref="E36:E41"/>
    <mergeCell ref="F36:F41"/>
    <mergeCell ref="G20:H20"/>
    <mergeCell ref="E21:K21"/>
    <mergeCell ref="C22:C27"/>
    <mergeCell ref="D22:D27"/>
    <mergeCell ref="E22:E27"/>
    <mergeCell ref="F22:F27"/>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2 L29 L16:L17 L36 L4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9:I33 H17:I17 H36:I40 H22:I26 H43:I47"/>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J26 J29:J33 J36:J40 J43:J47">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270dcaf9-fe18-4c22-9291-c5a5b83f4b9f"/>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ColWidth="9.140625"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3" t="s">
        <v>460</v>
      </c>
      <c r="E5" s="1373"/>
      <c r="F5" s="1373"/>
      <c r="G5" s="1373"/>
      <c r="H5" s="1373"/>
      <c r="I5" s="1373"/>
      <c r="J5" s="1373"/>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5" t="s">
        <v>445</v>
      </c>
      <c r="E8" s="1375"/>
      <c r="F8" s="1375"/>
      <c r="G8" s="1375"/>
      <c r="H8" s="1375"/>
      <c r="I8" s="1375"/>
      <c r="J8" s="1375"/>
      <c r="K8" s="1375" t="s">
        <v>446</v>
      </c>
    </row>
    <row r="9" spans="1:14">
      <c r="D9" s="1375" t="s">
        <v>91</v>
      </c>
      <c r="E9" s="1375" t="s">
        <v>462</v>
      </c>
      <c r="F9" s="1375"/>
      <c r="G9" s="1375" t="s">
        <v>463</v>
      </c>
      <c r="H9" s="1375"/>
      <c r="I9" s="1375"/>
      <c r="J9" s="1375"/>
      <c r="K9" s="1375"/>
    </row>
    <row r="10" spans="1:14" ht="22.5">
      <c r="D10" s="1375"/>
      <c r="E10" s="131" t="s">
        <v>464</v>
      </c>
      <c r="F10" s="131" t="s">
        <v>398</v>
      </c>
      <c r="G10" s="131" t="s">
        <v>398</v>
      </c>
      <c r="H10" s="131" t="s">
        <v>464</v>
      </c>
      <c r="I10" s="131" t="s">
        <v>465</v>
      </c>
      <c r="J10" s="131" t="s">
        <v>447</v>
      </c>
      <c r="K10" s="1375"/>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4"/>
      <c r="J12" s="1037"/>
      <c r="K12" s="1300"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2"/>
    </row>
    <row r="14" spans="1:14" ht="3" customHeight="1">
      <c r="A14" s="125"/>
      <c r="B14" s="125"/>
      <c r="C14" s="125"/>
    </row>
    <row r="15" spans="1:14" ht="27.75" customHeight="1">
      <c r="E15" s="1374" t="s">
        <v>572</v>
      </c>
      <c r="F15" s="1374"/>
      <c r="G15" s="1374"/>
      <c r="H15" s="1374"/>
      <c r="I15" s="1374"/>
      <c r="J15" s="137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ColWidth="9.140625"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7" t="s">
        <v>313</v>
      </c>
      <c r="E7" s="1239"/>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6" t="s">
        <v>314</v>
      </c>
      <c r="E15" s="1376"/>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ColWidth="9.140625"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3" t="s">
        <v>54</v>
      </c>
      <c r="E7" s="1373"/>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ColWidth="9.140625"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7" t="s">
        <v>55</v>
      </c>
      <c r="C2" s="1377"/>
      <c r="D2" s="1377"/>
      <c r="E2" s="410"/>
    </row>
    <row r="3" spans="2:5" ht="3" customHeight="1"/>
    <row r="4" spans="2:5" ht="21.75" customHeight="1" thickBot="1">
      <c r="B4" s="1201" t="s">
        <v>1</v>
      </c>
      <c r="C4" s="1201" t="s">
        <v>90</v>
      </c>
      <c r="D4" s="1201"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1">
        <v>1</v>
      </c>
      <c r="E9" s="1412"/>
      <c r="F9" s="1403"/>
      <c r="G9" s="1407" t="s">
        <v>84</v>
      </c>
      <c r="H9" s="1251"/>
      <c r="I9" s="1251">
        <v>1</v>
      </c>
      <c r="J9" s="1401"/>
      <c r="K9" s="1290" t="s">
        <v>84</v>
      </c>
      <c r="L9" s="1243"/>
      <c r="M9" s="1243" t="s">
        <v>92</v>
      </c>
      <c r="N9" s="1411"/>
      <c r="O9" s="1290" t="s">
        <v>84</v>
      </c>
      <c r="P9" s="1243"/>
      <c r="Q9" s="1243" t="s">
        <v>92</v>
      </c>
      <c r="R9" s="1398"/>
      <c r="S9" s="1290" t="s">
        <v>84</v>
      </c>
      <c r="T9" s="1034"/>
      <c r="U9" s="1034" t="s">
        <v>92</v>
      </c>
      <c r="V9" s="1188"/>
      <c r="W9" s="288"/>
    </row>
    <row r="10" spans="1:23" s="702" customFormat="1" ht="17.100000000000001" customHeight="1">
      <c r="A10" s="197"/>
      <c r="C10" s="152"/>
      <c r="D10" s="1251"/>
      <c r="E10" s="1412"/>
      <c r="F10" s="1403"/>
      <c r="G10" s="1407"/>
      <c r="H10" s="1251"/>
      <c r="I10" s="1251"/>
      <c r="J10" s="1401"/>
      <c r="K10" s="1290"/>
      <c r="L10" s="1243"/>
      <c r="M10" s="1243"/>
      <c r="N10" s="1411"/>
      <c r="O10" s="1290"/>
      <c r="P10" s="1243"/>
      <c r="Q10" s="1243"/>
      <c r="R10" s="1398"/>
      <c r="S10" s="1290"/>
      <c r="T10" s="1036"/>
      <c r="U10" s="707"/>
      <c r="V10" s="708" t="s">
        <v>630</v>
      </c>
      <c r="W10" s="709"/>
    </row>
    <row r="11" spans="1:23" s="96" customFormat="1" ht="17.100000000000001" customHeight="1">
      <c r="A11" s="197"/>
      <c r="C11" s="152"/>
      <c r="D11" s="1248"/>
      <c r="E11" s="1413"/>
      <c r="F11" s="1404"/>
      <c r="G11" s="1248"/>
      <c r="H11" s="1248"/>
      <c r="I11" s="1248"/>
      <c r="J11" s="1402"/>
      <c r="K11" s="1248"/>
      <c r="L11" s="1248"/>
      <c r="M11" s="1248"/>
      <c r="N11" s="1398"/>
      <c r="O11" s="1248"/>
      <c r="P11" s="1035"/>
      <c r="Q11" s="707"/>
      <c r="R11" s="708" t="s">
        <v>629</v>
      </c>
      <c r="S11" s="704"/>
      <c r="T11" s="704"/>
      <c r="U11" s="704"/>
      <c r="V11" s="704"/>
      <c r="W11" s="709"/>
    </row>
    <row r="12" spans="1:23" s="96" customFormat="1" ht="17.100000000000001" customHeight="1">
      <c r="A12" s="197"/>
      <c r="C12" s="152"/>
      <c r="D12" s="1248"/>
      <c r="E12" s="1413"/>
      <c r="F12" s="1404"/>
      <c r="G12" s="1248"/>
      <c r="H12" s="1248"/>
      <c r="I12" s="1248"/>
      <c r="J12" s="1402"/>
      <c r="K12" s="1248"/>
      <c r="L12" s="707"/>
      <c r="M12" s="708"/>
      <c r="N12" s="708" t="s">
        <v>410</v>
      </c>
      <c r="O12" s="708"/>
      <c r="P12" s="708"/>
      <c r="Q12" s="708"/>
      <c r="R12" s="708"/>
      <c r="S12" s="704"/>
      <c r="T12" s="704"/>
      <c r="U12" s="704"/>
      <c r="V12" s="704"/>
      <c r="W12" s="709"/>
    </row>
    <row r="13" spans="1:23" s="96" customFormat="1" ht="17.25" customHeight="1">
      <c r="A13" s="197"/>
      <c r="C13" s="152"/>
      <c r="D13" s="1248"/>
      <c r="E13" s="1413"/>
      <c r="F13" s="1404"/>
      <c r="G13" s="1248"/>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9"/>
      <c r="E15" s="1405"/>
      <c r="F15" s="1406"/>
      <c r="G15" s="1408"/>
      <c r="H15" s="1251"/>
      <c r="I15" s="1251">
        <v>1</v>
      </c>
      <c r="J15" s="1401"/>
      <c r="K15" s="1290" t="s">
        <v>84</v>
      </c>
      <c r="L15" s="1243"/>
      <c r="M15" s="1243" t="s">
        <v>92</v>
      </c>
      <c r="N15" s="1411"/>
      <c r="O15" s="1290" t="s">
        <v>84</v>
      </c>
      <c r="P15" s="1243"/>
      <c r="Q15" s="1243" t="s">
        <v>92</v>
      </c>
      <c r="R15" s="1398"/>
      <c r="S15" s="1290" t="s">
        <v>84</v>
      </c>
      <c r="T15" s="1034"/>
      <c r="U15" s="1034" t="s">
        <v>92</v>
      </c>
      <c r="V15" s="1188"/>
      <c r="W15" s="288"/>
    </row>
    <row r="16" spans="1:23" s="705" customFormat="1" ht="16.5" customHeight="1">
      <c r="A16" s="711"/>
      <c r="B16" s="706"/>
      <c r="C16" s="710"/>
      <c r="D16" s="1409"/>
      <c r="E16" s="1405"/>
      <c r="F16" s="1406"/>
      <c r="G16" s="1408"/>
      <c r="H16" s="1251"/>
      <c r="I16" s="1251"/>
      <c r="J16" s="1401"/>
      <c r="K16" s="1290"/>
      <c r="L16" s="1243"/>
      <c r="M16" s="1243"/>
      <c r="N16" s="1411"/>
      <c r="O16" s="1290"/>
      <c r="P16" s="1243"/>
      <c r="Q16" s="1243"/>
      <c r="R16" s="1398"/>
      <c r="S16" s="1290"/>
      <c r="T16" s="1036"/>
      <c r="U16" s="707"/>
      <c r="V16" s="708" t="s">
        <v>630</v>
      </c>
      <c r="W16" s="709"/>
    </row>
    <row r="17" spans="1:36" ht="17.100000000000001" customHeight="1">
      <c r="A17" s="197"/>
      <c r="B17" s="96"/>
      <c r="C17" s="152"/>
      <c r="D17" s="1409"/>
      <c r="E17" s="1405"/>
      <c r="F17" s="1406"/>
      <c r="G17" s="1408"/>
      <c r="H17" s="1251"/>
      <c r="I17" s="1251"/>
      <c r="J17" s="1402"/>
      <c r="K17" s="1290"/>
      <c r="L17" s="1243"/>
      <c r="M17" s="1243"/>
      <c r="N17" s="1398"/>
      <c r="O17" s="1290"/>
      <c r="P17" s="1035"/>
      <c r="Q17" s="707"/>
      <c r="R17" s="708" t="s">
        <v>629</v>
      </c>
      <c r="S17" s="704"/>
      <c r="T17" s="704"/>
      <c r="U17" s="704"/>
      <c r="V17" s="704"/>
      <c r="W17" s="709"/>
    </row>
    <row r="18" spans="1:36" ht="17.100000000000001" customHeight="1">
      <c r="A18" s="197"/>
      <c r="B18" s="96"/>
      <c r="C18" s="152"/>
      <c r="D18" s="1409"/>
      <c r="E18" s="1405"/>
      <c r="F18" s="1406"/>
      <c r="G18" s="1408"/>
      <c r="H18" s="1251"/>
      <c r="I18" s="1251"/>
      <c r="J18" s="1402"/>
      <c r="K18" s="1290"/>
      <c r="L18" s="707"/>
      <c r="M18" s="708"/>
      <c r="N18" s="708" t="s">
        <v>410</v>
      </c>
      <c r="O18" s="708"/>
      <c r="P18" s="708"/>
      <c r="Q18" s="708"/>
      <c r="R18" s="708"/>
      <c r="S18" s="704"/>
      <c r="T18" s="704"/>
      <c r="U18" s="704"/>
      <c r="V18" s="704"/>
      <c r="W18" s="709"/>
    </row>
    <row r="19" spans="1:36" ht="17.100000000000001" customHeight="1">
      <c r="A19" s="197"/>
      <c r="B19" s="96"/>
      <c r="C19" s="152"/>
      <c r="D19" s="1409"/>
      <c r="E19" s="1405"/>
      <c r="F19" s="1406"/>
      <c r="G19" s="1408"/>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10" t="s">
        <v>297</v>
      </c>
      <c r="P27" s="1410"/>
      <c r="Q27" s="1410"/>
      <c r="R27" s="1334" t="s">
        <v>269</v>
      </c>
      <c r="S27" s="1334"/>
      <c r="T27" s="1334"/>
      <c r="U27" s="1311" t="s">
        <v>339</v>
      </c>
      <c r="W27" s="1399"/>
    </row>
    <row r="28" spans="1:36" ht="17.100000000000001" customHeight="1">
      <c r="O28" s="1335" t="s">
        <v>578</v>
      </c>
      <c r="P28" s="1335" t="s">
        <v>270</v>
      </c>
      <c r="Q28" s="1335"/>
      <c r="R28" s="1334"/>
      <c r="S28" s="1334"/>
      <c r="T28" s="1334"/>
      <c r="U28" s="1311"/>
      <c r="W28" s="1399"/>
    </row>
    <row r="29" spans="1:36" ht="37.5" customHeight="1">
      <c r="O29" s="1335"/>
      <c r="P29" s="98" t="s">
        <v>579</v>
      </c>
      <c r="Q29" s="98" t="s">
        <v>6</v>
      </c>
      <c r="R29" s="99" t="s">
        <v>273</v>
      </c>
      <c r="S29" s="1331" t="s">
        <v>272</v>
      </c>
      <c r="T29" s="1331"/>
      <c r="U29" s="1311"/>
      <c r="W29" s="1399"/>
    </row>
    <row r="30" spans="1:36" ht="17.100000000000001" customHeight="1">
      <c r="G30" s="150"/>
      <c r="H30" s="150"/>
      <c r="I30" s="150"/>
      <c r="J30" s="150"/>
      <c r="K30" s="150"/>
      <c r="L30" s="116"/>
      <c r="M30" s="404" t="s">
        <v>182</v>
      </c>
      <c r="N30" s="405"/>
      <c r="O30" s="1400"/>
      <c r="P30" s="1400"/>
      <c r="Q30" s="1400"/>
      <c r="R30" s="1400"/>
      <c r="S30" s="1400"/>
      <c r="T30" s="1400"/>
      <c r="U30" s="1400"/>
      <c r="V30" s="116"/>
      <c r="W30" s="116"/>
      <c r="X30" s="196"/>
      <c r="Y30" s="196"/>
      <c r="Z30" s="196"/>
      <c r="AA30" s="196"/>
      <c r="AB30" s="196"/>
      <c r="AC30" s="196"/>
      <c r="AD30" s="196"/>
      <c r="AE30" s="196"/>
      <c r="AF30" s="196"/>
      <c r="AG30" s="196"/>
      <c r="AH30" s="196"/>
      <c r="AI30" s="196"/>
      <c r="AJ30" s="196"/>
    </row>
    <row r="31" spans="1:36" s="493" customFormat="1" ht="22.5">
      <c r="A31" s="1282">
        <v>1</v>
      </c>
      <c r="B31" s="795"/>
      <c r="C31" s="795"/>
      <c r="D31" s="795"/>
      <c r="E31" s="796"/>
      <c r="F31" s="797"/>
      <c r="G31" s="797"/>
      <c r="H31" s="797"/>
      <c r="I31" s="798"/>
      <c r="J31" s="793"/>
      <c r="K31" s="800"/>
      <c r="L31" s="562">
        <f>mergeValue(A31)</f>
        <v>1</v>
      </c>
      <c r="M31" s="610" t="s">
        <v>19</v>
      </c>
      <c r="N31" s="615"/>
      <c r="O31" s="1378"/>
      <c r="P31" s="1379"/>
      <c r="Q31" s="1379"/>
      <c r="R31" s="1379"/>
      <c r="S31" s="1379"/>
      <c r="T31" s="1379"/>
      <c r="U31" s="1379"/>
      <c r="V31" s="1380"/>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2"/>
      <c r="B32" s="1282">
        <v>1</v>
      </c>
      <c r="C32" s="795"/>
      <c r="D32" s="795"/>
      <c r="E32" s="797"/>
      <c r="F32" s="797"/>
      <c r="G32" s="797"/>
      <c r="H32" s="797"/>
      <c r="I32" s="792"/>
      <c r="J32" s="791"/>
      <c r="K32" s="794"/>
      <c r="L32" s="562" t="str">
        <f>mergeValue(A32) &amp;"."&amp; mergeValue(B32)</f>
        <v>1.1</v>
      </c>
      <c r="M32" s="516" t="s">
        <v>15</v>
      </c>
      <c r="N32" s="615"/>
      <c r="O32" s="1378"/>
      <c r="P32" s="1379"/>
      <c r="Q32" s="1379"/>
      <c r="R32" s="1379"/>
      <c r="S32" s="1379"/>
      <c r="T32" s="1379"/>
      <c r="U32" s="1379"/>
      <c r="V32" s="1380"/>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2"/>
      <c r="B33" s="1282"/>
      <c r="C33" s="1282">
        <v>1</v>
      </c>
      <c r="D33" s="795"/>
      <c r="E33" s="797"/>
      <c r="F33" s="797"/>
      <c r="G33" s="797"/>
      <c r="H33" s="797"/>
      <c r="I33" s="799"/>
      <c r="J33" s="791"/>
      <c r="K33" s="794"/>
      <c r="L33" s="562" t="str">
        <f>mergeValue(A33) &amp;"."&amp; mergeValue(B33)&amp;"."&amp; mergeValue(C33)</f>
        <v>1.1.1</v>
      </c>
      <c r="M33" s="517" t="s">
        <v>7</v>
      </c>
      <c r="N33" s="615"/>
      <c r="O33" s="1378"/>
      <c r="P33" s="1379"/>
      <c r="Q33" s="1379"/>
      <c r="R33" s="1379"/>
      <c r="S33" s="1379"/>
      <c r="T33" s="1379"/>
      <c r="U33" s="1379"/>
      <c r="V33" s="1380"/>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2"/>
      <c r="B34" s="1282"/>
      <c r="C34" s="1282"/>
      <c r="D34" s="1282">
        <v>1</v>
      </c>
      <c r="E34" s="797"/>
      <c r="F34" s="797"/>
      <c r="G34" s="797"/>
      <c r="H34" s="797"/>
      <c r="I34" s="799"/>
      <c r="J34" s="791"/>
      <c r="K34" s="794"/>
      <c r="L34" s="562" t="str">
        <f>mergeValue(A34) &amp;"."&amp; mergeValue(B34)&amp;"."&amp; mergeValue(C34)&amp;"."&amp; mergeValue(D34)</f>
        <v>1.1.1.1</v>
      </c>
      <c r="M34" s="518" t="s">
        <v>21</v>
      </c>
      <c r="N34" s="615"/>
      <c r="O34" s="1378"/>
      <c r="P34" s="1379"/>
      <c r="Q34" s="1379"/>
      <c r="R34" s="1379"/>
      <c r="S34" s="1379"/>
      <c r="T34" s="1379"/>
      <c r="U34" s="1379"/>
      <c r="V34" s="1380"/>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2"/>
      <c r="B35" s="1282"/>
      <c r="C35" s="1282"/>
      <c r="D35" s="1282"/>
      <c r="E35" s="1282">
        <v>1</v>
      </c>
      <c r="F35" s="797"/>
      <c r="G35" s="797"/>
      <c r="H35" s="795">
        <v>1</v>
      </c>
      <c r="I35" s="1282">
        <v>1</v>
      </c>
      <c r="J35" s="797"/>
      <c r="K35" s="802"/>
      <c r="L35" s="562" t="str">
        <f>mergeValue(A35) &amp;"."&amp; mergeValue(B35)&amp;"."&amp; mergeValue(C35)&amp;"."&amp; mergeValue(D35)&amp;"."&amp; mergeValue(E35)</f>
        <v>1.1.1.1.1</v>
      </c>
      <c r="M35" s="524" t="s">
        <v>8</v>
      </c>
      <c r="N35" s="615"/>
      <c r="O35" s="1285"/>
      <c r="P35" s="1286"/>
      <c r="Q35" s="1286"/>
      <c r="R35" s="1286"/>
      <c r="S35" s="1286"/>
      <c r="T35" s="1286"/>
      <c r="U35" s="1286"/>
      <c r="V35" s="1287"/>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45">
      <c r="A36" s="1282"/>
      <c r="B36" s="1282"/>
      <c r="C36" s="1282"/>
      <c r="D36" s="1282"/>
      <c r="E36" s="1282"/>
      <c r="F36" s="1282">
        <v>1</v>
      </c>
      <c r="G36" s="795"/>
      <c r="H36" s="795"/>
      <c r="I36" s="1282"/>
      <c r="J36" s="1282">
        <v>1</v>
      </c>
      <c r="K36" s="803"/>
      <c r="L36" s="562" t="str">
        <f>mergeValue(A36) &amp;"."&amp; mergeValue(B36)&amp;"."&amp; mergeValue(C36)&amp;"."&amp; mergeValue(D36)&amp;"."&amp; mergeValue(E36)&amp;"."&amp; mergeValue(F36)</f>
        <v>1.1.1.1.1.1</v>
      </c>
      <c r="M36" s="525" t="s">
        <v>9</v>
      </c>
      <c r="N36" s="615"/>
      <c r="O36" s="1285"/>
      <c r="P36" s="1286"/>
      <c r="Q36" s="1286"/>
      <c r="R36" s="1286"/>
      <c r="S36" s="1286"/>
      <c r="T36" s="1286"/>
      <c r="U36" s="1286"/>
      <c r="V36" s="1287"/>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2"/>
      <c r="B37" s="1282"/>
      <c r="C37" s="1282"/>
      <c r="D37" s="1282"/>
      <c r="E37" s="1282"/>
      <c r="F37" s="1282"/>
      <c r="G37" s="795">
        <v>1</v>
      </c>
      <c r="H37" s="795"/>
      <c r="I37" s="1282"/>
      <c r="J37" s="1282"/>
      <c r="K37" s="803">
        <v>1</v>
      </c>
      <c r="L37" s="562" t="str">
        <f>mergeValue(A37) &amp;"."&amp; mergeValue(B37)&amp;"."&amp; mergeValue(C37)&amp;"."&amp; mergeValue(D37)&amp;"."&amp; mergeValue(E37)&amp;"."&amp; mergeValue(F37)&amp;"."&amp; mergeValue(G37)</f>
        <v>1.1.1.1.1.1.1</v>
      </c>
      <c r="M37" s="1016"/>
      <c r="N37" s="615"/>
      <c r="O37" s="532"/>
      <c r="P37" s="532"/>
      <c r="Q37" s="1040"/>
      <c r="R37" s="1289"/>
      <c r="S37" s="1290" t="s">
        <v>83</v>
      </c>
      <c r="T37" s="1289"/>
      <c r="U37" s="1290" t="s">
        <v>83</v>
      </c>
      <c r="V37" s="532"/>
      <c r="W37" s="1300"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2"/>
      <c r="B38" s="1282"/>
      <c r="C38" s="1282"/>
      <c r="D38" s="1282"/>
      <c r="E38" s="1282"/>
      <c r="F38" s="1282"/>
      <c r="G38" s="795"/>
      <c r="H38" s="795"/>
      <c r="I38" s="1282"/>
      <c r="J38" s="1282"/>
      <c r="K38" s="803"/>
      <c r="L38" s="569"/>
      <c r="M38" s="615"/>
      <c r="N38" s="615"/>
      <c r="O38" s="532"/>
      <c r="P38" s="532"/>
      <c r="Q38" s="553" t="str">
        <f>R37 &amp; "-" &amp; T37</f>
        <v>-</v>
      </c>
      <c r="R38" s="1289"/>
      <c r="S38" s="1290"/>
      <c r="T38" s="1289"/>
      <c r="U38" s="1290"/>
      <c r="V38" s="532"/>
      <c r="W38" s="1301"/>
      <c r="X38" s="554"/>
      <c r="Y38" s="558"/>
      <c r="Z38" s="558" t="str">
        <f t="shared" si="0"/>
        <v/>
      </c>
      <c r="AA38" s="558"/>
      <c r="AB38" s="558"/>
      <c r="AC38" s="558"/>
      <c r="AD38" s="554"/>
      <c r="AE38" s="554"/>
      <c r="AF38" s="554"/>
      <c r="AG38" s="554"/>
      <c r="AH38" s="554"/>
      <c r="AI38" s="554"/>
      <c r="AJ38" s="554"/>
    </row>
    <row r="39" spans="1:36" s="493" customFormat="1" ht="15" customHeight="1">
      <c r="A39" s="1282"/>
      <c r="B39" s="1282"/>
      <c r="C39" s="1282"/>
      <c r="D39" s="1282"/>
      <c r="E39" s="1282"/>
      <c r="F39" s="1282"/>
      <c r="G39" s="797"/>
      <c r="H39" s="795"/>
      <c r="I39" s="1282"/>
      <c r="J39" s="1282"/>
      <c r="K39" s="802"/>
      <c r="L39" s="508"/>
      <c r="M39" s="527" t="s">
        <v>24</v>
      </c>
      <c r="N39" s="534"/>
      <c r="O39" s="534"/>
      <c r="P39" s="534"/>
      <c r="Q39" s="534"/>
      <c r="R39" s="534"/>
      <c r="S39" s="534"/>
      <c r="T39" s="534"/>
      <c r="U39" s="534"/>
      <c r="V39" s="530"/>
      <c r="W39" s="1302"/>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2"/>
      <c r="B40" s="1282"/>
      <c r="C40" s="1282"/>
      <c r="D40" s="1282"/>
      <c r="E40" s="1282"/>
      <c r="F40" s="797"/>
      <c r="G40" s="797"/>
      <c r="H40" s="795"/>
      <c r="I40" s="1282"/>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2"/>
      <c r="B41" s="1282"/>
      <c r="C41" s="1282"/>
      <c r="D41" s="1282"/>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2"/>
      <c r="B42" s="1282"/>
      <c r="C42" s="1282"/>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2"/>
      <c r="B43" s="1282"/>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2"/>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64" s="493" customFormat="1" ht="22.5">
      <c r="A49" s="1282">
        <v>1</v>
      </c>
      <c r="B49" s="813"/>
      <c r="C49" s="813"/>
      <c r="D49" s="813"/>
      <c r="E49" s="814"/>
      <c r="F49" s="815"/>
      <c r="G49" s="815"/>
      <c r="H49" s="815"/>
      <c r="I49" s="816"/>
      <c r="J49" s="811"/>
      <c r="K49" s="818"/>
      <c r="L49" s="562">
        <f>mergeValue(A49)</f>
        <v>1</v>
      </c>
      <c r="M49" s="610" t="s">
        <v>19</v>
      </c>
      <c r="N49" s="615"/>
      <c r="O49" s="1378"/>
      <c r="P49" s="1379"/>
      <c r="Q49" s="1379"/>
      <c r="R49" s="1379"/>
      <c r="S49" s="1379"/>
      <c r="T49" s="1379"/>
      <c r="U49" s="1379"/>
      <c r="V49" s="1379"/>
      <c r="W49" s="1379"/>
      <c r="X49" s="1379"/>
      <c r="Y49" s="1379"/>
      <c r="Z49" s="1379"/>
      <c r="AA49" s="1379"/>
      <c r="AB49" s="1379"/>
      <c r="AC49" s="1379"/>
      <c r="AD49" s="1379"/>
      <c r="AE49" s="1379"/>
      <c r="AF49" s="1379"/>
      <c r="AG49" s="1379"/>
      <c r="AH49" s="1379"/>
      <c r="AI49" s="1379"/>
      <c r="AJ49" s="1379"/>
      <c r="AK49" s="1379"/>
      <c r="AL49" s="1379"/>
      <c r="AM49" s="1379"/>
      <c r="AN49" s="1379"/>
      <c r="AO49" s="1379"/>
      <c r="AP49" s="1379"/>
      <c r="AQ49" s="1379"/>
      <c r="AR49" s="1379"/>
      <c r="AS49" s="1379"/>
      <c r="AT49" s="1379"/>
      <c r="AU49" s="1379"/>
      <c r="AV49" s="1379"/>
      <c r="AW49" s="1379"/>
      <c r="AX49" s="1380"/>
      <c r="AY49" s="1129" t="s">
        <v>718</v>
      </c>
      <c r="AZ49" s="554"/>
      <c r="BA49" s="558"/>
      <c r="BB49" s="558" t="str">
        <f t="shared" ref="BB49:BB62" si="1">IF(M49="","",M49 )</f>
        <v>Наименование тарифа</v>
      </c>
      <c r="BC49" s="558"/>
      <c r="BD49" s="558"/>
      <c r="BE49" s="558"/>
      <c r="BF49" s="554"/>
      <c r="BG49" s="554"/>
      <c r="BH49" s="554"/>
      <c r="BI49" s="554"/>
      <c r="BJ49" s="554"/>
      <c r="BK49" s="554"/>
      <c r="BL49" s="554"/>
    </row>
    <row r="50" spans="1:64" s="493" customFormat="1" ht="22.5">
      <c r="A50" s="1282"/>
      <c r="B50" s="1282">
        <v>1</v>
      </c>
      <c r="C50" s="813"/>
      <c r="D50" s="813"/>
      <c r="E50" s="815"/>
      <c r="F50" s="815"/>
      <c r="G50" s="815"/>
      <c r="H50" s="815"/>
      <c r="I50" s="810"/>
      <c r="J50" s="809"/>
      <c r="K50" s="812"/>
      <c r="L50" s="562" t="str">
        <f>mergeValue(A50) &amp;"."&amp; mergeValue(B50)</f>
        <v>1.1</v>
      </c>
      <c r="M50" s="516" t="s">
        <v>15</v>
      </c>
      <c r="N50" s="615"/>
      <c r="O50" s="1378"/>
      <c r="P50" s="1379"/>
      <c r="Q50" s="1379"/>
      <c r="R50" s="1379"/>
      <c r="S50" s="1379"/>
      <c r="T50" s="1379"/>
      <c r="U50" s="1379"/>
      <c r="V50" s="1379"/>
      <c r="W50" s="1379"/>
      <c r="X50" s="1379"/>
      <c r="Y50" s="1379"/>
      <c r="Z50" s="1379"/>
      <c r="AA50" s="1379"/>
      <c r="AB50" s="1379"/>
      <c r="AC50" s="1379"/>
      <c r="AD50" s="1379"/>
      <c r="AE50" s="1379"/>
      <c r="AF50" s="1379"/>
      <c r="AG50" s="1379"/>
      <c r="AH50" s="1379"/>
      <c r="AI50" s="1379"/>
      <c r="AJ50" s="1379"/>
      <c r="AK50" s="1379"/>
      <c r="AL50" s="1379"/>
      <c r="AM50" s="1379"/>
      <c r="AN50" s="1379"/>
      <c r="AO50" s="1379"/>
      <c r="AP50" s="1379"/>
      <c r="AQ50" s="1379"/>
      <c r="AR50" s="1379"/>
      <c r="AS50" s="1379"/>
      <c r="AT50" s="1379"/>
      <c r="AU50" s="1379"/>
      <c r="AV50" s="1379"/>
      <c r="AW50" s="1379"/>
      <c r="AX50" s="1380"/>
      <c r="AY50" s="1129" t="s">
        <v>459</v>
      </c>
      <c r="AZ50" s="554"/>
      <c r="BA50" s="558"/>
      <c r="BB50" s="558" t="str">
        <f t="shared" si="1"/>
        <v>Территория действия тарифа</v>
      </c>
      <c r="BC50" s="558"/>
      <c r="BD50" s="558"/>
      <c r="BE50" s="558"/>
      <c r="BF50" s="554"/>
      <c r="BG50" s="554"/>
      <c r="BH50" s="554"/>
      <c r="BI50" s="554"/>
      <c r="BJ50" s="554"/>
      <c r="BK50" s="554"/>
      <c r="BL50" s="554"/>
    </row>
    <row r="51" spans="1:64" s="493" customFormat="1" ht="22.5">
      <c r="A51" s="1282"/>
      <c r="B51" s="1282"/>
      <c r="C51" s="1282">
        <v>1</v>
      </c>
      <c r="D51" s="813"/>
      <c r="E51" s="815"/>
      <c r="F51" s="815"/>
      <c r="G51" s="815"/>
      <c r="H51" s="815"/>
      <c r="I51" s="817"/>
      <c r="J51" s="809"/>
      <c r="K51" s="812"/>
      <c r="L51" s="562" t="str">
        <f>mergeValue(A51) &amp;"."&amp; mergeValue(B51)&amp;"."&amp; mergeValue(C51)</f>
        <v>1.1.1</v>
      </c>
      <c r="M51" s="517" t="s">
        <v>7</v>
      </c>
      <c r="N51" s="615"/>
      <c r="O51" s="1378"/>
      <c r="P51" s="1379"/>
      <c r="Q51" s="1379"/>
      <c r="R51" s="1379"/>
      <c r="S51" s="1379"/>
      <c r="T51" s="1379"/>
      <c r="U51" s="1379"/>
      <c r="V51" s="1379"/>
      <c r="W51" s="1379"/>
      <c r="X51" s="1379"/>
      <c r="Y51" s="1379"/>
      <c r="Z51" s="1379"/>
      <c r="AA51" s="1379"/>
      <c r="AB51" s="1379"/>
      <c r="AC51" s="1379"/>
      <c r="AD51" s="1379"/>
      <c r="AE51" s="1379"/>
      <c r="AF51" s="1379"/>
      <c r="AG51" s="1379"/>
      <c r="AH51" s="1379"/>
      <c r="AI51" s="1379"/>
      <c r="AJ51" s="1379"/>
      <c r="AK51" s="1379"/>
      <c r="AL51" s="1379"/>
      <c r="AM51" s="1379"/>
      <c r="AN51" s="1379"/>
      <c r="AO51" s="1379"/>
      <c r="AP51" s="1379"/>
      <c r="AQ51" s="1379"/>
      <c r="AR51" s="1379"/>
      <c r="AS51" s="1379"/>
      <c r="AT51" s="1379"/>
      <c r="AU51" s="1379"/>
      <c r="AV51" s="1379"/>
      <c r="AW51" s="1379"/>
      <c r="AX51" s="1380"/>
      <c r="AY51" s="1129" t="s">
        <v>600</v>
      </c>
      <c r="AZ51" s="554"/>
      <c r="BA51" s="558"/>
      <c r="BB51" s="558" t="str">
        <f t="shared" si="1"/>
        <v xml:space="preserve">Наименование системы теплоснабжения </v>
      </c>
      <c r="BC51" s="558"/>
      <c r="BD51" s="558"/>
      <c r="BE51" s="558"/>
      <c r="BF51" s="554"/>
      <c r="BG51" s="554"/>
      <c r="BH51" s="554"/>
      <c r="BI51" s="554"/>
      <c r="BJ51" s="554"/>
      <c r="BK51" s="554"/>
      <c r="BL51" s="554"/>
    </row>
    <row r="52" spans="1:64" s="493" customFormat="1" ht="22.5">
      <c r="A52" s="1282"/>
      <c r="B52" s="1282"/>
      <c r="C52" s="1282"/>
      <c r="D52" s="1282">
        <v>1</v>
      </c>
      <c r="E52" s="815"/>
      <c r="F52" s="815"/>
      <c r="G52" s="815"/>
      <c r="H52" s="815"/>
      <c r="I52" s="817"/>
      <c r="J52" s="809"/>
      <c r="K52" s="812"/>
      <c r="L52" s="562" t="str">
        <f>mergeValue(A52) &amp;"."&amp; mergeValue(B52)&amp;"."&amp; mergeValue(C52)&amp;"."&amp; mergeValue(D52)</f>
        <v>1.1.1.1</v>
      </c>
      <c r="M52" s="518" t="s">
        <v>21</v>
      </c>
      <c r="N52" s="615"/>
      <c r="O52" s="1378"/>
      <c r="P52" s="1379"/>
      <c r="Q52" s="1379"/>
      <c r="R52" s="1379"/>
      <c r="S52" s="1379"/>
      <c r="T52" s="1379"/>
      <c r="U52" s="1379"/>
      <c r="V52" s="1379"/>
      <c r="W52" s="1379"/>
      <c r="X52" s="1379"/>
      <c r="Y52" s="1379"/>
      <c r="Z52" s="1379"/>
      <c r="AA52" s="1379"/>
      <c r="AB52" s="1379"/>
      <c r="AC52" s="1379"/>
      <c r="AD52" s="1379"/>
      <c r="AE52" s="1379"/>
      <c r="AF52" s="1379"/>
      <c r="AG52" s="1379"/>
      <c r="AH52" s="1379"/>
      <c r="AI52" s="1379"/>
      <c r="AJ52" s="1379"/>
      <c r="AK52" s="1379"/>
      <c r="AL52" s="1379"/>
      <c r="AM52" s="1379"/>
      <c r="AN52" s="1379"/>
      <c r="AO52" s="1379"/>
      <c r="AP52" s="1379"/>
      <c r="AQ52" s="1379"/>
      <c r="AR52" s="1379"/>
      <c r="AS52" s="1379"/>
      <c r="AT52" s="1379"/>
      <c r="AU52" s="1379"/>
      <c r="AV52" s="1379"/>
      <c r="AW52" s="1379"/>
      <c r="AX52" s="1380"/>
      <c r="AY52" s="1129" t="s">
        <v>601</v>
      </c>
      <c r="AZ52" s="554"/>
      <c r="BA52" s="558"/>
      <c r="BB52" s="558" t="str">
        <f t="shared" si="1"/>
        <v xml:space="preserve">Источник тепловой энергии  </v>
      </c>
      <c r="BC52" s="558"/>
      <c r="BD52" s="558"/>
      <c r="BE52" s="558"/>
      <c r="BF52" s="554"/>
      <c r="BG52" s="554"/>
      <c r="BH52" s="554"/>
      <c r="BI52" s="554"/>
      <c r="BJ52" s="554"/>
      <c r="BK52" s="554"/>
      <c r="BL52" s="554"/>
    </row>
    <row r="53" spans="1:64" s="493" customFormat="1" ht="78.75">
      <c r="A53" s="1282"/>
      <c r="B53" s="1282"/>
      <c r="C53" s="1282"/>
      <c r="D53" s="1282"/>
      <c r="E53" s="1282">
        <v>1</v>
      </c>
      <c r="F53" s="815"/>
      <c r="G53" s="815"/>
      <c r="H53" s="813">
        <v>1</v>
      </c>
      <c r="I53" s="1282">
        <v>1</v>
      </c>
      <c r="J53" s="815"/>
      <c r="K53" s="820"/>
      <c r="L53" s="562" t="str">
        <f>mergeValue(A53) &amp;"."&amp; mergeValue(B53)&amp;"."&amp; mergeValue(C53)&amp;"."&amp; mergeValue(D53)&amp;"."&amp; mergeValue(E53)</f>
        <v>1.1.1.1.1</v>
      </c>
      <c r="M53" s="524" t="s">
        <v>8</v>
      </c>
      <c r="N53" s="615"/>
      <c r="O53" s="1285"/>
      <c r="P53" s="1286"/>
      <c r="Q53" s="1286"/>
      <c r="R53" s="1286"/>
      <c r="S53" s="1286"/>
      <c r="T53" s="1286"/>
      <c r="U53" s="1286"/>
      <c r="V53" s="1286"/>
      <c r="W53" s="1286"/>
      <c r="X53" s="1286"/>
      <c r="Y53" s="1286"/>
      <c r="Z53" s="1286"/>
      <c r="AA53" s="1286"/>
      <c r="AB53" s="1286"/>
      <c r="AC53" s="1286"/>
      <c r="AD53" s="1286"/>
      <c r="AE53" s="1286"/>
      <c r="AF53" s="1286"/>
      <c r="AG53" s="1286"/>
      <c r="AH53" s="1286"/>
      <c r="AI53" s="1286"/>
      <c r="AJ53" s="1286"/>
      <c r="AK53" s="1286"/>
      <c r="AL53" s="1286"/>
      <c r="AM53" s="1286"/>
      <c r="AN53" s="1286"/>
      <c r="AO53" s="1286"/>
      <c r="AP53" s="1286"/>
      <c r="AQ53" s="1286"/>
      <c r="AR53" s="1286"/>
      <c r="AS53" s="1286"/>
      <c r="AT53" s="1286"/>
      <c r="AU53" s="1286"/>
      <c r="AV53" s="1286"/>
      <c r="AW53" s="1286"/>
      <c r="AX53" s="1287"/>
      <c r="AY53" s="1129" t="s">
        <v>719</v>
      </c>
      <c r="AZ53" s="554"/>
      <c r="BA53" s="558"/>
      <c r="BB53" s="558" t="str">
        <f t="shared" si="1"/>
        <v>Схема подключения теплопотребляющей установки к коллектору источника тепловой энергии</v>
      </c>
      <c r="BC53" s="558"/>
      <c r="BD53" s="558"/>
      <c r="BE53" s="558"/>
      <c r="BF53" s="554"/>
      <c r="BG53" s="554"/>
      <c r="BH53" s="554"/>
      <c r="BI53" s="554"/>
      <c r="BJ53" s="554"/>
      <c r="BK53" s="554"/>
      <c r="BL53" s="554"/>
    </row>
    <row r="54" spans="1:64" s="493" customFormat="1" ht="45">
      <c r="A54" s="1282"/>
      <c r="B54" s="1282"/>
      <c r="C54" s="1282"/>
      <c r="D54" s="1282"/>
      <c r="E54" s="1282"/>
      <c r="F54" s="1282">
        <v>1</v>
      </c>
      <c r="G54" s="813"/>
      <c r="H54" s="813"/>
      <c r="I54" s="1282"/>
      <c r="J54" s="1282">
        <v>1</v>
      </c>
      <c r="K54" s="821"/>
      <c r="L54" s="562" t="str">
        <f>mergeValue(A54) &amp;"."&amp; mergeValue(B54)&amp;"."&amp; mergeValue(C54)&amp;"."&amp; mergeValue(D54)&amp;"."&amp; mergeValue(E54)&amp;"."&amp; mergeValue(F54)</f>
        <v>1.1.1.1.1.1</v>
      </c>
      <c r="M54" s="525" t="s">
        <v>9</v>
      </c>
      <c r="N54" s="615"/>
      <c r="O54" s="1285"/>
      <c r="P54" s="1286"/>
      <c r="Q54" s="1286"/>
      <c r="R54" s="1286"/>
      <c r="S54" s="1286"/>
      <c r="T54" s="1286"/>
      <c r="U54" s="1286"/>
      <c r="V54" s="1286"/>
      <c r="W54" s="1286"/>
      <c r="X54" s="1286"/>
      <c r="Y54" s="1286"/>
      <c r="Z54" s="1286"/>
      <c r="AA54" s="1286"/>
      <c r="AB54" s="1286"/>
      <c r="AC54" s="1286"/>
      <c r="AD54" s="1286"/>
      <c r="AE54" s="1286"/>
      <c r="AF54" s="1286"/>
      <c r="AG54" s="1286"/>
      <c r="AH54" s="1286"/>
      <c r="AI54" s="1286"/>
      <c r="AJ54" s="1286"/>
      <c r="AK54" s="1286"/>
      <c r="AL54" s="1286"/>
      <c r="AM54" s="1286"/>
      <c r="AN54" s="1286"/>
      <c r="AO54" s="1286"/>
      <c r="AP54" s="1286"/>
      <c r="AQ54" s="1286"/>
      <c r="AR54" s="1286"/>
      <c r="AS54" s="1286"/>
      <c r="AT54" s="1286"/>
      <c r="AU54" s="1286"/>
      <c r="AV54" s="1286"/>
      <c r="AW54" s="1286"/>
      <c r="AX54" s="1287"/>
      <c r="AY54" s="1129" t="s">
        <v>720</v>
      </c>
      <c r="AZ54" s="554"/>
      <c r="BA54" s="558"/>
      <c r="BB54" s="558" t="str">
        <f t="shared" si="1"/>
        <v>Группа потребителей</v>
      </c>
      <c r="BC54" s="558"/>
      <c r="BD54" s="558"/>
      <c r="BE54" s="558"/>
      <c r="BF54" s="554"/>
      <c r="BG54" s="554"/>
      <c r="BH54" s="554"/>
      <c r="BI54" s="554"/>
      <c r="BJ54" s="554"/>
      <c r="BK54" s="554"/>
      <c r="BL54" s="554"/>
    </row>
    <row r="55" spans="1:64" s="493" customFormat="1" ht="122.1" customHeight="1">
      <c r="A55" s="1282"/>
      <c r="B55" s="1282"/>
      <c r="C55" s="1282"/>
      <c r="D55" s="1282"/>
      <c r="E55" s="1282"/>
      <c r="F55" s="1282"/>
      <c r="G55" s="813">
        <v>1</v>
      </c>
      <c r="H55" s="813"/>
      <c r="I55" s="1282"/>
      <c r="J55" s="1282"/>
      <c r="K55" s="821">
        <v>1</v>
      </c>
      <c r="L55" s="562" t="str">
        <f>mergeValue(A55) &amp;"."&amp; mergeValue(B55)&amp;"."&amp; mergeValue(C55)&amp;"."&amp; mergeValue(D55)&amp;"."&amp; mergeValue(E55)&amp;"."&amp; mergeValue(F55)&amp;"."&amp; mergeValue(G55)</f>
        <v>1.1.1.1.1.1.1</v>
      </c>
      <c r="M55" s="1016"/>
      <c r="N55" s="615"/>
      <c r="O55" s="649"/>
      <c r="P55" s="532"/>
      <c r="Q55" s="1040"/>
      <c r="R55" s="1289"/>
      <c r="S55" s="1290" t="s">
        <v>83</v>
      </c>
      <c r="T55" s="1289"/>
      <c r="U55" s="1290" t="s">
        <v>83</v>
      </c>
      <c r="V55" s="649"/>
      <c r="W55" s="726"/>
      <c r="X55" s="1040"/>
      <c r="Y55" s="1289"/>
      <c r="Z55" s="1290" t="s">
        <v>83</v>
      </c>
      <c r="AA55" s="1289"/>
      <c r="AB55" s="1290" t="s">
        <v>83</v>
      </c>
      <c r="AC55" s="649"/>
      <c r="AD55" s="726"/>
      <c r="AE55" s="1040"/>
      <c r="AF55" s="1289"/>
      <c r="AG55" s="1290" t="s">
        <v>83</v>
      </c>
      <c r="AH55" s="1289"/>
      <c r="AI55" s="1290" t="s">
        <v>83</v>
      </c>
      <c r="AJ55" s="649"/>
      <c r="AK55" s="726"/>
      <c r="AL55" s="1040"/>
      <c r="AM55" s="1289"/>
      <c r="AN55" s="1290" t="s">
        <v>83</v>
      </c>
      <c r="AO55" s="1289"/>
      <c r="AP55" s="1290" t="s">
        <v>83</v>
      </c>
      <c r="AQ55" s="649"/>
      <c r="AR55" s="726"/>
      <c r="AS55" s="1040"/>
      <c r="AT55" s="1289"/>
      <c r="AU55" s="1290" t="s">
        <v>83</v>
      </c>
      <c r="AV55" s="1289"/>
      <c r="AW55" s="1290" t="s">
        <v>84</v>
      </c>
      <c r="AX55" s="532"/>
      <c r="AY55" s="1300" t="s">
        <v>721</v>
      </c>
      <c r="AZ55" s="554" t="str">
        <f>strCheckDate(O56:AX56)</f>
        <v/>
      </c>
      <c r="BA55" s="558"/>
      <c r="BB55" s="558" t="str">
        <f t="shared" si="1"/>
        <v/>
      </c>
      <c r="BC55" s="558"/>
      <c r="BD55" s="558"/>
      <c r="BE55" s="558"/>
      <c r="BF55" s="554"/>
      <c r="BG55" s="554"/>
      <c r="BH55" s="554"/>
      <c r="BI55" s="554"/>
      <c r="BJ55" s="554"/>
      <c r="BK55" s="554"/>
      <c r="BL55" s="554"/>
    </row>
    <row r="56" spans="1:64" s="493" customFormat="1" ht="14.25" hidden="1" customHeight="1">
      <c r="A56" s="1282"/>
      <c r="B56" s="1282"/>
      <c r="C56" s="1282"/>
      <c r="D56" s="1282"/>
      <c r="E56" s="1282"/>
      <c r="F56" s="1282"/>
      <c r="G56" s="813"/>
      <c r="H56" s="813"/>
      <c r="I56" s="1282"/>
      <c r="J56" s="1282"/>
      <c r="K56" s="821"/>
      <c r="L56" s="569"/>
      <c r="M56" s="615"/>
      <c r="N56" s="615"/>
      <c r="O56" s="532"/>
      <c r="P56" s="532"/>
      <c r="Q56" s="553" t="str">
        <f>R55 &amp; "-" &amp; T55</f>
        <v>-</v>
      </c>
      <c r="R56" s="1289"/>
      <c r="S56" s="1290"/>
      <c r="T56" s="1289"/>
      <c r="U56" s="1290"/>
      <c r="V56" s="726"/>
      <c r="W56" s="726"/>
      <c r="X56" s="732" t="str">
        <f>Y55 &amp; "-" &amp; AA55</f>
        <v>-</v>
      </c>
      <c r="Y56" s="1289"/>
      <c r="Z56" s="1290"/>
      <c r="AA56" s="1289"/>
      <c r="AB56" s="1290"/>
      <c r="AC56" s="726"/>
      <c r="AD56" s="726"/>
      <c r="AE56" s="732" t="str">
        <f>AF55 &amp; "-" &amp; AH55</f>
        <v>-</v>
      </c>
      <c r="AF56" s="1289"/>
      <c r="AG56" s="1290"/>
      <c r="AH56" s="1289"/>
      <c r="AI56" s="1290"/>
      <c r="AJ56" s="726"/>
      <c r="AK56" s="726"/>
      <c r="AL56" s="732" t="str">
        <f>AM55 &amp; "-" &amp; AO55</f>
        <v>-</v>
      </c>
      <c r="AM56" s="1289"/>
      <c r="AN56" s="1290"/>
      <c r="AO56" s="1289"/>
      <c r="AP56" s="1290"/>
      <c r="AQ56" s="726"/>
      <c r="AR56" s="726"/>
      <c r="AS56" s="732" t="str">
        <f>AT55 &amp; "-" &amp; AV55</f>
        <v>-</v>
      </c>
      <c r="AT56" s="1289"/>
      <c r="AU56" s="1290"/>
      <c r="AV56" s="1289"/>
      <c r="AW56" s="1290"/>
      <c r="AX56" s="532"/>
      <c r="AY56" s="1301"/>
      <c r="AZ56" s="554"/>
      <c r="BA56" s="558"/>
      <c r="BB56" s="558" t="str">
        <f t="shared" si="1"/>
        <v/>
      </c>
      <c r="BC56" s="558"/>
      <c r="BD56" s="558"/>
      <c r="BE56" s="558"/>
      <c r="BF56" s="554"/>
      <c r="BG56" s="554"/>
      <c r="BH56" s="554"/>
      <c r="BI56" s="554"/>
      <c r="BJ56" s="554"/>
      <c r="BK56" s="554"/>
      <c r="BL56" s="554"/>
    </row>
    <row r="57" spans="1:64" s="493" customFormat="1" ht="15" customHeight="1">
      <c r="A57" s="1282"/>
      <c r="B57" s="1282"/>
      <c r="C57" s="1282"/>
      <c r="D57" s="1282"/>
      <c r="E57" s="1282"/>
      <c r="F57" s="1282"/>
      <c r="G57" s="815"/>
      <c r="H57" s="813"/>
      <c r="I57" s="1282"/>
      <c r="J57" s="1282"/>
      <c r="K57" s="820"/>
      <c r="L57" s="508"/>
      <c r="M57" s="527" t="s">
        <v>24</v>
      </c>
      <c r="N57" s="534"/>
      <c r="O57" s="534"/>
      <c r="P57" s="534"/>
      <c r="Q57" s="534"/>
      <c r="R57" s="534"/>
      <c r="S57" s="534"/>
      <c r="T57" s="534"/>
      <c r="U57" s="534"/>
      <c r="V57" s="954"/>
      <c r="W57" s="954"/>
      <c r="X57" s="954"/>
      <c r="Y57" s="954"/>
      <c r="Z57" s="954"/>
      <c r="AA57" s="954"/>
      <c r="AB57" s="954"/>
      <c r="AC57" s="954"/>
      <c r="AD57" s="954"/>
      <c r="AE57" s="954"/>
      <c r="AF57" s="954"/>
      <c r="AG57" s="954"/>
      <c r="AH57" s="954"/>
      <c r="AI57" s="954"/>
      <c r="AJ57" s="954"/>
      <c r="AK57" s="954"/>
      <c r="AL57" s="954"/>
      <c r="AM57" s="954"/>
      <c r="AN57" s="954"/>
      <c r="AO57" s="954"/>
      <c r="AP57" s="954"/>
      <c r="AQ57" s="954"/>
      <c r="AR57" s="954"/>
      <c r="AS57" s="954"/>
      <c r="AT57" s="954"/>
      <c r="AU57" s="954"/>
      <c r="AV57" s="954"/>
      <c r="AW57" s="954"/>
      <c r="AX57" s="530"/>
      <c r="AY57" s="1302"/>
      <c r="AZ57" s="554"/>
      <c r="BA57" s="558"/>
      <c r="BB57" s="558" t="str">
        <f t="shared" si="1"/>
        <v>Добавить вид теплоносителя (параметры теплоносителя)</v>
      </c>
      <c r="BC57" s="558"/>
      <c r="BD57" s="558"/>
      <c r="BE57" s="558"/>
      <c r="BF57" s="554"/>
      <c r="BG57" s="554"/>
      <c r="BH57" s="554"/>
      <c r="BI57" s="554"/>
      <c r="BJ57" s="554"/>
      <c r="BK57" s="554"/>
      <c r="BL57" s="554"/>
    </row>
    <row r="58" spans="1:64" s="493" customFormat="1" ht="15" customHeight="1">
      <c r="A58" s="1282"/>
      <c r="B58" s="1282"/>
      <c r="C58" s="1282"/>
      <c r="D58" s="1282"/>
      <c r="E58" s="1282"/>
      <c r="F58" s="815"/>
      <c r="G58" s="815"/>
      <c r="H58" s="813"/>
      <c r="I58" s="1282"/>
      <c r="J58" s="815"/>
      <c r="K58" s="820"/>
      <c r="L58" s="508"/>
      <c r="M58" s="526" t="s">
        <v>10</v>
      </c>
      <c r="N58" s="534"/>
      <c r="O58" s="534"/>
      <c r="P58" s="534"/>
      <c r="Q58" s="534"/>
      <c r="R58" s="534"/>
      <c r="S58" s="534"/>
      <c r="T58" s="534"/>
      <c r="U58" s="533"/>
      <c r="V58" s="954"/>
      <c r="W58" s="954"/>
      <c r="X58" s="954"/>
      <c r="Y58" s="954"/>
      <c r="Z58" s="954"/>
      <c r="AA58" s="954"/>
      <c r="AB58" s="953"/>
      <c r="AC58" s="954"/>
      <c r="AD58" s="954"/>
      <c r="AE58" s="954"/>
      <c r="AF58" s="954"/>
      <c r="AG58" s="954"/>
      <c r="AH58" s="954"/>
      <c r="AI58" s="953"/>
      <c r="AJ58" s="954"/>
      <c r="AK58" s="954"/>
      <c r="AL58" s="954"/>
      <c r="AM58" s="954"/>
      <c r="AN58" s="954"/>
      <c r="AO58" s="954"/>
      <c r="AP58" s="953"/>
      <c r="AQ58" s="954"/>
      <c r="AR58" s="954"/>
      <c r="AS58" s="954"/>
      <c r="AT58" s="954"/>
      <c r="AU58" s="954"/>
      <c r="AV58" s="954"/>
      <c r="AW58" s="953"/>
      <c r="AX58" s="534"/>
      <c r="AY58" s="634"/>
      <c r="AZ58" s="554"/>
      <c r="BA58" s="558"/>
      <c r="BB58" s="558" t="str">
        <f t="shared" si="1"/>
        <v>Добавить группу потребителей</v>
      </c>
      <c r="BC58" s="558"/>
      <c r="BD58" s="558"/>
      <c r="BE58" s="558"/>
      <c r="BF58" s="554"/>
      <c r="BG58" s="554"/>
      <c r="BH58" s="554"/>
      <c r="BI58" s="554"/>
      <c r="BJ58" s="554"/>
      <c r="BK58" s="554"/>
      <c r="BL58" s="554"/>
    </row>
    <row r="59" spans="1:64" s="493" customFormat="1" ht="15" customHeight="1">
      <c r="A59" s="1282"/>
      <c r="B59" s="1282"/>
      <c r="C59" s="1282"/>
      <c r="D59" s="1282"/>
      <c r="E59" s="819"/>
      <c r="F59" s="815"/>
      <c r="G59" s="815"/>
      <c r="H59" s="815"/>
      <c r="I59" s="811"/>
      <c r="J59" s="808"/>
      <c r="K59" s="818"/>
      <c r="L59" s="508"/>
      <c r="M59" s="521" t="s">
        <v>11</v>
      </c>
      <c r="N59" s="534"/>
      <c r="O59" s="534"/>
      <c r="P59" s="534"/>
      <c r="Q59" s="534"/>
      <c r="R59" s="534"/>
      <c r="S59" s="534"/>
      <c r="T59" s="534"/>
      <c r="U59" s="533"/>
      <c r="V59" s="954"/>
      <c r="W59" s="954"/>
      <c r="X59" s="954"/>
      <c r="Y59" s="954"/>
      <c r="Z59" s="954"/>
      <c r="AA59" s="954"/>
      <c r="AB59" s="953"/>
      <c r="AC59" s="954"/>
      <c r="AD59" s="954"/>
      <c r="AE59" s="954"/>
      <c r="AF59" s="954"/>
      <c r="AG59" s="954"/>
      <c r="AH59" s="954"/>
      <c r="AI59" s="953"/>
      <c r="AJ59" s="954"/>
      <c r="AK59" s="954"/>
      <c r="AL59" s="954"/>
      <c r="AM59" s="954"/>
      <c r="AN59" s="954"/>
      <c r="AO59" s="954"/>
      <c r="AP59" s="953"/>
      <c r="AQ59" s="954"/>
      <c r="AR59" s="954"/>
      <c r="AS59" s="954"/>
      <c r="AT59" s="954"/>
      <c r="AU59" s="954"/>
      <c r="AV59" s="954"/>
      <c r="AW59" s="953"/>
      <c r="AX59" s="534"/>
      <c r="AY59" s="634"/>
      <c r="AZ59" s="554"/>
      <c r="BA59" s="558"/>
      <c r="BB59" s="558" t="str">
        <f t="shared" si="1"/>
        <v>Добавить схему подключения</v>
      </c>
      <c r="BC59" s="558"/>
      <c r="BD59" s="558"/>
      <c r="BE59" s="558"/>
      <c r="BF59" s="554"/>
      <c r="BG59" s="554"/>
      <c r="BH59" s="554"/>
      <c r="BI59" s="554"/>
      <c r="BJ59" s="554"/>
      <c r="BK59" s="554"/>
      <c r="BL59" s="554"/>
    </row>
    <row r="60" spans="1:64" s="493" customFormat="1" ht="15" customHeight="1">
      <c r="A60" s="1282"/>
      <c r="B60" s="1282"/>
      <c r="C60" s="1282"/>
      <c r="D60" s="819"/>
      <c r="E60" s="819"/>
      <c r="F60" s="815"/>
      <c r="G60" s="815"/>
      <c r="H60" s="815"/>
      <c r="I60" s="811"/>
      <c r="J60" s="808"/>
      <c r="K60" s="818"/>
      <c r="L60" s="508"/>
      <c r="M60" s="520" t="s">
        <v>16</v>
      </c>
      <c r="N60" s="534"/>
      <c r="O60" s="534"/>
      <c r="P60" s="534"/>
      <c r="Q60" s="534"/>
      <c r="R60" s="534"/>
      <c r="S60" s="534"/>
      <c r="T60" s="534"/>
      <c r="U60" s="533"/>
      <c r="V60" s="954"/>
      <c r="W60" s="954"/>
      <c r="X60" s="954"/>
      <c r="Y60" s="954"/>
      <c r="Z60" s="954"/>
      <c r="AA60" s="954"/>
      <c r="AB60" s="953"/>
      <c r="AC60" s="954"/>
      <c r="AD60" s="954"/>
      <c r="AE60" s="954"/>
      <c r="AF60" s="954"/>
      <c r="AG60" s="954"/>
      <c r="AH60" s="954"/>
      <c r="AI60" s="953"/>
      <c r="AJ60" s="954"/>
      <c r="AK60" s="954"/>
      <c r="AL60" s="954"/>
      <c r="AM60" s="954"/>
      <c r="AN60" s="954"/>
      <c r="AO60" s="954"/>
      <c r="AP60" s="953"/>
      <c r="AQ60" s="954"/>
      <c r="AR60" s="954"/>
      <c r="AS60" s="954"/>
      <c r="AT60" s="954"/>
      <c r="AU60" s="954"/>
      <c r="AV60" s="954"/>
      <c r="AW60" s="953"/>
      <c r="AX60" s="534"/>
      <c r="AY60" s="634"/>
      <c r="AZ60" s="554"/>
      <c r="BA60" s="558"/>
      <c r="BB60" s="558" t="str">
        <f t="shared" si="1"/>
        <v>Добавить источник тепловой энергии</v>
      </c>
      <c r="BC60" s="558"/>
      <c r="BD60" s="558"/>
      <c r="BE60" s="558"/>
      <c r="BF60" s="554"/>
      <c r="BG60" s="554"/>
      <c r="BH60" s="554"/>
      <c r="BI60" s="554"/>
      <c r="BJ60" s="554"/>
      <c r="BK60" s="554"/>
      <c r="BL60" s="554"/>
    </row>
    <row r="61" spans="1:64" s="493" customFormat="1" ht="15" customHeight="1">
      <c r="A61" s="1282"/>
      <c r="B61" s="1282"/>
      <c r="C61" s="819"/>
      <c r="D61" s="819"/>
      <c r="E61" s="819"/>
      <c r="F61" s="819"/>
      <c r="G61" s="824"/>
      <c r="H61" s="811"/>
      <c r="I61" s="822"/>
      <c r="J61" s="808"/>
      <c r="K61" s="823"/>
      <c r="L61" s="508"/>
      <c r="M61" s="519" t="s">
        <v>17</v>
      </c>
      <c r="N61" s="534"/>
      <c r="O61" s="534"/>
      <c r="P61" s="534"/>
      <c r="Q61" s="534"/>
      <c r="R61" s="534"/>
      <c r="S61" s="534"/>
      <c r="T61" s="534"/>
      <c r="U61" s="533"/>
      <c r="V61" s="954"/>
      <c r="W61" s="954"/>
      <c r="X61" s="954"/>
      <c r="Y61" s="954"/>
      <c r="Z61" s="954"/>
      <c r="AA61" s="954"/>
      <c r="AB61" s="953"/>
      <c r="AC61" s="954"/>
      <c r="AD61" s="954"/>
      <c r="AE61" s="954"/>
      <c r="AF61" s="954"/>
      <c r="AG61" s="954"/>
      <c r="AH61" s="954"/>
      <c r="AI61" s="953"/>
      <c r="AJ61" s="954"/>
      <c r="AK61" s="954"/>
      <c r="AL61" s="954"/>
      <c r="AM61" s="954"/>
      <c r="AN61" s="954"/>
      <c r="AO61" s="954"/>
      <c r="AP61" s="953"/>
      <c r="AQ61" s="954"/>
      <c r="AR61" s="954"/>
      <c r="AS61" s="954"/>
      <c r="AT61" s="954"/>
      <c r="AU61" s="954"/>
      <c r="AV61" s="954"/>
      <c r="AW61" s="953"/>
      <c r="AX61" s="534"/>
      <c r="AY61" s="634"/>
      <c r="AZ61" s="554"/>
      <c r="BA61" s="558"/>
      <c r="BB61" s="558" t="str">
        <f t="shared" si="1"/>
        <v>Добавить наименование системы теплоснабжения</v>
      </c>
      <c r="BC61" s="558"/>
      <c r="BD61" s="558"/>
      <c r="BE61" s="558"/>
      <c r="BF61" s="554"/>
      <c r="BG61" s="554"/>
      <c r="BH61" s="554"/>
      <c r="BI61" s="554"/>
      <c r="BJ61" s="554"/>
      <c r="BK61" s="554"/>
      <c r="BL61" s="554"/>
    </row>
    <row r="62" spans="1:64" s="493" customFormat="1" ht="15" customHeight="1">
      <c r="A62" s="1282"/>
      <c r="B62" s="819"/>
      <c r="C62" s="819"/>
      <c r="D62" s="819"/>
      <c r="E62" s="819"/>
      <c r="F62" s="819"/>
      <c r="G62" s="824"/>
      <c r="H62" s="811"/>
      <c r="I62" s="811"/>
      <c r="J62" s="808"/>
      <c r="K62" s="818"/>
      <c r="L62" s="508"/>
      <c r="M62" s="528" t="s">
        <v>18</v>
      </c>
      <c r="N62" s="534"/>
      <c r="O62" s="534"/>
      <c r="P62" s="534"/>
      <c r="Q62" s="534"/>
      <c r="R62" s="534"/>
      <c r="S62" s="534"/>
      <c r="T62" s="534"/>
      <c r="U62" s="533"/>
      <c r="V62" s="954"/>
      <c r="W62" s="954"/>
      <c r="X62" s="954"/>
      <c r="Y62" s="954"/>
      <c r="Z62" s="954"/>
      <c r="AA62" s="954"/>
      <c r="AB62" s="953"/>
      <c r="AC62" s="954"/>
      <c r="AD62" s="954"/>
      <c r="AE62" s="954"/>
      <c r="AF62" s="954"/>
      <c r="AG62" s="954"/>
      <c r="AH62" s="954"/>
      <c r="AI62" s="953"/>
      <c r="AJ62" s="954"/>
      <c r="AK62" s="954"/>
      <c r="AL62" s="954"/>
      <c r="AM62" s="954"/>
      <c r="AN62" s="954"/>
      <c r="AO62" s="954"/>
      <c r="AP62" s="953"/>
      <c r="AQ62" s="954"/>
      <c r="AR62" s="954"/>
      <c r="AS62" s="954"/>
      <c r="AT62" s="954"/>
      <c r="AU62" s="954"/>
      <c r="AV62" s="954"/>
      <c r="AW62" s="953"/>
      <c r="AX62" s="534"/>
      <c r="AY62" s="634"/>
      <c r="AZ62" s="554"/>
      <c r="BA62" s="558"/>
      <c r="BB62" s="558" t="str">
        <f t="shared" si="1"/>
        <v>Добавить территорию действия тарифа</v>
      </c>
      <c r="BC62" s="558"/>
      <c r="BD62" s="558"/>
      <c r="BE62" s="558"/>
      <c r="BF62" s="554"/>
      <c r="BG62" s="554"/>
      <c r="BH62" s="554"/>
      <c r="BI62" s="554"/>
      <c r="BJ62" s="554"/>
      <c r="BK62" s="554"/>
      <c r="BL62" s="554"/>
    </row>
    <row r="63" spans="1:64"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64"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2">
        <v>1</v>
      </c>
      <c r="B67" s="831"/>
      <c r="C67" s="831"/>
      <c r="D67" s="831"/>
      <c r="E67" s="832"/>
      <c r="F67" s="833"/>
      <c r="G67" s="833"/>
      <c r="H67" s="833"/>
      <c r="I67" s="834"/>
      <c r="J67" s="829"/>
      <c r="K67" s="836"/>
      <c r="L67" s="562">
        <f>mergeValue(A67)</f>
        <v>1</v>
      </c>
      <c r="M67" s="610" t="s">
        <v>19</v>
      </c>
      <c r="N67" s="615"/>
      <c r="O67" s="1378"/>
      <c r="P67" s="1379"/>
      <c r="Q67" s="1379"/>
      <c r="R67" s="1379"/>
      <c r="S67" s="1379"/>
      <c r="T67" s="1379"/>
      <c r="U67" s="1379"/>
      <c r="V67" s="1380"/>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2"/>
      <c r="B68" s="1282">
        <v>1</v>
      </c>
      <c r="C68" s="831"/>
      <c r="D68" s="831"/>
      <c r="E68" s="833"/>
      <c r="F68" s="833"/>
      <c r="G68" s="833"/>
      <c r="H68" s="833"/>
      <c r="I68" s="828"/>
      <c r="J68" s="827"/>
      <c r="K68" s="830"/>
      <c r="L68" s="562" t="str">
        <f>mergeValue(A68) &amp;"."&amp; mergeValue(B68)</f>
        <v>1.1</v>
      </c>
      <c r="M68" s="516" t="s">
        <v>15</v>
      </c>
      <c r="N68" s="615"/>
      <c r="O68" s="1378"/>
      <c r="P68" s="1379"/>
      <c r="Q68" s="1379"/>
      <c r="R68" s="1379"/>
      <c r="S68" s="1379"/>
      <c r="T68" s="1379"/>
      <c r="U68" s="1379"/>
      <c r="V68" s="1380"/>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2"/>
      <c r="B69" s="1282"/>
      <c r="C69" s="1282">
        <v>1</v>
      </c>
      <c r="D69" s="831"/>
      <c r="E69" s="833"/>
      <c r="F69" s="833"/>
      <c r="G69" s="833"/>
      <c r="H69" s="833"/>
      <c r="I69" s="835"/>
      <c r="J69" s="827"/>
      <c r="K69" s="830"/>
      <c r="L69" s="562" t="str">
        <f>mergeValue(A69) &amp;"."&amp; mergeValue(B69)&amp;"."&amp; mergeValue(C69)</f>
        <v>1.1.1</v>
      </c>
      <c r="M69" s="517" t="s">
        <v>7</v>
      </c>
      <c r="N69" s="615"/>
      <c r="O69" s="1378"/>
      <c r="P69" s="1379"/>
      <c r="Q69" s="1379"/>
      <c r="R69" s="1379"/>
      <c r="S69" s="1379"/>
      <c r="T69" s="1379"/>
      <c r="U69" s="1379"/>
      <c r="V69" s="1380"/>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2"/>
      <c r="B70" s="1282"/>
      <c r="C70" s="1282"/>
      <c r="D70" s="1282">
        <v>1</v>
      </c>
      <c r="E70" s="833"/>
      <c r="F70" s="833"/>
      <c r="G70" s="833"/>
      <c r="H70" s="833"/>
      <c r="I70" s="835"/>
      <c r="J70" s="827"/>
      <c r="K70" s="830"/>
      <c r="L70" s="562" t="str">
        <f>mergeValue(A70) &amp;"."&amp; mergeValue(B70)&amp;"."&amp; mergeValue(C70)&amp;"."&amp; mergeValue(D70)</f>
        <v>1.1.1.1</v>
      </c>
      <c r="M70" s="518" t="s">
        <v>21</v>
      </c>
      <c r="N70" s="615"/>
      <c r="O70" s="1378"/>
      <c r="P70" s="1379"/>
      <c r="Q70" s="1379"/>
      <c r="R70" s="1379"/>
      <c r="S70" s="1379"/>
      <c r="T70" s="1379"/>
      <c r="U70" s="1379"/>
      <c r="V70" s="1380"/>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2"/>
      <c r="B71" s="1282"/>
      <c r="C71" s="1282"/>
      <c r="D71" s="1282"/>
      <c r="E71" s="1282">
        <v>1</v>
      </c>
      <c r="F71" s="833"/>
      <c r="G71" s="833"/>
      <c r="H71" s="831">
        <v>1</v>
      </c>
      <c r="I71" s="1282">
        <v>1</v>
      </c>
      <c r="J71" s="833"/>
      <c r="K71" s="838"/>
      <c r="L71" s="562" t="str">
        <f>mergeValue(A71) &amp;"."&amp; mergeValue(B71)&amp;"."&amp; mergeValue(C71)&amp;"."&amp; mergeValue(D71)&amp;"."&amp; mergeValue(E71)</f>
        <v>1.1.1.1.1</v>
      </c>
      <c r="M71" s="524" t="s">
        <v>8</v>
      </c>
      <c r="N71" s="615"/>
      <c r="O71" s="1285"/>
      <c r="P71" s="1286"/>
      <c r="Q71" s="1286"/>
      <c r="R71" s="1286"/>
      <c r="S71" s="1286"/>
      <c r="T71" s="1286"/>
      <c r="U71" s="1286"/>
      <c r="V71" s="1287"/>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45">
      <c r="A72" s="1282"/>
      <c r="B72" s="1282"/>
      <c r="C72" s="1282"/>
      <c r="D72" s="1282"/>
      <c r="E72" s="1282"/>
      <c r="F72" s="1282">
        <v>1</v>
      </c>
      <c r="G72" s="831"/>
      <c r="H72" s="831"/>
      <c r="I72" s="1282"/>
      <c r="J72" s="1282">
        <v>1</v>
      </c>
      <c r="K72" s="839"/>
      <c r="L72" s="562" t="str">
        <f>mergeValue(A72) &amp;"."&amp; mergeValue(B72)&amp;"."&amp; mergeValue(C72)&amp;"."&amp; mergeValue(D72)&amp;"."&amp; mergeValue(E72)&amp;"."&amp; mergeValue(F72)</f>
        <v>1.1.1.1.1.1</v>
      </c>
      <c r="M72" s="525" t="s">
        <v>9</v>
      </c>
      <c r="N72" s="615"/>
      <c r="O72" s="1285"/>
      <c r="P72" s="1286"/>
      <c r="Q72" s="1286"/>
      <c r="R72" s="1286"/>
      <c r="S72" s="1286"/>
      <c r="T72" s="1286"/>
      <c r="U72" s="1286"/>
      <c r="V72" s="1287"/>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2"/>
      <c r="B73" s="1282"/>
      <c r="C73" s="1282"/>
      <c r="D73" s="1282"/>
      <c r="E73" s="1282"/>
      <c r="F73" s="1282"/>
      <c r="G73" s="831">
        <v>1</v>
      </c>
      <c r="H73" s="831"/>
      <c r="I73" s="1282"/>
      <c r="J73" s="1282"/>
      <c r="K73" s="839">
        <v>1</v>
      </c>
      <c r="L73" s="562" t="str">
        <f>mergeValue(A73) &amp;"."&amp; mergeValue(B73)&amp;"."&amp; mergeValue(C73)&amp;"."&amp; mergeValue(D73)&amp;"."&amp; mergeValue(E73)&amp;"."&amp; mergeValue(F73)&amp;"."&amp; mergeValue(G73)</f>
        <v>1.1.1.1.1.1.1</v>
      </c>
      <c r="M73" s="1016"/>
      <c r="N73" s="615"/>
      <c r="O73" s="532"/>
      <c r="P73" s="532"/>
      <c r="Q73" s="1040"/>
      <c r="R73" s="1289"/>
      <c r="S73" s="1290" t="s">
        <v>83</v>
      </c>
      <c r="T73" s="1289"/>
      <c r="U73" s="1290" t="s">
        <v>83</v>
      </c>
      <c r="V73" s="532"/>
      <c r="W73" s="1300"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2"/>
      <c r="B74" s="1282"/>
      <c r="C74" s="1282"/>
      <c r="D74" s="1282"/>
      <c r="E74" s="1282"/>
      <c r="F74" s="1282"/>
      <c r="G74" s="831"/>
      <c r="H74" s="831"/>
      <c r="I74" s="1282"/>
      <c r="J74" s="1282"/>
      <c r="K74" s="839"/>
      <c r="L74" s="569"/>
      <c r="M74" s="615"/>
      <c r="N74" s="615"/>
      <c r="O74" s="532"/>
      <c r="P74" s="532"/>
      <c r="Q74" s="553" t="str">
        <f>R73 &amp; "-" &amp; T73</f>
        <v>-</v>
      </c>
      <c r="R74" s="1289"/>
      <c r="S74" s="1290"/>
      <c r="T74" s="1289"/>
      <c r="U74" s="1290"/>
      <c r="V74" s="532"/>
      <c r="W74" s="1301"/>
      <c r="X74" s="554"/>
      <c r="Y74" s="558"/>
      <c r="Z74" s="558" t="str">
        <f t="shared" si="2"/>
        <v/>
      </c>
      <c r="AA74" s="558"/>
      <c r="AB74" s="558"/>
      <c r="AC74" s="558"/>
      <c r="AD74" s="554"/>
      <c r="AE74" s="554"/>
      <c r="AF74" s="554"/>
      <c r="AG74" s="554"/>
      <c r="AH74" s="554"/>
      <c r="AI74" s="554"/>
      <c r="AJ74" s="554"/>
    </row>
    <row r="75" spans="1:36" s="493" customFormat="1" ht="15" customHeight="1">
      <c r="A75" s="1282"/>
      <c r="B75" s="1282"/>
      <c r="C75" s="1282"/>
      <c r="D75" s="1282"/>
      <c r="E75" s="1282"/>
      <c r="F75" s="1282"/>
      <c r="G75" s="833"/>
      <c r="H75" s="831"/>
      <c r="I75" s="1282"/>
      <c r="J75" s="1282"/>
      <c r="K75" s="838"/>
      <c r="L75" s="508"/>
      <c r="M75" s="527" t="s">
        <v>24</v>
      </c>
      <c r="N75" s="534"/>
      <c r="O75" s="534"/>
      <c r="P75" s="534"/>
      <c r="Q75" s="534"/>
      <c r="R75" s="534"/>
      <c r="S75" s="534"/>
      <c r="T75" s="534"/>
      <c r="U75" s="534"/>
      <c r="V75" s="530"/>
      <c r="W75" s="1302"/>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2"/>
      <c r="B76" s="1282"/>
      <c r="C76" s="1282"/>
      <c r="D76" s="1282"/>
      <c r="E76" s="1282"/>
      <c r="F76" s="833"/>
      <c r="G76" s="833"/>
      <c r="H76" s="831"/>
      <c r="I76" s="1282"/>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2"/>
      <c r="B77" s="1282"/>
      <c r="C77" s="1282"/>
      <c r="D77" s="1282"/>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2"/>
      <c r="B78" s="1282"/>
      <c r="C78" s="1282"/>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2"/>
      <c r="B79" s="1282"/>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2"/>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2">
        <v>1</v>
      </c>
      <c r="B85" s="867"/>
      <c r="C85" s="867"/>
      <c r="D85" s="867"/>
      <c r="E85" s="868"/>
      <c r="F85" s="869"/>
      <c r="G85" s="867"/>
      <c r="H85" s="867"/>
      <c r="I85" s="870"/>
      <c r="J85" s="865"/>
      <c r="K85" s="874">
        <v>1</v>
      </c>
      <c r="L85" s="562">
        <f>mergeValue(A85)</f>
        <v>1</v>
      </c>
      <c r="M85" s="610" t="s">
        <v>19</v>
      </c>
      <c r="N85" s="549"/>
      <c r="O85" s="1381"/>
      <c r="P85" s="1382"/>
      <c r="Q85" s="1382"/>
      <c r="R85" s="1382"/>
      <c r="S85" s="1382"/>
      <c r="T85" s="1382"/>
      <c r="U85" s="1382"/>
      <c r="V85" s="1383"/>
      <c r="W85" s="1129" t="s">
        <v>718</v>
      </c>
      <c r="X85" s="554"/>
      <c r="Y85" s="554"/>
      <c r="Z85" s="554"/>
      <c r="AA85" s="554"/>
      <c r="AB85" s="554"/>
      <c r="AC85" s="554"/>
      <c r="AD85" s="554"/>
      <c r="AE85" s="554"/>
      <c r="AF85" s="554"/>
      <c r="AG85" s="554"/>
      <c r="AH85" s="554"/>
      <c r="AI85" s="554"/>
    </row>
    <row r="86" spans="1:36" s="493" customFormat="1" ht="22.5">
      <c r="A86" s="1282"/>
      <c r="B86" s="1282">
        <v>1</v>
      </c>
      <c r="C86" s="867"/>
      <c r="D86" s="867"/>
      <c r="E86" s="869"/>
      <c r="F86" s="869"/>
      <c r="G86" s="867"/>
      <c r="H86" s="867"/>
      <c r="I86" s="864"/>
      <c r="J86" s="863"/>
      <c r="K86" s="874">
        <v>1</v>
      </c>
      <c r="L86" s="562" t="str">
        <f>mergeValue(A86) &amp;"."&amp; mergeValue(B86)</f>
        <v>1.1</v>
      </c>
      <c r="M86" s="516" t="s">
        <v>15</v>
      </c>
      <c r="N86" s="549"/>
      <c r="O86" s="1381"/>
      <c r="P86" s="1382"/>
      <c r="Q86" s="1382"/>
      <c r="R86" s="1382"/>
      <c r="S86" s="1382"/>
      <c r="T86" s="1382"/>
      <c r="U86" s="1382"/>
      <c r="V86" s="1383"/>
      <c r="W86" s="1129" t="s">
        <v>459</v>
      </c>
      <c r="X86" s="554"/>
      <c r="Y86" s="554"/>
      <c r="Z86" s="554"/>
      <c r="AA86" s="554"/>
      <c r="AB86" s="554"/>
      <c r="AC86" s="554"/>
      <c r="AD86" s="554"/>
      <c r="AE86" s="554"/>
      <c r="AF86" s="554"/>
      <c r="AG86" s="554"/>
      <c r="AH86" s="554"/>
      <c r="AI86" s="554"/>
    </row>
    <row r="87" spans="1:36" s="493" customFormat="1" ht="22.5">
      <c r="A87" s="1282"/>
      <c r="B87" s="1282"/>
      <c r="C87" s="1282">
        <v>1</v>
      </c>
      <c r="D87" s="867"/>
      <c r="E87" s="869"/>
      <c r="F87" s="869"/>
      <c r="G87" s="867"/>
      <c r="H87" s="867"/>
      <c r="I87" s="871"/>
      <c r="J87" s="863"/>
      <c r="K87" s="874">
        <v>1</v>
      </c>
      <c r="L87" s="562" t="str">
        <f>mergeValue(A87) &amp;"."&amp; mergeValue(B87)&amp;"."&amp; mergeValue(C87)</f>
        <v>1.1.1</v>
      </c>
      <c r="M87" s="517" t="s">
        <v>7</v>
      </c>
      <c r="N87" s="549"/>
      <c r="O87" s="1381"/>
      <c r="P87" s="1382"/>
      <c r="Q87" s="1382"/>
      <c r="R87" s="1382"/>
      <c r="S87" s="1382"/>
      <c r="T87" s="1382"/>
      <c r="U87" s="1382"/>
      <c r="V87" s="1383"/>
      <c r="W87" s="1129" t="s">
        <v>600</v>
      </c>
      <c r="X87" s="554"/>
      <c r="Y87" s="554"/>
      <c r="Z87" s="554"/>
      <c r="AA87" s="554"/>
      <c r="AB87" s="554"/>
      <c r="AC87" s="554"/>
      <c r="AD87" s="554"/>
      <c r="AE87" s="554"/>
      <c r="AF87" s="554"/>
      <c r="AG87" s="554"/>
      <c r="AH87" s="554"/>
      <c r="AI87" s="554"/>
    </row>
    <row r="88" spans="1:36" s="493" customFormat="1" ht="22.5">
      <c r="A88" s="1282"/>
      <c r="B88" s="1282"/>
      <c r="C88" s="1282"/>
      <c r="D88" s="1282">
        <v>1</v>
      </c>
      <c r="E88" s="869"/>
      <c r="F88" s="869"/>
      <c r="G88" s="867"/>
      <c r="H88" s="867"/>
      <c r="I88" s="1282">
        <v>1</v>
      </c>
      <c r="J88" s="863"/>
      <c r="K88" s="874">
        <v>1</v>
      </c>
      <c r="L88" s="562" t="str">
        <f>mergeValue(A88) &amp;"."&amp; mergeValue(B88)&amp;"."&amp; mergeValue(C88)&amp;"."&amp; mergeValue(D88)</f>
        <v>1.1.1.1</v>
      </c>
      <c r="M88" s="518" t="s">
        <v>21</v>
      </c>
      <c r="N88" s="549"/>
      <c r="O88" s="1381"/>
      <c r="P88" s="1382"/>
      <c r="Q88" s="1382"/>
      <c r="R88" s="1382"/>
      <c r="S88" s="1382"/>
      <c r="T88" s="1382"/>
      <c r="U88" s="1382"/>
      <c r="V88" s="1383"/>
      <c r="W88" s="1129" t="s">
        <v>601</v>
      </c>
      <c r="X88" s="554"/>
      <c r="Y88" s="554"/>
      <c r="Z88" s="554"/>
      <c r="AA88" s="554"/>
      <c r="AB88" s="554"/>
      <c r="AC88" s="554"/>
      <c r="AD88" s="554"/>
      <c r="AE88" s="554"/>
      <c r="AF88" s="554"/>
      <c r="AG88" s="554"/>
      <c r="AH88" s="554"/>
      <c r="AI88" s="554"/>
    </row>
    <row r="89" spans="1:36" s="493" customFormat="1" ht="11.25" hidden="1" customHeight="1">
      <c r="A89" s="1282"/>
      <c r="B89" s="1282"/>
      <c r="C89" s="1282"/>
      <c r="D89" s="1282"/>
      <c r="E89" s="1282">
        <v>1</v>
      </c>
      <c r="F89" s="869"/>
      <c r="G89" s="867"/>
      <c r="H89" s="867"/>
      <c r="I89" s="1282"/>
      <c r="J89" s="869"/>
      <c r="K89" s="874">
        <v>1</v>
      </c>
      <c r="L89" s="562"/>
      <c r="M89" s="524"/>
      <c r="N89" s="550"/>
      <c r="O89" s="1384"/>
      <c r="P89" s="1385"/>
      <c r="Q89" s="1385"/>
      <c r="R89" s="1385"/>
      <c r="S89" s="1385"/>
      <c r="T89" s="1385"/>
      <c r="U89" s="1385"/>
      <c r="V89" s="1386"/>
      <c r="W89" s="1090"/>
      <c r="X89" s="554"/>
      <c r="Y89" s="554"/>
      <c r="Z89" s="554"/>
      <c r="AA89" s="554"/>
      <c r="AB89" s="554"/>
      <c r="AC89" s="554"/>
      <c r="AD89" s="554"/>
      <c r="AE89" s="554"/>
      <c r="AF89" s="554"/>
      <c r="AG89" s="554"/>
      <c r="AH89" s="554"/>
      <c r="AI89" s="554"/>
    </row>
    <row r="90" spans="1:36" s="493" customFormat="1" ht="45">
      <c r="A90" s="1282"/>
      <c r="B90" s="1282"/>
      <c r="C90" s="1282"/>
      <c r="D90" s="1282"/>
      <c r="E90" s="1282"/>
      <c r="F90" s="1282">
        <v>1</v>
      </c>
      <c r="G90" s="867"/>
      <c r="H90" s="867"/>
      <c r="I90" s="1282"/>
      <c r="J90" s="1327"/>
      <c r="K90" s="874">
        <v>1</v>
      </c>
      <c r="L90" s="562" t="str">
        <f>mergeValue(A90) &amp;"."&amp; mergeValue(B90)&amp;"."&amp; mergeValue(C90)&amp;"."&amp; mergeValue(D90)&amp;"."&amp;  mergeValue(F90)</f>
        <v>1.1.1.1.1</v>
      </c>
      <c r="M90" s="524" t="s">
        <v>9</v>
      </c>
      <c r="N90" s="550"/>
      <c r="O90" s="1285"/>
      <c r="P90" s="1286"/>
      <c r="Q90" s="1286"/>
      <c r="R90" s="1286"/>
      <c r="S90" s="1286"/>
      <c r="T90" s="1286"/>
      <c r="U90" s="1286"/>
      <c r="V90" s="1287"/>
      <c r="W90" s="1129" t="s">
        <v>720</v>
      </c>
      <c r="X90" s="554"/>
      <c r="Y90" s="558" t="str">
        <f>strCheckUnique(Z90:Z93)</f>
        <v/>
      </c>
      <c r="Z90" s="554"/>
      <c r="AA90" s="558"/>
      <c r="AB90" s="554"/>
      <c r="AC90" s="554"/>
      <c r="AD90" s="554"/>
      <c r="AE90" s="554"/>
      <c r="AF90" s="554"/>
      <c r="AG90" s="554"/>
      <c r="AH90" s="554"/>
      <c r="AI90" s="554"/>
    </row>
    <row r="91" spans="1:36" s="493" customFormat="1" ht="99" customHeight="1">
      <c r="A91" s="1282"/>
      <c r="B91" s="1282"/>
      <c r="C91" s="1282"/>
      <c r="D91" s="1282"/>
      <c r="E91" s="1282"/>
      <c r="F91" s="1282"/>
      <c r="G91" s="867">
        <v>1</v>
      </c>
      <c r="H91" s="867"/>
      <c r="I91" s="1282"/>
      <c r="J91" s="1327"/>
      <c r="K91" s="866"/>
      <c r="L91" s="562" t="str">
        <f>mergeValue(A91) &amp;"."&amp; mergeValue(B91)&amp;"."&amp; mergeValue(C91)&amp;"."&amp; mergeValue(D91)&amp;"."&amp;  mergeValue(F91)&amp;"."&amp;  mergeValue(G91)</f>
        <v>1.1.1.1.1.1</v>
      </c>
      <c r="M91" s="1016"/>
      <c r="N91" s="555"/>
      <c r="O91" s="532"/>
      <c r="P91" s="532"/>
      <c r="Q91" s="532"/>
      <c r="R91" s="1288"/>
      <c r="S91" s="1290" t="s">
        <v>83</v>
      </c>
      <c r="T91" s="1288"/>
      <c r="U91" s="1290" t="s">
        <v>83</v>
      </c>
      <c r="V91" s="507"/>
      <c r="W91" s="1300"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82"/>
      <c r="B92" s="1282"/>
      <c r="C92" s="1282"/>
      <c r="D92" s="1282"/>
      <c r="E92" s="1282"/>
      <c r="F92" s="1282"/>
      <c r="G92" s="867"/>
      <c r="H92" s="867"/>
      <c r="I92" s="1282"/>
      <c r="J92" s="1327"/>
      <c r="K92" s="874">
        <v>1</v>
      </c>
      <c r="L92" s="569"/>
      <c r="M92" s="615"/>
      <c r="N92" s="555"/>
      <c r="O92" s="532"/>
      <c r="P92" s="532"/>
      <c r="Q92" s="553" t="str">
        <f>R91 &amp; "-" &amp; T91</f>
        <v>-</v>
      </c>
      <c r="R92" s="1288"/>
      <c r="S92" s="1290"/>
      <c r="T92" s="1288"/>
      <c r="U92" s="1290"/>
      <c r="V92" s="507"/>
      <c r="W92" s="1301"/>
      <c r="X92" s="554"/>
      <c r="Y92" s="558"/>
      <c r="Z92" s="558"/>
      <c r="AA92" s="558"/>
      <c r="AB92" s="558"/>
      <c r="AC92" s="558"/>
      <c r="AD92" s="554"/>
      <c r="AE92" s="554"/>
      <c r="AF92" s="554"/>
      <c r="AG92" s="554"/>
      <c r="AH92" s="554"/>
      <c r="AI92" s="554"/>
    </row>
    <row r="93" spans="1:36" s="492" customFormat="1" ht="15" customHeight="1">
      <c r="A93" s="1282"/>
      <c r="B93" s="1282"/>
      <c r="C93" s="1282"/>
      <c r="D93" s="1282"/>
      <c r="E93" s="1282"/>
      <c r="F93" s="1282"/>
      <c r="G93" s="867"/>
      <c r="H93" s="867"/>
      <c r="I93" s="1282"/>
      <c r="J93" s="1327"/>
      <c r="K93" s="874">
        <v>1</v>
      </c>
      <c r="L93" s="508"/>
      <c r="M93" s="526" t="s">
        <v>24</v>
      </c>
      <c r="N93" s="521"/>
      <c r="O93" s="515"/>
      <c r="P93" s="515"/>
      <c r="Q93" s="515"/>
      <c r="R93" s="542"/>
      <c r="S93" s="534"/>
      <c r="T93" s="533"/>
      <c r="U93" s="521"/>
      <c r="V93" s="530"/>
      <c r="W93" s="1302"/>
      <c r="X93" s="556"/>
      <c r="Y93" s="556"/>
      <c r="Z93" s="556"/>
      <c r="AA93" s="556"/>
      <c r="AB93" s="556"/>
      <c r="AC93" s="556"/>
      <c r="AD93" s="556"/>
      <c r="AE93" s="556"/>
      <c r="AF93" s="556"/>
      <c r="AG93" s="556"/>
      <c r="AH93" s="556"/>
      <c r="AI93" s="556"/>
    </row>
    <row r="94" spans="1:36" s="492" customFormat="1" ht="15" customHeight="1">
      <c r="A94" s="1282"/>
      <c r="B94" s="1282"/>
      <c r="C94" s="1282"/>
      <c r="D94" s="1282"/>
      <c r="E94" s="1282"/>
      <c r="F94" s="869"/>
      <c r="G94" s="869"/>
      <c r="H94" s="867"/>
      <c r="I94" s="1282"/>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2"/>
      <c r="B95" s="1282"/>
      <c r="C95" s="1282"/>
      <c r="D95" s="1282"/>
      <c r="E95" s="869"/>
      <c r="F95" s="869"/>
      <c r="G95" s="869"/>
      <c r="H95" s="867"/>
      <c r="I95" s="1282"/>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2"/>
      <c r="B96" s="1282"/>
      <c r="C96" s="1282"/>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2"/>
      <c r="B97" s="1282"/>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2"/>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2">
        <v>1</v>
      </c>
      <c r="B103" s="1026"/>
      <c r="C103" s="1026"/>
      <c r="D103" s="1026"/>
      <c r="E103" s="1027"/>
      <c r="F103" s="1028"/>
      <c r="G103" s="1026"/>
      <c r="H103" s="1026"/>
      <c r="I103" s="1007"/>
      <c r="J103" s="1012"/>
      <c r="K103" s="1012"/>
      <c r="L103" s="562">
        <f>mergeValue(A103)</f>
        <v>1</v>
      </c>
      <c r="M103" s="610" t="s">
        <v>19</v>
      </c>
      <c r="N103" s="549"/>
      <c r="O103" s="1381"/>
      <c r="P103" s="1382"/>
      <c r="Q103" s="1382"/>
      <c r="R103" s="1382"/>
      <c r="S103" s="1382"/>
      <c r="T103" s="1382"/>
      <c r="U103" s="1382"/>
      <c r="V103" s="1382"/>
      <c r="W103" s="1382"/>
      <c r="X103" s="1382"/>
      <c r="Y103" s="1382"/>
      <c r="Z103" s="1382"/>
      <c r="AA103" s="1383"/>
      <c r="AB103" s="1129" t="s">
        <v>718</v>
      </c>
      <c r="AC103" s="554"/>
      <c r="AD103" s="554"/>
      <c r="AE103" s="554"/>
      <c r="AF103" s="554"/>
      <c r="AG103" s="554"/>
      <c r="AH103" s="554"/>
      <c r="AI103" s="554"/>
      <c r="AJ103" s="554"/>
      <c r="AK103" s="554"/>
      <c r="AL103" s="554"/>
      <c r="AM103" s="554"/>
      <c r="AN103" s="554"/>
    </row>
    <row r="104" spans="1:40" s="493" customFormat="1" ht="22.5">
      <c r="A104" s="1282"/>
      <c r="B104" s="1282">
        <v>1</v>
      </c>
      <c r="C104" s="1026"/>
      <c r="D104" s="1026"/>
      <c r="E104" s="1028"/>
      <c r="F104" s="1028"/>
      <c r="G104" s="1026"/>
      <c r="H104" s="1026"/>
      <c r="I104" s="1014"/>
      <c r="J104" s="1009"/>
      <c r="K104" s="1008"/>
      <c r="L104" s="562" t="str">
        <f>mergeValue(A104) &amp;"."&amp; mergeValue(B104)</f>
        <v>1.1</v>
      </c>
      <c r="M104" s="516" t="s">
        <v>15</v>
      </c>
      <c r="N104" s="549"/>
      <c r="O104" s="1381"/>
      <c r="P104" s="1382"/>
      <c r="Q104" s="1382"/>
      <c r="R104" s="1382"/>
      <c r="S104" s="1382"/>
      <c r="T104" s="1382"/>
      <c r="U104" s="1382"/>
      <c r="V104" s="1382"/>
      <c r="W104" s="1382"/>
      <c r="X104" s="1382"/>
      <c r="Y104" s="1382"/>
      <c r="Z104" s="1382"/>
      <c r="AA104" s="1383"/>
      <c r="AB104" s="1129" t="s">
        <v>459</v>
      </c>
      <c r="AC104" s="554"/>
      <c r="AD104" s="554"/>
      <c r="AE104" s="554"/>
      <c r="AF104" s="554"/>
      <c r="AG104" s="554"/>
      <c r="AH104" s="554"/>
      <c r="AI104" s="554"/>
      <c r="AJ104" s="554"/>
      <c r="AK104" s="554"/>
      <c r="AL104" s="554"/>
      <c r="AM104" s="554"/>
      <c r="AN104" s="554"/>
    </row>
    <row r="105" spans="1:40" s="493" customFormat="1" ht="22.5">
      <c r="A105" s="1282"/>
      <c r="B105" s="1282"/>
      <c r="C105" s="1282">
        <v>1</v>
      </c>
      <c r="D105" s="1026"/>
      <c r="E105" s="1028"/>
      <c r="F105" s="1028"/>
      <c r="G105" s="1026"/>
      <c r="H105" s="1026"/>
      <c r="I105" s="1014"/>
      <c r="J105" s="1009"/>
      <c r="K105" s="1008"/>
      <c r="L105" s="562" t="str">
        <f>mergeValue(A105) &amp;"."&amp; mergeValue(B105)&amp;"."&amp; mergeValue(C105)</f>
        <v>1.1.1</v>
      </c>
      <c r="M105" s="517" t="s">
        <v>7</v>
      </c>
      <c r="N105" s="549"/>
      <c r="O105" s="1381"/>
      <c r="P105" s="1382"/>
      <c r="Q105" s="1382"/>
      <c r="R105" s="1382"/>
      <c r="S105" s="1382"/>
      <c r="T105" s="1382"/>
      <c r="U105" s="1382"/>
      <c r="V105" s="1382"/>
      <c r="W105" s="1382"/>
      <c r="X105" s="1382"/>
      <c r="Y105" s="1382"/>
      <c r="Z105" s="1382"/>
      <c r="AA105" s="1383"/>
      <c r="AB105" s="1129" t="s">
        <v>600</v>
      </c>
      <c r="AC105" s="554"/>
      <c r="AD105" s="554"/>
      <c r="AE105" s="554"/>
      <c r="AF105" s="554"/>
      <c r="AG105" s="554"/>
      <c r="AH105" s="554"/>
      <c r="AI105" s="554"/>
      <c r="AJ105" s="554"/>
      <c r="AK105" s="554"/>
      <c r="AL105" s="554"/>
      <c r="AM105" s="554"/>
      <c r="AN105" s="554"/>
    </row>
    <row r="106" spans="1:40" s="493" customFormat="1" ht="22.5">
      <c r="A106" s="1282"/>
      <c r="B106" s="1282"/>
      <c r="C106" s="1282"/>
      <c r="D106" s="1282">
        <v>1</v>
      </c>
      <c r="E106" s="1028"/>
      <c r="F106" s="1028"/>
      <c r="G106" s="1026"/>
      <c r="H106" s="1026"/>
      <c r="I106" s="1014"/>
      <c r="J106" s="1009"/>
      <c r="K106" s="1008"/>
      <c r="L106" s="562" t="str">
        <f>mergeValue(A106) &amp;"."&amp; mergeValue(B106)&amp;"."&amp; mergeValue(C106)&amp;"."&amp; mergeValue(D106)</f>
        <v>1.1.1.1</v>
      </c>
      <c r="M106" s="518" t="s">
        <v>21</v>
      </c>
      <c r="N106" s="549"/>
      <c r="O106" s="1381"/>
      <c r="P106" s="1382"/>
      <c r="Q106" s="1382"/>
      <c r="R106" s="1382"/>
      <c r="S106" s="1382"/>
      <c r="T106" s="1382"/>
      <c r="U106" s="1382"/>
      <c r="V106" s="1382"/>
      <c r="W106" s="1382"/>
      <c r="X106" s="1382"/>
      <c r="Y106" s="1382"/>
      <c r="Z106" s="1382"/>
      <c r="AA106" s="1383"/>
      <c r="AB106" s="1129" t="s">
        <v>601</v>
      </c>
      <c r="AC106" s="554"/>
      <c r="AD106" s="554"/>
      <c r="AE106" s="554"/>
      <c r="AF106" s="554"/>
      <c r="AG106" s="554"/>
      <c r="AH106" s="554"/>
      <c r="AI106" s="554"/>
      <c r="AJ106" s="554"/>
      <c r="AK106" s="554"/>
      <c r="AL106" s="554"/>
      <c r="AM106" s="554"/>
      <c r="AN106" s="554"/>
    </row>
    <row r="107" spans="1:40" s="493" customFormat="1" ht="14.25" hidden="1">
      <c r="A107" s="1282"/>
      <c r="B107" s="1282"/>
      <c r="C107" s="1282"/>
      <c r="D107" s="1282"/>
      <c r="E107" s="1282">
        <v>1</v>
      </c>
      <c r="F107" s="1028"/>
      <c r="G107" s="1026"/>
      <c r="H107" s="1026"/>
      <c r="I107" s="1013"/>
      <c r="J107" s="1009"/>
      <c r="K107" s="1008"/>
      <c r="L107" s="562"/>
      <c r="M107" s="524"/>
      <c r="N107" s="550"/>
      <c r="O107" s="1384"/>
      <c r="P107" s="1385"/>
      <c r="Q107" s="1385"/>
      <c r="R107" s="1385"/>
      <c r="S107" s="1385"/>
      <c r="T107" s="1385"/>
      <c r="U107" s="1385"/>
      <c r="V107" s="1385"/>
      <c r="W107" s="1385"/>
      <c r="X107" s="1385"/>
      <c r="Y107" s="1385"/>
      <c r="Z107" s="1385"/>
      <c r="AA107" s="1386"/>
      <c r="AB107" s="1129"/>
      <c r="AC107" s="554"/>
      <c r="AD107" s="554"/>
      <c r="AE107" s="554"/>
      <c r="AF107" s="554"/>
      <c r="AG107" s="554"/>
      <c r="AH107" s="554"/>
      <c r="AI107" s="554"/>
      <c r="AJ107" s="554"/>
      <c r="AK107" s="554"/>
      <c r="AL107" s="554"/>
      <c r="AM107" s="554"/>
      <c r="AN107" s="554"/>
    </row>
    <row r="108" spans="1:40" s="493" customFormat="1" ht="45">
      <c r="A108" s="1282"/>
      <c r="B108" s="1282"/>
      <c r="C108" s="1282"/>
      <c r="D108" s="1282"/>
      <c r="E108" s="1282"/>
      <c r="F108" s="1282">
        <v>1</v>
      </c>
      <c r="G108" s="1026"/>
      <c r="H108" s="1026"/>
      <c r="I108" s="1332"/>
      <c r="J108" s="1009"/>
      <c r="K108" s="1008"/>
      <c r="L108" s="562" t="str">
        <f>mergeValue(A108) &amp;"."&amp; mergeValue(B108)&amp;"."&amp; mergeValue(C108)&amp;"."&amp; mergeValue(D108)&amp;"."&amp; mergeValue(F108)</f>
        <v>1.1.1.1.1</v>
      </c>
      <c r="M108" s="525" t="s">
        <v>9</v>
      </c>
      <c r="N108" s="550"/>
      <c r="O108" s="1285"/>
      <c r="P108" s="1286"/>
      <c r="Q108" s="1286"/>
      <c r="R108" s="1286"/>
      <c r="S108" s="1286"/>
      <c r="T108" s="1286"/>
      <c r="U108" s="1286"/>
      <c r="V108" s="1286"/>
      <c r="W108" s="1286"/>
      <c r="X108" s="1286"/>
      <c r="Y108" s="1286"/>
      <c r="Z108" s="1286"/>
      <c r="AA108" s="1287"/>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2"/>
      <c r="B109" s="1282"/>
      <c r="C109" s="1282"/>
      <c r="D109" s="1282"/>
      <c r="E109" s="1282"/>
      <c r="F109" s="1282"/>
      <c r="G109" s="1282">
        <v>1</v>
      </c>
      <c r="H109" s="1026"/>
      <c r="I109" s="1332"/>
      <c r="J109" s="1333"/>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8"/>
      <c r="X109" s="1290" t="s">
        <v>83</v>
      </c>
      <c r="Y109" s="1288"/>
      <c r="Z109" s="1290"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82"/>
      <c r="B110" s="1282"/>
      <c r="C110" s="1282"/>
      <c r="D110" s="1282"/>
      <c r="E110" s="1282"/>
      <c r="F110" s="1282"/>
      <c r="G110" s="1282"/>
      <c r="H110" s="1026">
        <v>1</v>
      </c>
      <c r="I110" s="1332"/>
      <c r="J110" s="1333"/>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8"/>
      <c r="X110" s="1290"/>
      <c r="Y110" s="1288"/>
      <c r="Z110" s="1290"/>
      <c r="AA110" s="637"/>
      <c r="AB110" s="1300"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82"/>
      <c r="B111" s="1282"/>
      <c r="C111" s="1282"/>
      <c r="D111" s="1282"/>
      <c r="E111" s="1282"/>
      <c r="F111" s="1282"/>
      <c r="G111" s="1282"/>
      <c r="H111" s="1026"/>
      <c r="I111" s="1332"/>
      <c r="J111" s="1333"/>
      <c r="K111" s="1015"/>
      <c r="L111" s="569"/>
      <c r="M111" s="615"/>
      <c r="N111" s="615"/>
      <c r="O111" s="532"/>
      <c r="P111" s="463"/>
      <c r="Q111" s="463"/>
      <c r="R111" s="463"/>
      <c r="S111" s="463"/>
      <c r="T111" s="463"/>
      <c r="U111" s="529"/>
      <c r="V111" s="553"/>
      <c r="W111" s="1289"/>
      <c r="X111" s="1290"/>
      <c r="Y111" s="1289"/>
      <c r="Z111" s="1290"/>
      <c r="AA111" s="507"/>
      <c r="AB111" s="1301"/>
      <c r="AC111" s="554"/>
      <c r="AD111" s="554"/>
      <c r="AE111" s="554"/>
      <c r="AF111" s="558">
        <f ca="1">OFFSET(AF111,-1,0)</f>
        <v>0</v>
      </c>
      <c r="AG111" s="554"/>
      <c r="AH111" s="554"/>
      <c r="AI111" s="554"/>
      <c r="AJ111" s="554"/>
      <c r="AK111" s="554"/>
      <c r="AL111" s="554"/>
      <c r="AM111" s="554"/>
      <c r="AN111" s="554"/>
    </row>
    <row r="112" spans="1:40" s="492" customFormat="1" ht="15" customHeight="1">
      <c r="A112" s="1282"/>
      <c r="B112" s="1282"/>
      <c r="C112" s="1282"/>
      <c r="D112" s="1282"/>
      <c r="E112" s="1282"/>
      <c r="F112" s="1282"/>
      <c r="G112" s="1282"/>
      <c r="H112" s="1026"/>
      <c r="I112" s="1332"/>
      <c r="J112" s="1333"/>
      <c r="K112" s="1017"/>
      <c r="L112" s="508"/>
      <c r="M112" s="527" t="s">
        <v>40</v>
      </c>
      <c r="N112" s="521"/>
      <c r="O112" s="515"/>
      <c r="P112" s="515"/>
      <c r="Q112" s="515"/>
      <c r="R112" s="515"/>
      <c r="S112" s="515"/>
      <c r="T112" s="515"/>
      <c r="U112" s="515"/>
      <c r="V112" s="515"/>
      <c r="W112" s="533"/>
      <c r="X112" s="534"/>
      <c r="Y112" s="533"/>
      <c r="Z112" s="521"/>
      <c r="AA112" s="530"/>
      <c r="AB112" s="1302"/>
      <c r="AC112" s="556"/>
      <c r="AD112" s="556"/>
      <c r="AE112" s="556"/>
      <c r="AF112" s="556"/>
      <c r="AG112" s="556"/>
      <c r="AH112" s="556"/>
      <c r="AI112" s="556"/>
      <c r="AJ112" s="556"/>
      <c r="AK112" s="556"/>
      <c r="AL112" s="556"/>
      <c r="AM112" s="556"/>
      <c r="AN112" s="556"/>
    </row>
    <row r="113" spans="1:40" s="492" customFormat="1" ht="15" customHeight="1">
      <c r="A113" s="1282"/>
      <c r="B113" s="1282"/>
      <c r="C113" s="1282"/>
      <c r="D113" s="1282"/>
      <c r="E113" s="1282"/>
      <c r="F113" s="1282"/>
      <c r="G113" s="1026"/>
      <c r="H113" s="1026"/>
      <c r="I113" s="1332"/>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2"/>
      <c r="B114" s="1282"/>
      <c r="C114" s="1282"/>
      <c r="D114" s="1282"/>
      <c r="E114" s="1282"/>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2"/>
      <c r="B115" s="1282"/>
      <c r="C115" s="1282"/>
      <c r="D115" s="1282"/>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2"/>
      <c r="B116" s="1282"/>
      <c r="C116" s="1282"/>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2"/>
      <c r="B117" s="1282"/>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2"/>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0.0.0.0.0.0.1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2">
        <v>1</v>
      </c>
      <c r="B125" s="888"/>
      <c r="C125" s="888"/>
      <c r="D125" s="888"/>
      <c r="E125" s="889"/>
      <c r="F125" s="890"/>
      <c r="G125" s="890"/>
      <c r="H125" s="890"/>
      <c r="I125" s="891"/>
      <c r="J125" s="886"/>
      <c r="K125" s="893"/>
      <c r="L125" s="562">
        <f>mergeValue(A125)</f>
        <v>1</v>
      </c>
      <c r="M125" s="610" t="s">
        <v>19</v>
      </c>
      <c r="N125" s="549"/>
      <c r="O125" s="1325"/>
      <c r="P125" s="1325"/>
      <c r="Q125" s="1325"/>
      <c r="R125" s="1325"/>
      <c r="S125" s="1325"/>
      <c r="T125" s="1325"/>
      <c r="U125" s="1325"/>
      <c r="V125" s="1325"/>
      <c r="W125" s="1129" t="s">
        <v>718</v>
      </c>
      <c r="X125" s="554"/>
      <c r="Y125" s="554"/>
      <c r="Z125" s="554"/>
      <c r="AA125" s="554"/>
      <c r="AB125" s="554"/>
      <c r="AC125" s="554"/>
      <c r="AD125" s="554"/>
      <c r="AE125" s="554"/>
      <c r="AF125" s="554"/>
      <c r="AG125" s="554"/>
      <c r="AH125" s="554"/>
    </row>
    <row r="126" spans="1:40" s="493" customFormat="1" ht="22.5">
      <c r="A126" s="1282"/>
      <c r="B126" s="1282">
        <v>1</v>
      </c>
      <c r="C126" s="888"/>
      <c r="D126" s="888"/>
      <c r="E126" s="890"/>
      <c r="F126" s="890"/>
      <c r="G126" s="890"/>
      <c r="H126" s="890"/>
      <c r="I126" s="885"/>
      <c r="J126" s="884"/>
      <c r="K126" s="887"/>
      <c r="L126" s="562" t="str">
        <f>mergeValue(A126) &amp;"."&amp; mergeValue(B126)</f>
        <v>1.1</v>
      </c>
      <c r="M126" s="516" t="s">
        <v>15</v>
      </c>
      <c r="N126" s="549"/>
      <c r="O126" s="1325"/>
      <c r="P126" s="1325"/>
      <c r="Q126" s="1325"/>
      <c r="R126" s="1325"/>
      <c r="S126" s="1325"/>
      <c r="T126" s="1325"/>
      <c r="U126" s="1325"/>
      <c r="V126" s="1325"/>
      <c r="W126" s="1129" t="s">
        <v>459</v>
      </c>
      <c r="X126" s="554"/>
      <c r="Y126" s="554"/>
      <c r="Z126" s="554"/>
      <c r="AA126" s="554"/>
      <c r="AB126" s="554"/>
      <c r="AC126" s="554"/>
      <c r="AD126" s="554"/>
      <c r="AE126" s="554"/>
      <c r="AF126" s="554"/>
      <c r="AG126" s="554"/>
      <c r="AH126" s="554"/>
    </row>
    <row r="127" spans="1:40" s="493" customFormat="1" ht="22.5">
      <c r="A127" s="1282"/>
      <c r="B127" s="1282"/>
      <c r="C127" s="1282">
        <v>1</v>
      </c>
      <c r="D127" s="888"/>
      <c r="E127" s="890"/>
      <c r="F127" s="890"/>
      <c r="G127" s="890"/>
      <c r="H127" s="890"/>
      <c r="I127" s="892"/>
      <c r="J127" s="884"/>
      <c r="K127" s="887"/>
      <c r="L127" s="562" t="str">
        <f>mergeValue(A127) &amp;"."&amp; mergeValue(B127)&amp;"."&amp; mergeValue(C127)</f>
        <v>1.1.1</v>
      </c>
      <c r="M127" s="517" t="s">
        <v>7</v>
      </c>
      <c r="N127" s="549"/>
      <c r="O127" s="1325"/>
      <c r="P127" s="1325"/>
      <c r="Q127" s="1325"/>
      <c r="R127" s="1325"/>
      <c r="S127" s="1325"/>
      <c r="T127" s="1325"/>
      <c r="U127" s="1325"/>
      <c r="V127" s="1325"/>
      <c r="W127" s="1129" t="s">
        <v>600</v>
      </c>
      <c r="X127" s="554"/>
      <c r="Y127" s="554"/>
      <c r="Z127" s="554"/>
      <c r="AA127" s="554"/>
      <c r="AB127" s="554"/>
      <c r="AC127" s="554"/>
      <c r="AD127" s="554"/>
      <c r="AE127" s="554"/>
      <c r="AF127" s="554"/>
      <c r="AG127" s="554"/>
      <c r="AH127" s="554"/>
    </row>
    <row r="128" spans="1:40" s="493" customFormat="1" ht="22.5">
      <c r="A128" s="1282"/>
      <c r="B128" s="1282"/>
      <c r="C128" s="1282"/>
      <c r="D128" s="1282">
        <v>1</v>
      </c>
      <c r="E128" s="890"/>
      <c r="F128" s="890"/>
      <c r="G128" s="890"/>
      <c r="H128" s="890"/>
      <c r="I128" s="892"/>
      <c r="J128" s="884"/>
      <c r="K128" s="887"/>
      <c r="L128" s="562" t="str">
        <f>mergeValue(A128) &amp;"."&amp; mergeValue(B128)&amp;"."&amp; mergeValue(C128)&amp;"."&amp; mergeValue(D128)</f>
        <v>1.1.1.1</v>
      </c>
      <c r="M128" s="518" t="s">
        <v>21</v>
      </c>
      <c r="N128" s="549"/>
      <c r="O128" s="1325"/>
      <c r="P128" s="1325"/>
      <c r="Q128" s="1325"/>
      <c r="R128" s="1325"/>
      <c r="S128" s="1325"/>
      <c r="T128" s="1325"/>
      <c r="U128" s="1325"/>
      <c r="V128" s="1325"/>
      <c r="W128" s="1129" t="s">
        <v>601</v>
      </c>
      <c r="X128" s="554"/>
      <c r="Y128" s="554"/>
      <c r="Z128" s="554"/>
      <c r="AA128" s="554"/>
      <c r="AB128" s="554"/>
      <c r="AC128" s="554"/>
      <c r="AD128" s="554"/>
      <c r="AE128" s="554"/>
      <c r="AF128" s="554"/>
      <c r="AG128" s="554"/>
      <c r="AH128" s="554"/>
    </row>
    <row r="129" spans="1:34" s="493" customFormat="1" ht="11.25" hidden="1" customHeight="1">
      <c r="A129" s="1282"/>
      <c r="B129" s="1282"/>
      <c r="C129" s="1282"/>
      <c r="D129" s="1282"/>
      <c r="E129" s="1282">
        <v>1</v>
      </c>
      <c r="F129" s="890"/>
      <c r="G129" s="890"/>
      <c r="H129" s="888">
        <v>1</v>
      </c>
      <c r="I129" s="1282">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45">
      <c r="A130" s="1282"/>
      <c r="B130" s="1282"/>
      <c r="C130" s="1282"/>
      <c r="D130" s="1282"/>
      <c r="E130" s="1282"/>
      <c r="F130" s="1282">
        <v>1</v>
      </c>
      <c r="G130" s="888"/>
      <c r="H130" s="888"/>
      <c r="I130" s="1282"/>
      <c r="J130" s="1282">
        <v>1</v>
      </c>
      <c r="K130" s="896"/>
      <c r="L130" s="562" t="str">
        <f>mergeValue(A130) &amp;"."&amp; mergeValue(B130)&amp;"."&amp; mergeValue(C130)&amp;"."&amp; mergeValue(D130)&amp;"."&amp;  mergeValue(F130)</f>
        <v>1.1.1.1.1</v>
      </c>
      <c r="M130" s="525" t="s">
        <v>9</v>
      </c>
      <c r="N130" s="550"/>
      <c r="O130" s="1284"/>
      <c r="P130" s="1284"/>
      <c r="Q130" s="1284"/>
      <c r="R130" s="1284"/>
      <c r="S130" s="1284"/>
      <c r="T130" s="1284"/>
      <c r="U130" s="1284"/>
      <c r="V130" s="1284"/>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82"/>
      <c r="B131" s="1282"/>
      <c r="C131" s="1282"/>
      <c r="D131" s="1282"/>
      <c r="E131" s="1282"/>
      <c r="F131" s="1282"/>
      <c r="G131" s="888">
        <v>1</v>
      </c>
      <c r="H131" s="888"/>
      <c r="I131" s="1282"/>
      <c r="J131" s="1282"/>
      <c r="K131" s="896">
        <v>1</v>
      </c>
      <c r="L131" s="562" t="str">
        <f>mergeValue(A131) &amp;"."&amp; mergeValue(B131)&amp;"."&amp; mergeValue(C131)&amp;"."&amp; mergeValue(D131)&amp;"."&amp; mergeValue(F131)&amp;"."&amp; mergeValue(G131)</f>
        <v>1.1.1.1.1.1</v>
      </c>
      <c r="M131" s="1016"/>
      <c r="N131" s="555"/>
      <c r="O131" s="532"/>
      <c r="P131" s="532"/>
      <c r="Q131" s="1040"/>
      <c r="R131" s="1288"/>
      <c r="S131" s="1290" t="s">
        <v>83</v>
      </c>
      <c r="T131" s="1288"/>
      <c r="U131" s="1290" t="s">
        <v>84</v>
      </c>
      <c r="V131" s="547"/>
      <c r="W131" s="1300"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2"/>
      <c r="B132" s="1282"/>
      <c r="C132" s="1282"/>
      <c r="D132" s="1282"/>
      <c r="E132" s="1282"/>
      <c r="F132" s="1282"/>
      <c r="G132" s="888"/>
      <c r="H132" s="888"/>
      <c r="I132" s="1282"/>
      <c r="J132" s="1282"/>
      <c r="K132" s="896"/>
      <c r="L132" s="569"/>
      <c r="M132" s="615"/>
      <c r="N132" s="555"/>
      <c r="O132" s="532"/>
      <c r="P132" s="532"/>
      <c r="Q132" s="553" t="str">
        <f>R131 &amp; "-" &amp; T131</f>
        <v>-</v>
      </c>
      <c r="R132" s="1289"/>
      <c r="S132" s="1290"/>
      <c r="T132" s="1289"/>
      <c r="U132" s="1290"/>
      <c r="V132" s="547"/>
      <c r="W132" s="1301"/>
      <c r="X132" s="554"/>
      <c r="Y132" s="554"/>
      <c r="Z132" s="554"/>
      <c r="AA132" s="554"/>
      <c r="AB132" s="554"/>
      <c r="AC132" s="554"/>
      <c r="AD132" s="554"/>
      <c r="AE132" s="554"/>
      <c r="AF132" s="554"/>
      <c r="AG132" s="554"/>
      <c r="AH132" s="554"/>
    </row>
    <row r="133" spans="1:34" s="492" customFormat="1" ht="15" customHeight="1">
      <c r="A133" s="1282"/>
      <c r="B133" s="1282"/>
      <c r="C133" s="1282"/>
      <c r="D133" s="1282"/>
      <c r="E133" s="1282"/>
      <c r="F133" s="1282"/>
      <c r="G133" s="890"/>
      <c r="H133" s="888"/>
      <c r="I133" s="1282"/>
      <c r="J133" s="1282"/>
      <c r="K133" s="895"/>
      <c r="L133" s="508"/>
      <c r="M133" s="526" t="s">
        <v>24</v>
      </c>
      <c r="N133" s="521"/>
      <c r="O133" s="515"/>
      <c r="P133" s="515"/>
      <c r="Q133" s="515"/>
      <c r="R133" s="542"/>
      <c r="S133" s="534"/>
      <c r="T133" s="533"/>
      <c r="U133" s="521"/>
      <c r="V133" s="530"/>
      <c r="W133" s="1302"/>
      <c r="X133" s="556"/>
      <c r="Y133" s="556"/>
      <c r="Z133" s="556"/>
      <c r="AA133" s="556"/>
      <c r="AB133" s="556"/>
      <c r="AC133" s="556"/>
      <c r="AD133" s="556"/>
      <c r="AE133" s="556"/>
      <c r="AF133" s="556"/>
      <c r="AG133" s="556"/>
      <c r="AH133" s="556"/>
    </row>
    <row r="134" spans="1:34" s="492" customFormat="1" ht="15" customHeight="1">
      <c r="A134" s="1282"/>
      <c r="B134" s="1282"/>
      <c r="C134" s="1282"/>
      <c r="D134" s="1282"/>
      <c r="E134" s="1282"/>
      <c r="F134" s="890"/>
      <c r="G134" s="890"/>
      <c r="H134" s="888"/>
      <c r="I134" s="1282"/>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2"/>
      <c r="B135" s="1282"/>
      <c r="C135" s="1282"/>
      <c r="D135" s="1282"/>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2"/>
      <c r="B136" s="1282"/>
      <c r="C136" s="1282"/>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2"/>
      <c r="B137" s="1282"/>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2"/>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2">
        <v>1</v>
      </c>
      <c r="B143" s="906"/>
      <c r="C143" s="906"/>
      <c r="D143" s="906"/>
      <c r="E143" s="907"/>
      <c r="F143" s="908"/>
      <c r="G143" s="908"/>
      <c r="H143" s="908"/>
      <c r="I143" s="909"/>
      <c r="J143" s="904"/>
      <c r="K143" s="911"/>
      <c r="L143" s="562">
        <f>mergeValue(A143)</f>
        <v>1</v>
      </c>
      <c r="M143" s="610" t="s">
        <v>19</v>
      </c>
      <c r="N143" s="549"/>
      <c r="O143" s="1325"/>
      <c r="P143" s="1325"/>
      <c r="Q143" s="1325"/>
      <c r="R143" s="1325"/>
      <c r="S143" s="1325"/>
      <c r="T143" s="1325"/>
      <c r="U143" s="1325"/>
      <c r="V143" s="1325"/>
      <c r="W143" s="1129" t="s">
        <v>718</v>
      </c>
      <c r="X143" s="554"/>
      <c r="Y143" s="554"/>
      <c r="Z143" s="554"/>
      <c r="AA143" s="554"/>
      <c r="AB143" s="554"/>
      <c r="AC143" s="554"/>
      <c r="AD143" s="554"/>
      <c r="AE143" s="554"/>
      <c r="AF143" s="554"/>
      <c r="AG143" s="554"/>
      <c r="AH143" s="554"/>
    </row>
    <row r="144" spans="1:34" s="493" customFormat="1" ht="22.5">
      <c r="A144" s="1282"/>
      <c r="B144" s="1282">
        <v>1</v>
      </c>
      <c r="C144" s="906"/>
      <c r="D144" s="906"/>
      <c r="E144" s="908"/>
      <c r="F144" s="908"/>
      <c r="G144" s="908"/>
      <c r="H144" s="908"/>
      <c r="I144" s="903"/>
      <c r="J144" s="902"/>
      <c r="K144" s="905"/>
      <c r="L144" s="562" t="str">
        <f>mergeValue(A144) &amp;"."&amp; mergeValue(B144)</f>
        <v>1.1</v>
      </c>
      <c r="M144" s="516" t="s">
        <v>15</v>
      </c>
      <c r="N144" s="549"/>
      <c r="O144" s="1325"/>
      <c r="P144" s="1325"/>
      <c r="Q144" s="1325"/>
      <c r="R144" s="1325"/>
      <c r="S144" s="1325"/>
      <c r="T144" s="1325"/>
      <c r="U144" s="1325"/>
      <c r="V144" s="1325"/>
      <c r="W144" s="1129" t="s">
        <v>459</v>
      </c>
      <c r="X144" s="554"/>
      <c r="Y144" s="554"/>
      <c r="Z144" s="554"/>
      <c r="AA144" s="554"/>
      <c r="AB144" s="554"/>
      <c r="AC144" s="554"/>
      <c r="AD144" s="554"/>
      <c r="AE144" s="554"/>
      <c r="AF144" s="554"/>
      <c r="AG144" s="554"/>
      <c r="AH144" s="554"/>
    </row>
    <row r="145" spans="1:35" s="493" customFormat="1" ht="22.5">
      <c r="A145" s="1282"/>
      <c r="B145" s="1282"/>
      <c r="C145" s="1282">
        <v>1</v>
      </c>
      <c r="D145" s="906"/>
      <c r="E145" s="908"/>
      <c r="F145" s="908"/>
      <c r="G145" s="908"/>
      <c r="H145" s="908"/>
      <c r="I145" s="910"/>
      <c r="J145" s="902"/>
      <c r="K145" s="905"/>
      <c r="L145" s="562" t="str">
        <f>mergeValue(A145) &amp;"."&amp; mergeValue(B145)&amp;"."&amp; mergeValue(C145)</f>
        <v>1.1.1</v>
      </c>
      <c r="M145" s="517" t="s">
        <v>7</v>
      </c>
      <c r="N145" s="549"/>
      <c r="O145" s="1325"/>
      <c r="P145" s="1325"/>
      <c r="Q145" s="1325"/>
      <c r="R145" s="1325"/>
      <c r="S145" s="1325"/>
      <c r="T145" s="1325"/>
      <c r="U145" s="1325"/>
      <c r="V145" s="1325"/>
      <c r="W145" s="1129" t="s">
        <v>600</v>
      </c>
      <c r="X145" s="554"/>
      <c r="Y145" s="554"/>
      <c r="Z145" s="554"/>
      <c r="AA145" s="554"/>
      <c r="AB145" s="554"/>
      <c r="AC145" s="554"/>
      <c r="AD145" s="554"/>
      <c r="AE145" s="554"/>
      <c r="AF145" s="554"/>
      <c r="AG145" s="554"/>
      <c r="AH145" s="554"/>
    </row>
    <row r="146" spans="1:35" s="493" customFormat="1" ht="22.5">
      <c r="A146" s="1282"/>
      <c r="B146" s="1282"/>
      <c r="C146" s="1282"/>
      <c r="D146" s="1282">
        <v>1</v>
      </c>
      <c r="E146" s="908"/>
      <c r="F146" s="908"/>
      <c r="G146" s="908"/>
      <c r="H146" s="908"/>
      <c r="I146" s="910"/>
      <c r="J146" s="902"/>
      <c r="K146" s="905"/>
      <c r="L146" s="562" t="str">
        <f>mergeValue(A146) &amp;"."&amp; mergeValue(B146)&amp;"."&amp; mergeValue(C146)&amp;"."&amp; mergeValue(D146)</f>
        <v>1.1.1.1</v>
      </c>
      <c r="M146" s="518" t="s">
        <v>21</v>
      </c>
      <c r="N146" s="549"/>
      <c r="O146" s="1325"/>
      <c r="P146" s="1325"/>
      <c r="Q146" s="1325"/>
      <c r="R146" s="1325"/>
      <c r="S146" s="1325"/>
      <c r="T146" s="1325"/>
      <c r="U146" s="1325"/>
      <c r="V146" s="1325"/>
      <c r="W146" s="1129" t="s">
        <v>601</v>
      </c>
      <c r="X146" s="554"/>
      <c r="Y146" s="554"/>
      <c r="Z146" s="554"/>
      <c r="AA146" s="554"/>
      <c r="AB146" s="554"/>
      <c r="AC146" s="554"/>
      <c r="AD146" s="554"/>
      <c r="AE146" s="554"/>
      <c r="AF146" s="554"/>
      <c r="AG146" s="554"/>
      <c r="AH146" s="554"/>
    </row>
    <row r="147" spans="1:35" s="493" customFormat="1" ht="11.25" hidden="1" customHeight="1">
      <c r="A147" s="1282"/>
      <c r="B147" s="1282"/>
      <c r="C147" s="1282"/>
      <c r="D147" s="1282"/>
      <c r="E147" s="1282">
        <v>1</v>
      </c>
      <c r="F147" s="908"/>
      <c r="G147" s="908"/>
      <c r="H147" s="906">
        <v>1</v>
      </c>
      <c r="I147" s="1282">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45">
      <c r="A148" s="1282"/>
      <c r="B148" s="1282"/>
      <c r="C148" s="1282"/>
      <c r="D148" s="1282"/>
      <c r="E148" s="1282"/>
      <c r="F148" s="1282">
        <v>1</v>
      </c>
      <c r="G148" s="906"/>
      <c r="H148" s="906"/>
      <c r="I148" s="1282"/>
      <c r="J148" s="1282">
        <v>1</v>
      </c>
      <c r="K148" s="914"/>
      <c r="L148" s="562" t="str">
        <f>mergeValue(A148) &amp;"."&amp; mergeValue(B148)&amp;"."&amp; mergeValue(C148)&amp;"."&amp; mergeValue(D148)&amp;"."&amp;  mergeValue(F148)</f>
        <v>1.1.1.1.1</v>
      </c>
      <c r="M148" s="525" t="s">
        <v>9</v>
      </c>
      <c r="N148" s="550"/>
      <c r="O148" s="1284"/>
      <c r="P148" s="1284"/>
      <c r="Q148" s="1284"/>
      <c r="R148" s="1284"/>
      <c r="S148" s="1284"/>
      <c r="T148" s="1284"/>
      <c r="U148" s="1284"/>
      <c r="V148" s="1284"/>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282"/>
      <c r="B149" s="1282"/>
      <c r="C149" s="1282"/>
      <c r="D149" s="1282"/>
      <c r="E149" s="1282"/>
      <c r="F149" s="1282"/>
      <c r="G149" s="906">
        <v>1</v>
      </c>
      <c r="H149" s="906"/>
      <c r="I149" s="1282"/>
      <c r="J149" s="1282"/>
      <c r="K149" s="914">
        <v>1</v>
      </c>
      <c r="L149" s="562" t="str">
        <f>mergeValue(A149) &amp;"."&amp; mergeValue(B149)&amp;"."&amp; mergeValue(C149)&amp;"."&amp; mergeValue(D149)&amp;"."&amp; mergeValue(F149)&amp;"."&amp; mergeValue(G149)</f>
        <v>1.1.1.1.1.1</v>
      </c>
      <c r="M149" s="1016"/>
      <c r="N149" s="555"/>
      <c r="O149" s="532"/>
      <c r="P149" s="532"/>
      <c r="Q149" s="1040"/>
      <c r="R149" s="1288"/>
      <c r="S149" s="1290" t="s">
        <v>83</v>
      </c>
      <c r="T149" s="1288"/>
      <c r="U149" s="1290" t="s">
        <v>84</v>
      </c>
      <c r="V149" s="547"/>
      <c r="W149" s="1300"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2"/>
      <c r="B150" s="1282"/>
      <c r="C150" s="1282"/>
      <c r="D150" s="1282"/>
      <c r="E150" s="1282"/>
      <c r="F150" s="1282"/>
      <c r="G150" s="906"/>
      <c r="H150" s="906"/>
      <c r="I150" s="1282"/>
      <c r="J150" s="1282"/>
      <c r="K150" s="914"/>
      <c r="L150" s="569"/>
      <c r="M150" s="615"/>
      <c r="N150" s="555"/>
      <c r="O150" s="532"/>
      <c r="P150" s="532"/>
      <c r="Q150" s="553" t="str">
        <f>R149 &amp; "-" &amp; T149</f>
        <v>-</v>
      </c>
      <c r="R150" s="1289"/>
      <c r="S150" s="1290"/>
      <c r="T150" s="1289"/>
      <c r="U150" s="1290"/>
      <c r="V150" s="547"/>
      <c r="W150" s="1301"/>
      <c r="X150" s="554"/>
      <c r="Y150" s="554"/>
      <c r="Z150" s="554"/>
      <c r="AA150" s="554"/>
      <c r="AB150" s="554"/>
      <c r="AC150" s="554"/>
      <c r="AD150" s="554"/>
      <c r="AE150" s="554"/>
      <c r="AF150" s="554"/>
      <c r="AG150" s="554"/>
      <c r="AH150" s="554"/>
    </row>
    <row r="151" spans="1:35" s="492" customFormat="1" ht="15" customHeight="1">
      <c r="A151" s="1282"/>
      <c r="B151" s="1282"/>
      <c r="C151" s="1282"/>
      <c r="D151" s="1282"/>
      <c r="E151" s="1282"/>
      <c r="F151" s="1282"/>
      <c r="G151" s="908"/>
      <c r="H151" s="906"/>
      <c r="I151" s="1282"/>
      <c r="J151" s="1282"/>
      <c r="K151" s="913"/>
      <c r="L151" s="508"/>
      <c r="M151" s="526" t="s">
        <v>24</v>
      </c>
      <c r="N151" s="521"/>
      <c r="O151" s="515"/>
      <c r="P151" s="515"/>
      <c r="Q151" s="515"/>
      <c r="R151" s="542"/>
      <c r="S151" s="534"/>
      <c r="T151" s="533"/>
      <c r="U151" s="521"/>
      <c r="V151" s="530"/>
      <c r="W151" s="1302"/>
      <c r="X151" s="556"/>
      <c r="Y151" s="556"/>
      <c r="Z151" s="556"/>
      <c r="AA151" s="556"/>
      <c r="AB151" s="556"/>
      <c r="AC151" s="556"/>
      <c r="AD151" s="556"/>
      <c r="AE151" s="556"/>
      <c r="AF151" s="556"/>
      <c r="AG151" s="556"/>
      <c r="AH151" s="556"/>
    </row>
    <row r="152" spans="1:35" s="492" customFormat="1" ht="15" customHeight="1">
      <c r="A152" s="1282"/>
      <c r="B152" s="1282"/>
      <c r="C152" s="1282"/>
      <c r="D152" s="1282"/>
      <c r="E152" s="1282"/>
      <c r="F152" s="908"/>
      <c r="G152" s="908"/>
      <c r="H152" s="906"/>
      <c r="I152" s="1282"/>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2"/>
      <c r="B153" s="1282"/>
      <c r="C153" s="1282"/>
      <c r="D153" s="1282"/>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2"/>
      <c r="B154" s="1282"/>
      <c r="C154" s="1282"/>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2"/>
      <c r="B155" s="1282"/>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2"/>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2">
        <v>1</v>
      </c>
      <c r="B161" s="849"/>
      <c r="C161" s="849"/>
      <c r="D161" s="849"/>
      <c r="E161" s="850"/>
      <c r="F161" s="851"/>
      <c r="G161" s="851"/>
      <c r="H161" s="851"/>
      <c r="I161" s="852"/>
      <c r="J161" s="847"/>
      <c r="K161" s="854"/>
      <c r="L161" s="562">
        <f>mergeValue(A161)</f>
        <v>1</v>
      </c>
      <c r="M161" s="610" t="s">
        <v>19</v>
      </c>
      <c r="N161" s="549"/>
      <c r="O161" s="1381"/>
      <c r="P161" s="1382"/>
      <c r="Q161" s="1382"/>
      <c r="R161" s="1382"/>
      <c r="S161" s="1382"/>
      <c r="T161" s="1382"/>
      <c r="U161" s="1382"/>
      <c r="V161" s="1383"/>
      <c r="W161" s="1129" t="s">
        <v>718</v>
      </c>
      <c r="X161" s="554"/>
      <c r="Y161" s="554"/>
      <c r="Z161" s="554"/>
      <c r="AA161" s="554"/>
      <c r="AB161" s="554"/>
      <c r="AC161" s="554"/>
      <c r="AD161" s="554"/>
      <c r="AE161" s="554"/>
      <c r="AF161" s="554"/>
      <c r="AG161" s="554"/>
    </row>
    <row r="162" spans="1:33" s="493" customFormat="1" ht="22.5">
      <c r="A162" s="1282"/>
      <c r="B162" s="1282">
        <v>1</v>
      </c>
      <c r="C162" s="849"/>
      <c r="D162" s="849"/>
      <c r="E162" s="851"/>
      <c r="F162" s="851"/>
      <c r="G162" s="851"/>
      <c r="H162" s="851"/>
      <c r="I162" s="846"/>
      <c r="J162" s="845"/>
      <c r="K162" s="848"/>
      <c r="L162" s="562" t="str">
        <f>mergeValue(A162) &amp;"."&amp; mergeValue(B162)</f>
        <v>1.1</v>
      </c>
      <c r="M162" s="516" t="s">
        <v>15</v>
      </c>
      <c r="N162" s="549"/>
      <c r="O162" s="1381"/>
      <c r="P162" s="1382"/>
      <c r="Q162" s="1382"/>
      <c r="R162" s="1382"/>
      <c r="S162" s="1382"/>
      <c r="T162" s="1382"/>
      <c r="U162" s="1382"/>
      <c r="V162" s="1383"/>
      <c r="W162" s="1129" t="s">
        <v>459</v>
      </c>
      <c r="X162" s="554"/>
      <c r="Y162" s="554"/>
      <c r="Z162" s="554"/>
      <c r="AA162" s="554"/>
      <c r="AB162" s="554"/>
      <c r="AC162" s="554"/>
      <c r="AD162" s="554"/>
      <c r="AE162" s="554"/>
      <c r="AF162" s="554"/>
      <c r="AG162" s="554"/>
    </row>
    <row r="163" spans="1:33" s="493" customFormat="1" ht="22.5">
      <c r="A163" s="1282"/>
      <c r="B163" s="1282"/>
      <c r="C163" s="1282">
        <v>1</v>
      </c>
      <c r="D163" s="849"/>
      <c r="E163" s="851"/>
      <c r="F163" s="851"/>
      <c r="G163" s="851"/>
      <c r="H163" s="851"/>
      <c r="I163" s="853"/>
      <c r="J163" s="845"/>
      <c r="K163" s="848"/>
      <c r="L163" s="562" t="str">
        <f>mergeValue(A163) &amp;"."&amp; mergeValue(B163)&amp;"."&amp; mergeValue(C163)</f>
        <v>1.1.1</v>
      </c>
      <c r="M163" s="517" t="s">
        <v>7</v>
      </c>
      <c r="N163" s="549"/>
      <c r="O163" s="1381"/>
      <c r="P163" s="1382"/>
      <c r="Q163" s="1382"/>
      <c r="R163" s="1382"/>
      <c r="S163" s="1382"/>
      <c r="T163" s="1382"/>
      <c r="U163" s="1382"/>
      <c r="V163" s="1383"/>
      <c r="W163" s="1129" t="s">
        <v>600</v>
      </c>
      <c r="X163" s="554"/>
      <c r="Y163" s="554"/>
      <c r="Z163" s="554"/>
      <c r="AA163" s="554"/>
      <c r="AB163" s="554"/>
      <c r="AC163" s="554"/>
      <c r="AD163" s="554"/>
      <c r="AE163" s="554"/>
      <c r="AF163" s="554"/>
      <c r="AG163" s="554"/>
    </row>
    <row r="164" spans="1:33" s="493" customFormat="1" ht="22.5">
      <c r="A164" s="1282"/>
      <c r="B164" s="1282"/>
      <c r="C164" s="1282"/>
      <c r="D164" s="1282">
        <v>1</v>
      </c>
      <c r="E164" s="851"/>
      <c r="F164" s="851"/>
      <c r="G164" s="851"/>
      <c r="H164" s="851"/>
      <c r="I164" s="853"/>
      <c r="J164" s="845"/>
      <c r="K164" s="848"/>
      <c r="L164" s="562" t="str">
        <f>mergeValue(A164) &amp;"."&amp; mergeValue(B164)&amp;"."&amp; mergeValue(C164)&amp;"."&amp; mergeValue(D164)</f>
        <v>1.1.1.1</v>
      </c>
      <c r="M164" s="518" t="s">
        <v>21</v>
      </c>
      <c r="N164" s="549"/>
      <c r="O164" s="1381"/>
      <c r="P164" s="1382"/>
      <c r="Q164" s="1382"/>
      <c r="R164" s="1382"/>
      <c r="S164" s="1382"/>
      <c r="T164" s="1382"/>
      <c r="U164" s="1382"/>
      <c r="V164" s="1383"/>
      <c r="W164" s="1129" t="s">
        <v>601</v>
      </c>
      <c r="X164" s="554"/>
      <c r="Y164" s="554"/>
      <c r="Z164" s="554"/>
      <c r="AA164" s="554"/>
      <c r="AB164" s="554"/>
      <c r="AC164" s="554"/>
      <c r="AD164" s="554"/>
      <c r="AE164" s="554"/>
      <c r="AF164" s="554"/>
      <c r="AG164" s="554"/>
    </row>
    <row r="165" spans="1:33" s="493" customFormat="1" ht="78.75">
      <c r="A165" s="1282"/>
      <c r="B165" s="1282"/>
      <c r="C165" s="1282"/>
      <c r="D165" s="1282"/>
      <c r="E165" s="1282">
        <v>1</v>
      </c>
      <c r="F165" s="851"/>
      <c r="G165" s="851"/>
      <c r="H165" s="849">
        <v>1</v>
      </c>
      <c r="I165" s="1282">
        <v>1</v>
      </c>
      <c r="J165" s="851"/>
      <c r="K165" s="856"/>
      <c r="L165" s="562" t="str">
        <f>mergeValue(A165) &amp;"."&amp; mergeValue(B165)&amp;"."&amp; mergeValue(C165)&amp;"."&amp; mergeValue(D165)&amp;"."&amp; mergeValue(E165)</f>
        <v>1.1.1.1.1</v>
      </c>
      <c r="M165" s="524" t="s">
        <v>8</v>
      </c>
      <c r="N165" s="550"/>
      <c r="O165" s="1285"/>
      <c r="P165" s="1286"/>
      <c r="Q165" s="1286"/>
      <c r="R165" s="1286"/>
      <c r="S165" s="1286"/>
      <c r="T165" s="1286"/>
      <c r="U165" s="1286"/>
      <c r="V165" s="1287"/>
      <c r="W165" s="1129" t="s">
        <v>719</v>
      </c>
      <c r="X165" s="554"/>
      <c r="Y165" s="554"/>
      <c r="Z165" s="554"/>
      <c r="AA165" s="554"/>
      <c r="AB165" s="554"/>
      <c r="AC165" s="554"/>
      <c r="AD165" s="554"/>
      <c r="AE165" s="554"/>
      <c r="AF165" s="554"/>
      <c r="AG165" s="554"/>
    </row>
    <row r="166" spans="1:33" s="493" customFormat="1" ht="45">
      <c r="A166" s="1282"/>
      <c r="B166" s="1282"/>
      <c r="C166" s="1282"/>
      <c r="D166" s="1282"/>
      <c r="E166" s="1282"/>
      <c r="F166" s="1282">
        <v>1</v>
      </c>
      <c r="G166" s="849"/>
      <c r="H166" s="849"/>
      <c r="I166" s="1282"/>
      <c r="J166" s="1282">
        <v>1</v>
      </c>
      <c r="K166" s="857"/>
      <c r="L166" s="562" t="str">
        <f>mergeValue(A166) &amp;"."&amp; mergeValue(B166)&amp;"."&amp; mergeValue(C166)&amp;"."&amp; mergeValue(D166)&amp;"."&amp; mergeValue(E166)&amp;"."&amp; mergeValue(F166)</f>
        <v>1.1.1.1.1.1</v>
      </c>
      <c r="M166" s="525" t="s">
        <v>9</v>
      </c>
      <c r="N166" s="550"/>
      <c r="O166" s="1285"/>
      <c r="P166" s="1286"/>
      <c r="Q166" s="1286"/>
      <c r="R166" s="1286"/>
      <c r="S166" s="1286"/>
      <c r="T166" s="1286"/>
      <c r="U166" s="1286"/>
      <c r="V166" s="1287"/>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82"/>
      <c r="B167" s="1282"/>
      <c r="C167" s="1282"/>
      <c r="D167" s="1282"/>
      <c r="E167" s="1282"/>
      <c r="F167" s="1282"/>
      <c r="G167" s="849">
        <v>1</v>
      </c>
      <c r="H167" s="849"/>
      <c r="I167" s="1282"/>
      <c r="J167" s="1282"/>
      <c r="K167" s="857">
        <v>1</v>
      </c>
      <c r="L167" s="562" t="str">
        <f>mergeValue(A167) &amp;"."&amp; mergeValue(B167)&amp;"."&amp; mergeValue(C167)&amp;"."&amp; mergeValue(D167)&amp;"."&amp; mergeValue(E167)&amp;"."&amp; mergeValue(F167)&amp;"."&amp; mergeValue(G167)</f>
        <v>1.1.1.1.1.1.1</v>
      </c>
      <c r="M167" s="1016"/>
      <c r="N167" s="555"/>
      <c r="O167" s="1025"/>
      <c r="P167" s="532"/>
      <c r="Q167" s="532"/>
      <c r="R167" s="1288"/>
      <c r="S167" s="1290" t="s">
        <v>83</v>
      </c>
      <c r="T167" s="1288"/>
      <c r="U167" s="1290" t="s">
        <v>83</v>
      </c>
      <c r="V167" s="547"/>
      <c r="W167" s="1300"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82"/>
      <c r="B168" s="1282"/>
      <c r="C168" s="1282"/>
      <c r="D168" s="1282"/>
      <c r="E168" s="1282"/>
      <c r="F168" s="1282"/>
      <c r="G168" s="849"/>
      <c r="H168" s="849"/>
      <c r="I168" s="1282"/>
      <c r="J168" s="1282"/>
      <c r="K168" s="857"/>
      <c r="L168" s="569"/>
      <c r="M168" s="615"/>
      <c r="N168" s="555"/>
      <c r="O168" s="553"/>
      <c r="P168" s="532"/>
      <c r="Q168" s="553" t="str">
        <f>R167 &amp; "-" &amp; T167</f>
        <v>-</v>
      </c>
      <c r="R168" s="1289"/>
      <c r="S168" s="1290"/>
      <c r="T168" s="1289"/>
      <c r="U168" s="1290"/>
      <c r="V168" s="547"/>
      <c r="W168" s="1301"/>
      <c r="X168" s="554"/>
      <c r="Y168" s="554"/>
      <c r="Z168" s="554"/>
      <c r="AA168" s="554"/>
      <c r="AB168" s="554"/>
      <c r="AC168" s="554"/>
      <c r="AD168" s="554"/>
      <c r="AE168" s="554"/>
      <c r="AF168" s="554"/>
      <c r="AG168" s="554"/>
    </row>
    <row r="169" spans="1:33" s="492" customFormat="1" ht="15" customHeight="1">
      <c r="A169" s="1282"/>
      <c r="B169" s="1282"/>
      <c r="C169" s="1282"/>
      <c r="D169" s="1282"/>
      <c r="E169" s="1282"/>
      <c r="F169" s="1282"/>
      <c r="G169" s="851"/>
      <c r="H169" s="849"/>
      <c r="I169" s="1282"/>
      <c r="J169" s="1282"/>
      <c r="K169" s="856"/>
      <c r="L169" s="508"/>
      <c r="M169" s="527" t="s">
        <v>24</v>
      </c>
      <c r="N169" s="521"/>
      <c r="O169" s="515"/>
      <c r="P169" s="515"/>
      <c r="Q169" s="515"/>
      <c r="R169" s="542"/>
      <c r="S169" s="534"/>
      <c r="T169" s="533"/>
      <c r="U169" s="521"/>
      <c r="V169" s="530"/>
      <c r="W169" s="1302"/>
      <c r="X169" s="556"/>
      <c r="Y169" s="556"/>
      <c r="Z169" s="556"/>
      <c r="AA169" s="556"/>
      <c r="AB169" s="556"/>
      <c r="AC169" s="556"/>
      <c r="AD169" s="556"/>
      <c r="AE169" s="556"/>
      <c r="AF169" s="556"/>
      <c r="AG169" s="556"/>
    </row>
    <row r="170" spans="1:33" s="492" customFormat="1" ht="15" customHeight="1">
      <c r="A170" s="1282"/>
      <c r="B170" s="1282"/>
      <c r="C170" s="1282"/>
      <c r="D170" s="1282"/>
      <c r="E170" s="1282"/>
      <c r="F170" s="851"/>
      <c r="G170" s="851"/>
      <c r="H170" s="849"/>
      <c r="I170" s="1282"/>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2"/>
      <c r="B171" s="1282"/>
      <c r="C171" s="1282"/>
      <c r="D171" s="1282"/>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2"/>
      <c r="B172" s="1282"/>
      <c r="C172" s="1282"/>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2"/>
      <c r="B173" s="1282"/>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2"/>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2">
        <v>1</v>
      </c>
      <c r="B179" s="928"/>
      <c r="C179" s="928"/>
      <c r="D179" s="928"/>
      <c r="E179" s="928"/>
      <c r="F179" s="928"/>
      <c r="G179" s="929"/>
      <c r="H179" s="929"/>
      <c r="I179" s="931"/>
      <c r="J179" s="923"/>
      <c r="K179" s="923"/>
      <c r="L179" s="688">
        <f>mergeValue(A179)</f>
        <v>1</v>
      </c>
      <c r="M179" s="610" t="s">
        <v>19</v>
      </c>
      <c r="N179" s="681"/>
      <c r="O179" s="1381"/>
      <c r="P179" s="1382"/>
      <c r="Q179" s="1382"/>
      <c r="R179" s="1382"/>
      <c r="S179" s="1382"/>
      <c r="T179" s="1382"/>
      <c r="U179" s="1382"/>
      <c r="V179" s="1382"/>
      <c r="W179" s="1383"/>
      <c r="X179" s="1097" t="s">
        <v>718</v>
      </c>
      <c r="Y179" s="683"/>
      <c r="Z179" s="683"/>
      <c r="AA179" s="683"/>
      <c r="AB179" s="683"/>
      <c r="AC179" s="683"/>
      <c r="AD179" s="683"/>
      <c r="AE179" s="683"/>
      <c r="AF179" s="683"/>
      <c r="AG179" s="683"/>
    </row>
    <row r="180" spans="1:47" s="651" customFormat="1" ht="22.5">
      <c r="A180" s="1282"/>
      <c r="B180" s="1282">
        <v>1</v>
      </c>
      <c r="C180" s="928"/>
      <c r="D180" s="928"/>
      <c r="E180" s="928"/>
      <c r="F180" s="928"/>
      <c r="G180" s="933"/>
      <c r="H180" s="930"/>
      <c r="I180" s="935"/>
      <c r="J180" s="920"/>
      <c r="K180" s="919"/>
      <c r="L180" s="688" t="str">
        <f>mergeValue(A180) &amp;"."&amp; mergeValue(B180)</f>
        <v>1.1</v>
      </c>
      <c r="M180" s="658" t="s">
        <v>15</v>
      </c>
      <c r="N180" s="681"/>
      <c r="O180" s="1381"/>
      <c r="P180" s="1382"/>
      <c r="Q180" s="1382"/>
      <c r="R180" s="1382"/>
      <c r="S180" s="1382"/>
      <c r="T180" s="1382"/>
      <c r="U180" s="1382"/>
      <c r="V180" s="1382"/>
      <c r="W180" s="1383"/>
      <c r="X180" s="1097" t="s">
        <v>459</v>
      </c>
      <c r="Y180" s="683"/>
      <c r="Z180" s="683"/>
      <c r="AA180" s="683"/>
      <c r="AB180" s="683"/>
      <c r="AC180" s="683"/>
      <c r="AD180" s="683"/>
      <c r="AE180" s="683"/>
      <c r="AF180" s="683"/>
      <c r="AG180" s="683"/>
    </row>
    <row r="181" spans="1:47" s="651" customFormat="1" ht="22.5">
      <c r="A181" s="1282"/>
      <c r="B181" s="1282"/>
      <c r="C181" s="1282">
        <v>1</v>
      </c>
      <c r="D181" s="928"/>
      <c r="E181" s="928"/>
      <c r="F181" s="928"/>
      <c r="G181" s="933"/>
      <c r="H181" s="930"/>
      <c r="I181" s="936"/>
      <c r="J181" s="920"/>
      <c r="K181" s="919"/>
      <c r="L181" s="688" t="str">
        <f>mergeValue(A181) &amp;"."&amp; mergeValue(B181)&amp;"."&amp; mergeValue(C181)</f>
        <v>1.1.1</v>
      </c>
      <c r="M181" s="659" t="s">
        <v>7</v>
      </c>
      <c r="N181" s="681"/>
      <c r="O181" s="1381"/>
      <c r="P181" s="1382"/>
      <c r="Q181" s="1382"/>
      <c r="R181" s="1382"/>
      <c r="S181" s="1382"/>
      <c r="T181" s="1382"/>
      <c r="U181" s="1382"/>
      <c r="V181" s="1382"/>
      <c r="W181" s="1383"/>
      <c r="X181" s="1097" t="s">
        <v>600</v>
      </c>
      <c r="Y181" s="683"/>
      <c r="Z181" s="683"/>
      <c r="AA181" s="683"/>
      <c r="AB181" s="683"/>
      <c r="AC181" s="683"/>
      <c r="AD181" s="683"/>
      <c r="AE181" s="683"/>
      <c r="AF181" s="683"/>
      <c r="AG181" s="683"/>
    </row>
    <row r="182" spans="1:47" s="651" customFormat="1" ht="22.5">
      <c r="A182" s="1282"/>
      <c r="B182" s="1282"/>
      <c r="C182" s="1282"/>
      <c r="D182" s="1282">
        <v>1</v>
      </c>
      <c r="E182" s="928"/>
      <c r="F182" s="928"/>
      <c r="G182" s="933"/>
      <c r="H182" s="930"/>
      <c r="I182" s="936"/>
      <c r="J182" s="934"/>
      <c r="K182" s="919"/>
      <c r="L182" s="688" t="str">
        <f>mergeValue(A182) &amp;"."&amp; mergeValue(B182)&amp;"."&amp; mergeValue(C182)&amp;"."&amp; mergeValue(D182)</f>
        <v>1.1.1.1</v>
      </c>
      <c r="M182" s="660" t="s">
        <v>21</v>
      </c>
      <c r="N182" s="681"/>
      <c r="O182" s="1381"/>
      <c r="P182" s="1382"/>
      <c r="Q182" s="1382"/>
      <c r="R182" s="1382"/>
      <c r="S182" s="1382"/>
      <c r="T182" s="1382"/>
      <c r="U182" s="1382"/>
      <c r="V182" s="1382"/>
      <c r="W182" s="1383"/>
      <c r="X182" s="968" t="s">
        <v>623</v>
      </c>
      <c r="Y182" s="683"/>
      <c r="Z182" s="683"/>
      <c r="AA182" s="683"/>
      <c r="AB182" s="683"/>
      <c r="AC182" s="683"/>
      <c r="AD182" s="683"/>
      <c r="AE182" s="683"/>
      <c r="AF182" s="683"/>
      <c r="AG182" s="683"/>
    </row>
    <row r="183" spans="1:47" s="651" customFormat="1" ht="56.25" customHeight="1">
      <c r="A183" s="1282"/>
      <c r="B183" s="1282"/>
      <c r="C183" s="1282"/>
      <c r="D183" s="1282"/>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300" t="s">
        <v>748</v>
      </c>
      <c r="Y183" s="683" t="str">
        <f>strCheckDateTwo(N183:W183)</f>
        <v/>
      </c>
      <c r="Z183" s="683"/>
      <c r="AA183" s="683"/>
      <c r="AB183" s="683"/>
      <c r="AC183" s="683"/>
      <c r="AD183" s="683"/>
      <c r="AE183" s="683"/>
      <c r="AF183" s="683"/>
      <c r="AG183" s="683"/>
    </row>
    <row r="184" spans="1:47" s="651" customFormat="1" ht="14.25" hidden="1" customHeight="1">
      <c r="A184" s="1282"/>
      <c r="B184" s="1282"/>
      <c r="C184" s="1282"/>
      <c r="D184" s="1282"/>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01"/>
      <c r="Y184" s="683"/>
      <c r="Z184" s="683"/>
      <c r="AA184" s="683"/>
      <c r="AB184" s="683"/>
      <c r="AC184" s="683"/>
      <c r="AD184" s="683"/>
      <c r="AE184" s="683"/>
      <c r="AF184" s="683"/>
      <c r="AG184" s="683"/>
    </row>
    <row r="185" spans="1:47" s="651" customFormat="1" ht="15" customHeight="1">
      <c r="A185" s="1282"/>
      <c r="B185" s="1282"/>
      <c r="C185" s="1282"/>
      <c r="D185" s="1282"/>
      <c r="E185" s="928"/>
      <c r="F185" s="928"/>
      <c r="G185" s="933"/>
      <c r="H185" s="930"/>
      <c r="I185" s="936"/>
      <c r="J185" s="934"/>
      <c r="K185" s="924"/>
      <c r="L185" s="654"/>
      <c r="M185" s="663" t="s">
        <v>5</v>
      </c>
      <c r="N185" s="661"/>
      <c r="O185" s="657"/>
      <c r="P185" s="657"/>
      <c r="Q185" s="657"/>
      <c r="R185" s="657"/>
      <c r="S185" s="673"/>
      <c r="T185" s="669"/>
      <c r="U185" s="668"/>
      <c r="V185" s="661"/>
      <c r="W185" s="661"/>
      <c r="X185" s="1302"/>
      <c r="Y185" s="683"/>
      <c r="Z185" s="683"/>
      <c r="AA185" s="683"/>
      <c r="AB185" s="683"/>
      <c r="AC185" s="683"/>
      <c r="AD185" s="683"/>
      <c r="AE185" s="683"/>
      <c r="AF185" s="683"/>
      <c r="AG185" s="683"/>
    </row>
    <row r="186" spans="1:47" s="650" customFormat="1" ht="15" customHeight="1">
      <c r="A186" s="1282"/>
      <c r="B186" s="1282"/>
      <c r="C186" s="1282"/>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2"/>
      <c r="B187" s="1282"/>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2"/>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2">
        <v>1</v>
      </c>
      <c r="B193" s="963"/>
      <c r="C193" s="963"/>
      <c r="D193" s="963"/>
      <c r="E193" s="963"/>
      <c r="F193" s="956"/>
      <c r="G193" s="962"/>
      <c r="H193" s="962"/>
      <c r="I193" s="944"/>
      <c r="J193" s="943"/>
      <c r="K193" s="943"/>
      <c r="L193" s="688">
        <f>mergeValue(A193)</f>
        <v>1</v>
      </c>
      <c r="M193" s="610" t="s">
        <v>19</v>
      </c>
      <c r="N193" s="1389"/>
      <c r="O193" s="1390"/>
      <c r="P193" s="1390"/>
      <c r="Q193" s="1390"/>
      <c r="R193" s="1390"/>
      <c r="S193" s="1390"/>
      <c r="T193" s="1390"/>
      <c r="U193" s="1390"/>
      <c r="V193" s="1390"/>
      <c r="W193" s="1390"/>
      <c r="X193" s="1390"/>
      <c r="Y193" s="1390"/>
      <c r="Z193" s="1390"/>
      <c r="AA193" s="1390"/>
      <c r="AB193" s="1390"/>
      <c r="AC193" s="1390"/>
      <c r="AD193" s="1390"/>
      <c r="AE193" s="1390"/>
      <c r="AF193" s="1391"/>
      <c r="AG193" s="1097" t="s">
        <v>718</v>
      </c>
      <c r="AH193" s="683"/>
      <c r="AI193" s="683"/>
      <c r="AJ193" s="683"/>
      <c r="AK193" s="683"/>
      <c r="AL193" s="683"/>
      <c r="AM193" s="683"/>
      <c r="AN193" s="683"/>
      <c r="AO193" s="683"/>
      <c r="AP193" s="683"/>
      <c r="AQ193" s="683"/>
      <c r="AR193" s="683"/>
    </row>
    <row r="194" spans="1:46" s="651" customFormat="1" ht="22.5">
      <c r="A194" s="1282"/>
      <c r="B194" s="1282">
        <v>1</v>
      </c>
      <c r="C194" s="963"/>
      <c r="D194" s="963"/>
      <c r="E194" s="963"/>
      <c r="F194" s="956"/>
      <c r="G194" s="965"/>
      <c r="H194" s="966"/>
      <c r="I194" s="945"/>
      <c r="J194" s="940"/>
      <c r="K194" s="938"/>
      <c r="L194" s="688" t="str">
        <f>mergeValue(A194) &amp;"."&amp; mergeValue(B194)</f>
        <v>1.1</v>
      </c>
      <c r="M194" s="658" t="s">
        <v>15</v>
      </c>
      <c r="N194" s="1392"/>
      <c r="O194" s="1393"/>
      <c r="P194" s="1393"/>
      <c r="Q194" s="1393"/>
      <c r="R194" s="1393"/>
      <c r="S194" s="1393"/>
      <c r="T194" s="1393"/>
      <c r="U194" s="1393"/>
      <c r="V194" s="1393"/>
      <c r="W194" s="1393"/>
      <c r="X194" s="1393"/>
      <c r="Y194" s="1393"/>
      <c r="Z194" s="1393"/>
      <c r="AA194" s="1393"/>
      <c r="AB194" s="1393"/>
      <c r="AC194" s="1393"/>
      <c r="AD194" s="1393"/>
      <c r="AE194" s="1393"/>
      <c r="AF194" s="1394"/>
      <c r="AG194" s="1097" t="s">
        <v>459</v>
      </c>
      <c r="AH194" s="683"/>
      <c r="AI194" s="683"/>
      <c r="AJ194" s="683"/>
      <c r="AK194" s="683"/>
      <c r="AL194" s="683"/>
      <c r="AM194" s="683"/>
      <c r="AN194" s="683"/>
      <c r="AO194" s="683"/>
      <c r="AP194" s="683"/>
      <c r="AQ194" s="683"/>
      <c r="AR194" s="683"/>
    </row>
    <row r="195" spans="1:46" s="651" customFormat="1" ht="22.5">
      <c r="A195" s="1282"/>
      <c r="B195" s="1282"/>
      <c r="C195" s="1282">
        <v>1</v>
      </c>
      <c r="D195" s="963"/>
      <c r="E195" s="963"/>
      <c r="F195" s="956"/>
      <c r="G195" s="965"/>
      <c r="H195" s="966"/>
      <c r="I195" s="945"/>
      <c r="J195" s="940"/>
      <c r="K195" s="938"/>
      <c r="L195" s="688" t="str">
        <f>mergeValue(A195) &amp;"."&amp; mergeValue(B195)&amp;"."&amp; mergeValue(C195)</f>
        <v>1.1.1</v>
      </c>
      <c r="M195" s="659" t="s">
        <v>7</v>
      </c>
      <c r="N195" s="1392"/>
      <c r="O195" s="1393"/>
      <c r="P195" s="1393"/>
      <c r="Q195" s="1393"/>
      <c r="R195" s="1393"/>
      <c r="S195" s="1393"/>
      <c r="T195" s="1393"/>
      <c r="U195" s="1393"/>
      <c r="V195" s="1393"/>
      <c r="W195" s="1393"/>
      <c r="X195" s="1393"/>
      <c r="Y195" s="1393"/>
      <c r="Z195" s="1393"/>
      <c r="AA195" s="1393"/>
      <c r="AB195" s="1393"/>
      <c r="AC195" s="1393"/>
      <c r="AD195" s="1393"/>
      <c r="AE195" s="1393"/>
      <c r="AF195" s="1394"/>
      <c r="AG195" s="1097" t="s">
        <v>600</v>
      </c>
      <c r="AH195" s="683"/>
      <c r="AI195" s="683"/>
      <c r="AJ195" s="683"/>
      <c r="AK195" s="683"/>
      <c r="AL195" s="683"/>
      <c r="AM195" s="683"/>
      <c r="AN195" s="683"/>
      <c r="AO195" s="683"/>
      <c r="AP195" s="683"/>
      <c r="AQ195" s="683"/>
      <c r="AR195" s="683"/>
    </row>
    <row r="196" spans="1:46" s="651" customFormat="1" ht="15" customHeight="1">
      <c r="A196" s="1282"/>
      <c r="B196" s="1282"/>
      <c r="C196" s="1282"/>
      <c r="D196" s="1282">
        <v>1</v>
      </c>
      <c r="E196" s="963"/>
      <c r="F196" s="956"/>
      <c r="G196" s="965"/>
      <c r="H196" s="966"/>
      <c r="I196" s="945"/>
      <c r="J196" s="940"/>
      <c r="K196" s="938"/>
      <c r="L196" s="688" t="str">
        <f>mergeValue(A196) &amp;"."&amp; mergeValue(B196)&amp;"."&amp; mergeValue(C196)&amp;"."&amp; mergeValue(D196)</f>
        <v>1.1.1.1</v>
      </c>
      <c r="M196" s="660" t="s">
        <v>21</v>
      </c>
      <c r="N196" s="1392"/>
      <c r="O196" s="1393"/>
      <c r="P196" s="1393"/>
      <c r="Q196" s="1393"/>
      <c r="R196" s="1393"/>
      <c r="S196" s="1393"/>
      <c r="T196" s="1393"/>
      <c r="U196" s="1393"/>
      <c r="V196" s="1393"/>
      <c r="W196" s="1393"/>
      <c r="X196" s="1393"/>
      <c r="Y196" s="1393"/>
      <c r="Z196" s="1393"/>
      <c r="AA196" s="1393"/>
      <c r="AB196" s="1393"/>
      <c r="AC196" s="1393"/>
      <c r="AD196" s="1393"/>
      <c r="AE196" s="1393"/>
      <c r="AF196" s="1394"/>
      <c r="AG196" s="1097" t="s">
        <v>623</v>
      </c>
      <c r="AH196" s="683"/>
      <c r="AI196" s="683"/>
      <c r="AJ196" s="683"/>
      <c r="AK196" s="683"/>
      <c r="AL196" s="683"/>
      <c r="AM196" s="683"/>
      <c r="AN196" s="683"/>
      <c r="AO196" s="683"/>
      <c r="AP196" s="683"/>
      <c r="AQ196" s="683"/>
      <c r="AR196" s="683"/>
    </row>
    <row r="197" spans="1:46" s="651" customFormat="1" ht="17.100000000000001" customHeight="1">
      <c r="A197" s="1282"/>
      <c r="B197" s="1282"/>
      <c r="C197" s="1282"/>
      <c r="D197" s="1282"/>
      <c r="E197" s="1282">
        <v>1</v>
      </c>
      <c r="F197" s="956"/>
      <c r="G197" s="965"/>
      <c r="H197" s="966"/>
      <c r="I197" s="967"/>
      <c r="J197" s="957"/>
      <c r="K197" s="1227"/>
      <c r="L197" s="1342" t="str">
        <f>mergeValue(A197) &amp;"."&amp; mergeValue(B197)&amp;"."&amp; mergeValue(C197)&amp;"."&amp; mergeValue(D197)&amp;"."&amp; mergeValue(E197)</f>
        <v>1.1.1.1.1</v>
      </c>
      <c r="M197" s="1343"/>
      <c r="N197" s="1290" t="s">
        <v>83</v>
      </c>
      <c r="O197" s="1349"/>
      <c r="P197" s="1347">
        <v>1</v>
      </c>
      <c r="Q197" s="1414"/>
      <c r="R197" s="1290" t="s">
        <v>83</v>
      </c>
      <c r="S197" s="1349"/>
      <c r="T197" s="1347">
        <v>1</v>
      </c>
      <c r="U197" s="1414"/>
      <c r="V197" s="1290" t="s">
        <v>83</v>
      </c>
      <c r="W197" s="666"/>
      <c r="X197" s="655">
        <v>1</v>
      </c>
      <c r="Y197" s="1042"/>
      <c r="Z197" s="638"/>
      <c r="AA197" s="638"/>
      <c r="AB197" s="1288"/>
      <c r="AC197" s="1290" t="s">
        <v>83</v>
      </c>
      <c r="AD197" s="1288"/>
      <c r="AE197" s="1290" t="s">
        <v>83</v>
      </c>
      <c r="AF197" s="680"/>
      <c r="AG197" s="1344"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2"/>
      <c r="B198" s="1282"/>
      <c r="C198" s="1282"/>
      <c r="D198" s="1282"/>
      <c r="E198" s="1282"/>
      <c r="F198" s="956"/>
      <c r="G198" s="965"/>
      <c r="H198" s="966"/>
      <c r="I198" s="967"/>
      <c r="J198" s="957"/>
      <c r="K198" s="1227"/>
      <c r="L198" s="1342"/>
      <c r="M198" s="1343"/>
      <c r="N198" s="1290"/>
      <c r="O198" s="1349"/>
      <c r="P198" s="1347"/>
      <c r="Q198" s="1414"/>
      <c r="R198" s="1290"/>
      <c r="S198" s="1349"/>
      <c r="T198" s="1347"/>
      <c r="U198" s="1414"/>
      <c r="V198" s="1290"/>
      <c r="W198" s="689"/>
      <c r="X198" s="670"/>
      <c r="Y198" s="670"/>
      <c r="Z198" s="672"/>
      <c r="AA198" s="572" t="str">
        <f>AB197 &amp; "-" &amp; AD197</f>
        <v>-</v>
      </c>
      <c r="AB198" s="1289"/>
      <c r="AC198" s="1290"/>
      <c r="AD198" s="1289"/>
      <c r="AE198" s="1290"/>
      <c r="AF198" s="639"/>
      <c r="AG198" s="1345"/>
      <c r="AH198" s="683"/>
      <c r="AI198" s="686"/>
      <c r="AJ198" s="686"/>
      <c r="AK198" s="686"/>
      <c r="AL198" s="686"/>
      <c r="AM198" s="686"/>
      <c r="AN198" s="686"/>
      <c r="AO198" s="683"/>
      <c r="AP198" s="683"/>
      <c r="AQ198" s="683"/>
      <c r="AR198" s="683"/>
    </row>
    <row r="199" spans="1:46" s="651" customFormat="1" ht="17.100000000000001" customHeight="1">
      <c r="A199" s="1282"/>
      <c r="B199" s="1282"/>
      <c r="C199" s="1282"/>
      <c r="D199" s="1282"/>
      <c r="E199" s="1282"/>
      <c r="F199" s="956"/>
      <c r="G199" s="965"/>
      <c r="H199" s="966"/>
      <c r="I199" s="967"/>
      <c r="J199" s="957"/>
      <c r="K199" s="1227"/>
      <c r="L199" s="1342"/>
      <c r="M199" s="1343"/>
      <c r="N199" s="1290"/>
      <c r="O199" s="1349"/>
      <c r="P199" s="1347"/>
      <c r="Q199" s="1414"/>
      <c r="R199" s="1290"/>
      <c r="S199" s="571"/>
      <c r="T199" s="664"/>
      <c r="U199" s="670"/>
      <c r="V199" s="671"/>
      <c r="W199" s="671"/>
      <c r="X199" s="671"/>
      <c r="Y199" s="671"/>
      <c r="Z199" s="672"/>
      <c r="AA199" s="672"/>
      <c r="AB199" s="673"/>
      <c r="AC199" s="669"/>
      <c r="AD199" s="669"/>
      <c r="AE199" s="673"/>
      <c r="AF199" s="669"/>
      <c r="AG199" s="1345"/>
      <c r="AH199" s="683"/>
      <c r="AI199" s="686"/>
      <c r="AJ199" s="686"/>
      <c r="AK199" s="686"/>
      <c r="AL199" s="686"/>
      <c r="AM199" s="686"/>
      <c r="AN199" s="686"/>
      <c r="AO199" s="683"/>
      <c r="AP199" s="683"/>
      <c r="AQ199" s="683"/>
      <c r="AR199" s="683"/>
    </row>
    <row r="200" spans="1:46" s="651" customFormat="1" ht="17.100000000000001" customHeight="1">
      <c r="A200" s="1282"/>
      <c r="B200" s="1282"/>
      <c r="C200" s="1282"/>
      <c r="D200" s="1282"/>
      <c r="E200" s="1282"/>
      <c r="F200" s="956"/>
      <c r="G200" s="965"/>
      <c r="H200" s="966"/>
      <c r="I200" s="967"/>
      <c r="J200" s="957"/>
      <c r="K200" s="1227"/>
      <c r="L200" s="1342"/>
      <c r="M200" s="1343"/>
      <c r="N200" s="1290"/>
      <c r="O200" s="674"/>
      <c r="P200" s="676"/>
      <c r="Q200" s="675"/>
      <c r="R200" s="671"/>
      <c r="S200" s="671"/>
      <c r="T200" s="671"/>
      <c r="U200" s="671"/>
      <c r="V200" s="671"/>
      <c r="W200" s="671"/>
      <c r="X200" s="671"/>
      <c r="Y200" s="671"/>
      <c r="Z200" s="672"/>
      <c r="AA200" s="672"/>
      <c r="AB200" s="673"/>
      <c r="AC200" s="669"/>
      <c r="AD200" s="669"/>
      <c r="AE200" s="673"/>
      <c r="AF200" s="669"/>
      <c r="AG200" s="1345"/>
      <c r="AH200" s="683"/>
      <c r="AI200" s="686"/>
      <c r="AJ200" s="686"/>
      <c r="AK200" s="686"/>
      <c r="AL200" s="686"/>
      <c r="AM200" s="686"/>
      <c r="AN200" s="686"/>
      <c r="AO200" s="683"/>
      <c r="AP200" s="683"/>
      <c r="AQ200" s="683"/>
      <c r="AR200" s="683"/>
    </row>
    <row r="201" spans="1:46" s="650" customFormat="1" ht="15" customHeight="1">
      <c r="A201" s="1282"/>
      <c r="B201" s="1282"/>
      <c r="C201" s="1282"/>
      <c r="D201" s="1282"/>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6"/>
      <c r="AH201" s="685"/>
      <c r="AI201" s="685"/>
      <c r="AJ201" s="687"/>
      <c r="AK201" s="687"/>
      <c r="AL201" s="687"/>
      <c r="AM201" s="687"/>
      <c r="AN201" s="687"/>
      <c r="AO201" s="685"/>
      <c r="AP201" s="685"/>
      <c r="AQ201" s="685"/>
      <c r="AR201" s="685"/>
    </row>
    <row r="202" spans="1:46" s="650" customFormat="1" ht="15" customHeight="1">
      <c r="A202" s="1282"/>
      <c r="B202" s="1282"/>
      <c r="C202" s="1282"/>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2"/>
      <c r="B203" s="1282"/>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2"/>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4"/>
      <c r="R207" s="150"/>
      <c r="S207" s="150"/>
      <c r="T207" s="150"/>
      <c r="U207" s="1284"/>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4"/>
      <c r="R208" s="150"/>
      <c r="S208" s="150"/>
      <c r="T208" s="150"/>
      <c r="U208" s="1284"/>
      <c r="V208" s="150"/>
      <c r="W208" s="150"/>
      <c r="X208" s="150"/>
      <c r="Y208" s="150"/>
      <c r="Z208" s="150"/>
      <c r="AA208" s="150"/>
      <c r="AB208" s="150"/>
      <c r="AC208" s="150"/>
    </row>
    <row r="209" spans="1:83" ht="15" customHeight="1">
      <c r="G209" s="149"/>
      <c r="H209" s="150"/>
      <c r="I209" s="150"/>
      <c r="J209" s="80"/>
      <c r="K209" s="150"/>
      <c r="L209" s="150"/>
      <c r="M209" s="150"/>
      <c r="N209" s="150"/>
      <c r="O209" s="150"/>
      <c r="Q209" s="1284"/>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5" t="s">
        <v>84</v>
      </c>
      <c r="O211" s="1349"/>
      <c r="P211" s="1347">
        <v>1</v>
      </c>
      <c r="Q211" s="1384"/>
      <c r="R211" s="1290" t="s">
        <v>83</v>
      </c>
      <c r="S211" s="1387"/>
      <c r="T211" s="1416">
        <v>1</v>
      </c>
      <c r="U211" s="1285"/>
      <c r="V211" s="1290"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5"/>
      <c r="O212" s="1349"/>
      <c r="P212" s="1347"/>
      <c r="Q212" s="1384"/>
      <c r="R212" s="1290"/>
      <c r="S212" s="1388"/>
      <c r="T212" s="1417"/>
      <c r="U212" s="1285"/>
      <c r="V212" s="1290"/>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5"/>
      <c r="O213" s="1349"/>
      <c r="P213" s="1347"/>
      <c r="Q213" s="1384"/>
      <c r="R213" s="1290"/>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90"/>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2">
        <v>1</v>
      </c>
      <c r="B220" s="831"/>
      <c r="C220" s="831"/>
      <c r="D220" s="831"/>
      <c r="E220" s="832"/>
      <c r="F220" s="833"/>
      <c r="G220" s="833"/>
      <c r="H220" s="833"/>
      <c r="I220" s="834"/>
      <c r="J220" s="829"/>
      <c r="K220" s="836"/>
      <c r="L220" s="744">
        <f>mergeValue(A220)</f>
        <v>1</v>
      </c>
      <c r="M220" s="610" t="s">
        <v>19</v>
      </c>
      <c r="N220" s="615"/>
      <c r="O220" s="1378"/>
      <c r="P220" s="1379"/>
      <c r="Q220" s="1379"/>
      <c r="R220" s="1379"/>
      <c r="S220" s="1379"/>
      <c r="T220" s="1379"/>
      <c r="U220" s="1379"/>
      <c r="V220" s="1380"/>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2"/>
      <c r="B221" s="1282">
        <v>1</v>
      </c>
      <c r="C221" s="831"/>
      <c r="D221" s="831"/>
      <c r="E221" s="833"/>
      <c r="F221" s="833"/>
      <c r="G221" s="833"/>
      <c r="H221" s="833"/>
      <c r="I221" s="828"/>
      <c r="J221" s="827"/>
      <c r="K221" s="830"/>
      <c r="L221" s="744" t="str">
        <f>mergeValue(A221) &amp;"."&amp; mergeValue(B221)</f>
        <v>1.1</v>
      </c>
      <c r="M221" s="658" t="s">
        <v>15</v>
      </c>
      <c r="N221" s="615"/>
      <c r="O221" s="1378"/>
      <c r="P221" s="1379"/>
      <c r="Q221" s="1379"/>
      <c r="R221" s="1379"/>
      <c r="S221" s="1379"/>
      <c r="T221" s="1379"/>
      <c r="U221" s="1379"/>
      <c r="V221" s="1380"/>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2"/>
      <c r="B222" s="1282"/>
      <c r="C222" s="1282">
        <v>1</v>
      </c>
      <c r="D222" s="831"/>
      <c r="E222" s="833"/>
      <c r="F222" s="833"/>
      <c r="G222" s="833"/>
      <c r="H222" s="833"/>
      <c r="I222" s="835"/>
      <c r="J222" s="827"/>
      <c r="K222" s="830"/>
      <c r="L222" s="744" t="str">
        <f>mergeValue(A222) &amp;"."&amp; mergeValue(B222)&amp;"."&amp; mergeValue(C222)</f>
        <v>1.1.1</v>
      </c>
      <c r="M222" s="659" t="s">
        <v>7</v>
      </c>
      <c r="N222" s="615"/>
      <c r="O222" s="1378"/>
      <c r="P222" s="1379"/>
      <c r="Q222" s="1379"/>
      <c r="R222" s="1379"/>
      <c r="S222" s="1379"/>
      <c r="T222" s="1379"/>
      <c r="U222" s="1379"/>
      <c r="V222" s="1380"/>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2"/>
      <c r="B223" s="1282"/>
      <c r="C223" s="1282"/>
      <c r="D223" s="1282">
        <v>1</v>
      </c>
      <c r="E223" s="833"/>
      <c r="F223" s="833"/>
      <c r="G223" s="833"/>
      <c r="H223" s="833"/>
      <c r="I223" s="835"/>
      <c r="J223" s="827"/>
      <c r="K223" s="830"/>
      <c r="L223" s="744" t="str">
        <f>mergeValue(A223) &amp;"."&amp; mergeValue(B223)&amp;"."&amp; mergeValue(C223)&amp;"."&amp; mergeValue(D223)</f>
        <v>1.1.1.1</v>
      </c>
      <c r="M223" s="660" t="s">
        <v>21</v>
      </c>
      <c r="N223" s="615"/>
      <c r="O223" s="1378"/>
      <c r="P223" s="1379"/>
      <c r="Q223" s="1379"/>
      <c r="R223" s="1379"/>
      <c r="S223" s="1379"/>
      <c r="T223" s="1379"/>
      <c r="U223" s="1379"/>
      <c r="V223" s="1380"/>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2"/>
      <c r="B224" s="1282"/>
      <c r="C224" s="1282"/>
      <c r="D224" s="1282"/>
      <c r="E224" s="1282">
        <v>1</v>
      </c>
      <c r="F224" s="833"/>
      <c r="G224" s="833"/>
      <c r="H224" s="831">
        <v>1</v>
      </c>
      <c r="I224" s="1282">
        <v>1</v>
      </c>
      <c r="J224" s="833"/>
      <c r="K224" s="838"/>
      <c r="L224" s="744" t="str">
        <f>mergeValue(A224) &amp;"."&amp; mergeValue(B224)&amp;"."&amp; mergeValue(C224)&amp;"."&amp; mergeValue(D224)&amp;"."&amp; mergeValue(E224)</f>
        <v>1.1.1.1.1</v>
      </c>
      <c r="M224" s="524" t="s">
        <v>8</v>
      </c>
      <c r="N224" s="615"/>
      <c r="O224" s="1285"/>
      <c r="P224" s="1286"/>
      <c r="Q224" s="1286"/>
      <c r="R224" s="1286"/>
      <c r="S224" s="1286"/>
      <c r="T224" s="1286"/>
      <c r="U224" s="1286"/>
      <c r="V224" s="1287"/>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45">
      <c r="A225" s="1282"/>
      <c r="B225" s="1282"/>
      <c r="C225" s="1282"/>
      <c r="D225" s="1282"/>
      <c r="E225" s="1282"/>
      <c r="F225" s="1282">
        <v>1</v>
      </c>
      <c r="G225" s="831"/>
      <c r="H225" s="831"/>
      <c r="I225" s="1282"/>
      <c r="J225" s="1282">
        <v>1</v>
      </c>
      <c r="K225" s="839"/>
      <c r="L225" s="744" t="str">
        <f>mergeValue(A225) &amp;"."&amp; mergeValue(B225)&amp;"."&amp; mergeValue(C225)&amp;"."&amp; mergeValue(D225)&amp;"."&amp; mergeValue(E225)&amp;"."&amp; mergeValue(F225)</f>
        <v>1.1.1.1.1.1</v>
      </c>
      <c r="M225" s="525" t="s">
        <v>9</v>
      </c>
      <c r="N225" s="615"/>
      <c r="O225" s="1285"/>
      <c r="P225" s="1286"/>
      <c r="Q225" s="1286"/>
      <c r="R225" s="1286"/>
      <c r="S225" s="1286"/>
      <c r="T225" s="1286"/>
      <c r="U225" s="1286"/>
      <c r="V225" s="1287"/>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82"/>
      <c r="B226" s="1282"/>
      <c r="C226" s="1282"/>
      <c r="D226" s="1282"/>
      <c r="E226" s="1282"/>
      <c r="F226" s="1282"/>
      <c r="G226" s="831">
        <v>1</v>
      </c>
      <c r="H226" s="831"/>
      <c r="I226" s="1282"/>
      <c r="J226" s="1282"/>
      <c r="K226" s="839">
        <v>1</v>
      </c>
      <c r="L226" s="744" t="str">
        <f>mergeValue(A226) &amp;"."&amp; mergeValue(B226)&amp;"."&amp; mergeValue(C226)&amp;"."&amp; mergeValue(D226)&amp;"."&amp; mergeValue(E226)&amp;"."&amp; mergeValue(F226)&amp;"."&amp; mergeValue(G226)</f>
        <v>1.1.1.1.1.1.1</v>
      </c>
      <c r="M226" s="1016"/>
      <c r="N226" s="615"/>
      <c r="O226" s="726"/>
      <c r="P226" s="726"/>
      <c r="Q226" s="726"/>
      <c r="R226" s="1289"/>
      <c r="S226" s="1290" t="s">
        <v>83</v>
      </c>
      <c r="T226" s="1289"/>
      <c r="U226" s="1290" t="s">
        <v>83</v>
      </c>
      <c r="V226" s="726"/>
      <c r="W226" s="1300"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282"/>
      <c r="B227" s="1282"/>
      <c r="C227" s="1282"/>
      <c r="D227" s="1282"/>
      <c r="E227" s="1282"/>
      <c r="F227" s="1282"/>
      <c r="G227" s="831"/>
      <c r="H227" s="831"/>
      <c r="I227" s="1282"/>
      <c r="J227" s="1282"/>
      <c r="K227" s="839"/>
      <c r="L227" s="752"/>
      <c r="M227" s="615"/>
      <c r="N227" s="615"/>
      <c r="O227" s="726"/>
      <c r="P227" s="726"/>
      <c r="Q227" s="732" t="str">
        <f>R226 &amp; "-" &amp; T226</f>
        <v>-</v>
      </c>
      <c r="R227" s="1289"/>
      <c r="S227" s="1290"/>
      <c r="T227" s="1289"/>
      <c r="U227" s="1290"/>
      <c r="V227" s="726"/>
      <c r="W227" s="1301"/>
      <c r="X227" s="759"/>
      <c r="Y227" s="777"/>
      <c r="Z227" s="777" t="str">
        <f t="shared" si="3"/>
        <v/>
      </c>
      <c r="AA227" s="777"/>
      <c r="AB227" s="777"/>
      <c r="AC227" s="777"/>
      <c r="AD227" s="759"/>
      <c r="AE227" s="759"/>
      <c r="AF227" s="759"/>
      <c r="AG227" s="759"/>
      <c r="AH227" s="759"/>
      <c r="AI227" s="759"/>
      <c r="AJ227" s="759"/>
    </row>
    <row r="228" spans="1:36" s="751" customFormat="1" ht="15" customHeight="1">
      <c r="A228" s="1282"/>
      <c r="B228" s="1282"/>
      <c r="C228" s="1282"/>
      <c r="D228" s="1282"/>
      <c r="E228" s="1282"/>
      <c r="F228" s="1282"/>
      <c r="G228" s="833"/>
      <c r="H228" s="831"/>
      <c r="I228" s="1282"/>
      <c r="J228" s="1282"/>
      <c r="K228" s="838"/>
      <c r="L228" s="654"/>
      <c r="M228" s="527" t="s">
        <v>24</v>
      </c>
      <c r="N228" s="728"/>
      <c r="O228" s="728"/>
      <c r="P228" s="728"/>
      <c r="Q228" s="728"/>
      <c r="R228" s="728"/>
      <c r="S228" s="728"/>
      <c r="T228" s="728"/>
      <c r="U228" s="728"/>
      <c r="V228" s="725"/>
      <c r="W228" s="1302"/>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82"/>
      <c r="B229" s="1282"/>
      <c r="C229" s="1282"/>
      <c r="D229" s="1282"/>
      <c r="E229" s="1282"/>
      <c r="F229" s="833"/>
      <c r="G229" s="833"/>
      <c r="H229" s="831"/>
      <c r="I229" s="1282"/>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82"/>
      <c r="B230" s="1282"/>
      <c r="C230" s="1282"/>
      <c r="D230" s="1282"/>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82"/>
      <c r="B231" s="1282"/>
      <c r="C231" s="1282"/>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82"/>
      <c r="B232" s="1282"/>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82"/>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82">
        <v>1</v>
      </c>
      <c r="B238" s="963"/>
      <c r="C238" s="963"/>
      <c r="D238" s="963"/>
      <c r="E238" s="929"/>
      <c r="F238" s="974"/>
      <c r="G238" s="974"/>
      <c r="H238" s="974"/>
      <c r="I238" s="931"/>
      <c r="J238" s="927"/>
      <c r="K238" s="911"/>
      <c r="L238" s="978">
        <f>mergeValue(A238)</f>
        <v>1</v>
      </c>
      <c r="M238" s="610" t="s">
        <v>19</v>
      </c>
      <c r="N238" s="615"/>
      <c r="O238" s="1378"/>
      <c r="P238" s="1379"/>
      <c r="Q238" s="1379"/>
      <c r="R238" s="1379"/>
      <c r="S238" s="1379"/>
      <c r="T238" s="1379"/>
      <c r="U238" s="1379"/>
      <c r="V238" s="1380"/>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282"/>
      <c r="B239" s="1282">
        <v>1</v>
      </c>
      <c r="C239" s="963"/>
      <c r="D239" s="963"/>
      <c r="E239" s="974"/>
      <c r="F239" s="974"/>
      <c r="G239" s="974"/>
      <c r="H239" s="974"/>
      <c r="I239" s="969"/>
      <c r="J239" s="902"/>
      <c r="K239" s="905"/>
      <c r="L239" s="978" t="str">
        <f>mergeValue(A239) &amp;"."&amp; mergeValue(B239)</f>
        <v>1.1</v>
      </c>
      <c r="M239" s="658" t="s">
        <v>15</v>
      </c>
      <c r="N239" s="615"/>
      <c r="O239" s="1378"/>
      <c r="P239" s="1379"/>
      <c r="Q239" s="1379"/>
      <c r="R239" s="1379"/>
      <c r="S239" s="1379"/>
      <c r="T239" s="1379"/>
      <c r="U239" s="1379"/>
      <c r="V239" s="1380"/>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82"/>
      <c r="B240" s="1282"/>
      <c r="C240" s="1282">
        <v>1</v>
      </c>
      <c r="D240" s="963"/>
      <c r="E240" s="974"/>
      <c r="F240" s="974"/>
      <c r="G240" s="974"/>
      <c r="H240" s="974"/>
      <c r="I240" s="910"/>
      <c r="J240" s="902"/>
      <c r="K240" s="905"/>
      <c r="L240" s="978" t="str">
        <f>mergeValue(A240) &amp;"."&amp; mergeValue(B240)&amp;"."&amp; mergeValue(C240)</f>
        <v>1.1.1</v>
      </c>
      <c r="M240" s="659" t="s">
        <v>7</v>
      </c>
      <c r="N240" s="615"/>
      <c r="O240" s="1378"/>
      <c r="P240" s="1379"/>
      <c r="Q240" s="1379"/>
      <c r="R240" s="1379"/>
      <c r="S240" s="1379"/>
      <c r="T240" s="1379"/>
      <c r="U240" s="1379"/>
      <c r="V240" s="1380"/>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82"/>
      <c r="B241" s="1282"/>
      <c r="C241" s="1282"/>
      <c r="D241" s="1282">
        <v>1</v>
      </c>
      <c r="E241" s="974"/>
      <c r="F241" s="974"/>
      <c r="G241" s="974"/>
      <c r="H241" s="974"/>
      <c r="I241" s="910"/>
      <c r="J241" s="902"/>
      <c r="K241" s="905"/>
      <c r="L241" s="978" t="str">
        <f>mergeValue(A241) &amp;"."&amp; mergeValue(B241)&amp;"."&amp; mergeValue(C241)&amp;"."&amp; mergeValue(D241)</f>
        <v>1.1.1.1</v>
      </c>
      <c r="M241" s="660" t="s">
        <v>21</v>
      </c>
      <c r="N241" s="615"/>
      <c r="O241" s="1378"/>
      <c r="P241" s="1379"/>
      <c r="Q241" s="1379"/>
      <c r="R241" s="1379"/>
      <c r="S241" s="1379"/>
      <c r="T241" s="1379"/>
      <c r="U241" s="1379"/>
      <c r="V241" s="1380"/>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82"/>
      <c r="B242" s="1282"/>
      <c r="C242" s="1282"/>
      <c r="D242" s="1282"/>
      <c r="E242" s="1282">
        <v>1</v>
      </c>
      <c r="F242" s="974"/>
      <c r="G242" s="974"/>
      <c r="H242" s="963">
        <v>1</v>
      </c>
      <c r="I242" s="1282">
        <v>1</v>
      </c>
      <c r="J242" s="974"/>
      <c r="K242" s="913"/>
      <c r="L242" s="978" t="str">
        <f>mergeValue(A242) &amp;"."&amp; mergeValue(B242)&amp;"."&amp; mergeValue(C242)&amp;"."&amp; mergeValue(D242)&amp;"."&amp; mergeValue(E242)</f>
        <v>1.1.1.1.1</v>
      </c>
      <c r="M242" s="524" t="s">
        <v>8</v>
      </c>
      <c r="N242" s="615"/>
      <c r="O242" s="1285"/>
      <c r="P242" s="1286"/>
      <c r="Q242" s="1286"/>
      <c r="R242" s="1286"/>
      <c r="S242" s="1286"/>
      <c r="T242" s="1286"/>
      <c r="U242" s="1286"/>
      <c r="V242" s="1287"/>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45">
      <c r="A243" s="1282"/>
      <c r="B243" s="1282"/>
      <c r="C243" s="1282"/>
      <c r="D243" s="1282"/>
      <c r="E243" s="1282"/>
      <c r="F243" s="1282">
        <v>1</v>
      </c>
      <c r="G243" s="963"/>
      <c r="H243" s="963"/>
      <c r="I243" s="1282"/>
      <c r="J243" s="1282">
        <v>1</v>
      </c>
      <c r="K243" s="914"/>
      <c r="L243" s="978" t="str">
        <f>mergeValue(A243) &amp;"."&amp; mergeValue(B243)&amp;"."&amp; mergeValue(C243)&amp;"."&amp; mergeValue(D243)&amp;"."&amp; mergeValue(E243)&amp;"."&amp; mergeValue(F243)</f>
        <v>1.1.1.1.1.1</v>
      </c>
      <c r="M243" s="525" t="s">
        <v>9</v>
      </c>
      <c r="N243" s="615"/>
      <c r="O243" s="1285"/>
      <c r="P243" s="1286"/>
      <c r="Q243" s="1286"/>
      <c r="R243" s="1286"/>
      <c r="S243" s="1286"/>
      <c r="T243" s="1286"/>
      <c r="U243" s="1286"/>
      <c r="V243" s="1287"/>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82"/>
      <c r="B244" s="1282"/>
      <c r="C244" s="1282"/>
      <c r="D244" s="1282"/>
      <c r="E244" s="1282"/>
      <c r="F244" s="1282"/>
      <c r="G244" s="963">
        <v>1</v>
      </c>
      <c r="H244" s="963"/>
      <c r="I244" s="1282"/>
      <c r="J244" s="1282"/>
      <c r="K244" s="914">
        <v>1</v>
      </c>
      <c r="L244" s="978" t="str">
        <f>mergeValue(A244) &amp;"."&amp; mergeValue(B244)&amp;"."&amp; mergeValue(C244)&amp;"."&amp; mergeValue(D244)&amp;"."&amp; mergeValue(E244)&amp;"."&amp; mergeValue(F244)&amp;"."&amp; mergeValue(G244)</f>
        <v>1.1.1.1.1.1.1</v>
      </c>
      <c r="M244" s="1016"/>
      <c r="N244" s="615"/>
      <c r="O244" s="726"/>
      <c r="P244" s="726"/>
      <c r="Q244" s="1040"/>
      <c r="R244" s="1289"/>
      <c r="S244" s="1290" t="s">
        <v>83</v>
      </c>
      <c r="T244" s="1289"/>
      <c r="U244" s="1290" t="s">
        <v>83</v>
      </c>
      <c r="V244" s="726"/>
      <c r="W244" s="1300"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282"/>
      <c r="B245" s="1282"/>
      <c r="C245" s="1282"/>
      <c r="D245" s="1282"/>
      <c r="E245" s="1282"/>
      <c r="F245" s="1282"/>
      <c r="G245" s="963"/>
      <c r="H245" s="963"/>
      <c r="I245" s="1282"/>
      <c r="J245" s="1282"/>
      <c r="K245" s="914"/>
      <c r="L245" s="752"/>
      <c r="M245" s="615"/>
      <c r="N245" s="615"/>
      <c r="O245" s="726"/>
      <c r="P245" s="726"/>
      <c r="Q245" s="732" t="str">
        <f>R244 &amp; "-" &amp; T244</f>
        <v>-</v>
      </c>
      <c r="R245" s="1289"/>
      <c r="S245" s="1290"/>
      <c r="T245" s="1289"/>
      <c r="U245" s="1290"/>
      <c r="V245" s="726"/>
      <c r="W245" s="1301"/>
      <c r="X245" s="956"/>
      <c r="Y245" s="777"/>
      <c r="Z245" s="777" t="str">
        <f t="shared" si="4"/>
        <v/>
      </c>
      <c r="AA245" s="777"/>
      <c r="AB245" s="777"/>
      <c r="AC245" s="777"/>
      <c r="AD245" s="956"/>
      <c r="AE245" s="956"/>
      <c r="AF245" s="956"/>
      <c r="AG245" s="956"/>
      <c r="AH245" s="956"/>
      <c r="AI245" s="956"/>
      <c r="AJ245" s="956"/>
    </row>
    <row r="246" spans="1:36" s="938" customFormat="1" ht="15" customHeight="1">
      <c r="A246" s="1282"/>
      <c r="B246" s="1282"/>
      <c r="C246" s="1282"/>
      <c r="D246" s="1282"/>
      <c r="E246" s="1282"/>
      <c r="F246" s="1282"/>
      <c r="G246" s="974"/>
      <c r="H246" s="963"/>
      <c r="I246" s="1282"/>
      <c r="J246" s="1282"/>
      <c r="K246" s="913"/>
      <c r="L246" s="654"/>
      <c r="M246" s="527" t="s">
        <v>24</v>
      </c>
      <c r="N246" s="954"/>
      <c r="O246" s="954"/>
      <c r="P246" s="954"/>
      <c r="Q246" s="954"/>
      <c r="R246" s="954"/>
      <c r="S246" s="954"/>
      <c r="T246" s="954"/>
      <c r="U246" s="954"/>
      <c r="V246" s="725"/>
      <c r="W246" s="1302"/>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82"/>
      <c r="B247" s="1282"/>
      <c r="C247" s="1282"/>
      <c r="D247" s="1282"/>
      <c r="E247" s="1282"/>
      <c r="F247" s="974"/>
      <c r="G247" s="974"/>
      <c r="H247" s="963"/>
      <c r="I247" s="1282"/>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82"/>
      <c r="B248" s="1282"/>
      <c r="C248" s="1282"/>
      <c r="D248" s="1282"/>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82"/>
      <c r="B249" s="1282"/>
      <c r="C249" s="1282"/>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82"/>
      <c r="B250" s="1282"/>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82"/>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5"/>
      <c r="D297" s="1228">
        <v>1</v>
      </c>
      <c r="E297" s="1284"/>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5"/>
      <c r="D298" s="1228"/>
      <c r="E298" s="1284"/>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6"/>
      <c r="D302" s="241"/>
      <c r="E302" s="424"/>
      <c r="F302" s="1397"/>
      <c r="G302" s="1228">
        <v>0</v>
      </c>
      <c r="H302" s="1226"/>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6"/>
      <c r="D303" s="241"/>
      <c r="E303" s="424"/>
      <c r="F303" s="1397"/>
      <c r="G303" s="1228"/>
      <c r="H303" s="1226"/>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0">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80"/>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80"/>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80"/>
      <c r="B340" s="1280">
        <v>1</v>
      </c>
      <c r="C340" s="319"/>
      <c r="D340" s="319"/>
      <c r="F340" s="313" t="str">
        <f>"4."&amp;mergeValue(A340) &amp;"."&amp;mergeValue(B340)</f>
        <v>4.1.1</v>
      </c>
      <c r="G340" s="304" t="s">
        <v>570</v>
      </c>
      <c r="H340" s="297" t="str">
        <f>IF(region_name="","",region_name)</f>
        <v>Челябинская область</v>
      </c>
      <c r="I340" s="188" t="s">
        <v>478</v>
      </c>
      <c r="J340" s="312"/>
      <c r="K340" s="206"/>
      <c r="L340" s="206"/>
      <c r="M340" s="206"/>
      <c r="N340" s="206"/>
      <c r="O340" s="206"/>
      <c r="P340" s="206"/>
      <c r="Q340" s="206"/>
      <c r="R340" s="206"/>
      <c r="S340" s="206"/>
      <c r="T340" s="206"/>
    </row>
    <row r="341" spans="1:83" s="182" customFormat="1" ht="191.25">
      <c r="A341" s="1280"/>
      <c r="B341" s="1280"/>
      <c r="C341" s="1280">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80"/>
      <c r="B342" s="1280"/>
      <c r="C342" s="1280"/>
      <c r="D342" s="319">
        <v>1</v>
      </c>
      <c r="F342" s="313" t="str">
        <f>"4."&amp;mergeValue(A342) &amp;"."&amp;mergeValue(B342)&amp;"."&amp;mergeValue(C342)&amp;"."&amp;mergeValue(D342)</f>
        <v>4.1.1.1.1</v>
      </c>
      <c r="G342" s="392" t="s">
        <v>477</v>
      </c>
      <c r="H342" s="297"/>
      <c r="I342" s="1281" t="s">
        <v>569</v>
      </c>
      <c r="J342" s="312"/>
      <c r="K342" s="206"/>
      <c r="L342" s="206"/>
      <c r="M342" s="206"/>
      <c r="N342" s="206"/>
      <c r="O342" s="206"/>
      <c r="P342" s="206"/>
      <c r="Q342" s="206"/>
      <c r="R342" s="206"/>
      <c r="S342" s="206"/>
      <c r="T342" s="206"/>
    </row>
    <row r="343" spans="1:83" s="182" customFormat="1" ht="18.75">
      <c r="A343" s="1280"/>
      <c r="B343" s="1280"/>
      <c r="C343" s="1280"/>
      <c r="D343" s="319"/>
      <c r="F343" s="396"/>
      <c r="G343" s="397" t="s">
        <v>4</v>
      </c>
      <c r="H343" s="398"/>
      <c r="I343" s="1281"/>
      <c r="J343" s="312"/>
      <c r="K343" s="206"/>
      <c r="L343" s="206"/>
      <c r="M343" s="206"/>
      <c r="N343" s="206"/>
      <c r="O343" s="206"/>
      <c r="P343" s="206"/>
      <c r="Q343" s="206"/>
      <c r="R343" s="206"/>
      <c r="S343" s="206"/>
      <c r="T343" s="206"/>
    </row>
    <row r="344" spans="1:83" s="182" customFormat="1" ht="18.75">
      <c r="A344" s="1280"/>
      <c r="B344" s="1280"/>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0"/>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7"/>
      <c r="E356" s="1368"/>
      <c r="F356" s="1369"/>
      <c r="G356" s="1108"/>
      <c r="H356" s="1166"/>
      <c r="I356" s="1165"/>
      <c r="J356" s="1130"/>
      <c r="K356" s="1108" t="s">
        <v>449</v>
      </c>
      <c r="L356" s="1281"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7"/>
      <c r="E357" s="1368"/>
      <c r="F357" s="1369"/>
      <c r="G357" s="1086"/>
      <c r="H357" s="1152" t="s">
        <v>274</v>
      </c>
      <c r="I357" s="1147"/>
      <c r="J357" s="1147"/>
      <c r="K357" s="1145"/>
      <c r="L357" s="1281"/>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7"/>
      <c r="E362" s="1368"/>
      <c r="F362" s="1369"/>
      <c r="G362" s="1108"/>
      <c r="H362" s="1166"/>
      <c r="I362" s="1165"/>
      <c r="J362" s="1169"/>
      <c r="K362" s="1108" t="s">
        <v>449</v>
      </c>
      <c r="L362" s="1281" t="s">
        <v>703</v>
      </c>
      <c r="M362" s="1155"/>
      <c r="N362" s="1100"/>
      <c r="O362" s="1100"/>
    </row>
    <row r="363" spans="1:83" s="1071" customFormat="1" ht="17.100000000000001" customHeight="1">
      <c r="A363" s="1105"/>
      <c r="B363" s="1094"/>
      <c r="C363" s="1080"/>
      <c r="D363" s="1367"/>
      <c r="E363" s="1368"/>
      <c r="F363" s="1369"/>
      <c r="G363" s="1086"/>
      <c r="H363" s="1152" t="s">
        <v>274</v>
      </c>
      <c r="I363" s="1147"/>
      <c r="J363" s="1147"/>
      <c r="K363" s="1145"/>
      <c r="L363" s="1281"/>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6"/>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6"/>
      <c r="I373" s="1165"/>
      <c r="J373" s="1169"/>
      <c r="K373" s="1108" t="s">
        <v>449</v>
      </c>
      <c r="L373" s="1131"/>
      <c r="M373" s="1155"/>
      <c r="N373" s="1100"/>
      <c r="O373" s="1100"/>
    </row>
  </sheetData>
  <sheetProtection formatColumns="0" formatRows="0"/>
  <dataConsolidate/>
  <mergeCells count="310">
    <mergeCell ref="V211:V212"/>
    <mergeCell ref="T211:T212"/>
    <mergeCell ref="AT55:AT56"/>
    <mergeCell ref="AU55:AU56"/>
    <mergeCell ref="AV55:AV56"/>
    <mergeCell ref="AW55:AW56"/>
    <mergeCell ref="O49:AX49"/>
    <mergeCell ref="O50:AX50"/>
    <mergeCell ref="O51:AX51"/>
    <mergeCell ref="O52:AX52"/>
    <mergeCell ref="O53:AX53"/>
    <mergeCell ref="O54:AX54"/>
    <mergeCell ref="AM55:AM56"/>
    <mergeCell ref="AN55:AN56"/>
    <mergeCell ref="AO55:AO56"/>
    <mergeCell ref="AP55:AP56"/>
    <mergeCell ref="AF55:AF56"/>
    <mergeCell ref="AG55:AG56"/>
    <mergeCell ref="AH55:AH56"/>
    <mergeCell ref="AI55:AI56"/>
    <mergeCell ref="Y55:Y56"/>
    <mergeCell ref="Z55:Z56"/>
    <mergeCell ref="AA55:AA56"/>
    <mergeCell ref="AB55:AB56"/>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149:U150"/>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D297:D298"/>
    <mergeCell ref="E297:E298"/>
    <mergeCell ref="N211:N214"/>
    <mergeCell ref="Q211:Q213"/>
    <mergeCell ref="O211:O213"/>
    <mergeCell ref="P211:P213"/>
    <mergeCell ref="U211:U212"/>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O146:V146"/>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O130:V130"/>
    <mergeCell ref="T131:T132"/>
    <mergeCell ref="T73:T74"/>
    <mergeCell ref="O85:V85"/>
    <mergeCell ref="O86:V86"/>
    <mergeCell ref="O87:V87"/>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P15:P16"/>
    <mergeCell ref="F15:F19"/>
    <mergeCell ref="G9:G13"/>
    <mergeCell ref="H9:H12"/>
    <mergeCell ref="G15:G19"/>
    <mergeCell ref="F36:F39"/>
    <mergeCell ref="I35:I40"/>
    <mergeCell ref="AY55:AY57"/>
    <mergeCell ref="W73:W75"/>
    <mergeCell ref="O106:AA106"/>
    <mergeCell ref="U73:U74"/>
    <mergeCell ref="W27:W29"/>
    <mergeCell ref="R37:R38"/>
    <mergeCell ref="T37:T38"/>
    <mergeCell ref="P28:Q28"/>
    <mergeCell ref="W37:W39"/>
    <mergeCell ref="O28:O29"/>
    <mergeCell ref="O30:U30"/>
    <mergeCell ref="U27:U29"/>
    <mergeCell ref="J36:J39"/>
    <mergeCell ref="U37:U38"/>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K9:K12"/>
    <mergeCell ref="J9:J12"/>
    <mergeCell ref="F9:F13"/>
    <mergeCell ref="E15:E19"/>
    <mergeCell ref="I15:I18"/>
    <mergeCell ref="E35:E40"/>
    <mergeCell ref="M9:M11"/>
    <mergeCell ref="E53:E58"/>
    <mergeCell ref="A67:A80"/>
    <mergeCell ref="B68:B79"/>
    <mergeCell ref="B194:B203"/>
    <mergeCell ref="A49:A62"/>
    <mergeCell ref="B50:B61"/>
    <mergeCell ref="C51:C60"/>
    <mergeCell ref="D52:D59"/>
    <mergeCell ref="C69:C78"/>
    <mergeCell ref="D70:D77"/>
    <mergeCell ref="E71:E76"/>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I108:I113"/>
    <mergeCell ref="W131:W133"/>
    <mergeCell ref="A85:A98"/>
    <mergeCell ref="B86:B97"/>
    <mergeCell ref="C87:C96"/>
    <mergeCell ref="D88:D95"/>
    <mergeCell ref="E89:E94"/>
    <mergeCell ref="O125:V125"/>
    <mergeCell ref="A143:A156"/>
    <mergeCell ref="I129:I134"/>
    <mergeCell ref="D106:D115"/>
    <mergeCell ref="E107:E114"/>
    <mergeCell ref="A103:A118"/>
    <mergeCell ref="B104:B117"/>
    <mergeCell ref="C105:C116"/>
    <mergeCell ref="O128:V128"/>
    <mergeCell ref="D128:D135"/>
    <mergeCell ref="O107:AA107"/>
    <mergeCell ref="O108:AA108"/>
    <mergeCell ref="O148:V148"/>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I165:I170"/>
    <mergeCell ref="C195:C202"/>
    <mergeCell ref="A179:A188"/>
    <mergeCell ref="B180:B187"/>
    <mergeCell ref="C181:C186"/>
    <mergeCell ref="D182:D185"/>
    <mergeCell ref="A193:A204"/>
    <mergeCell ref="F166:F169"/>
    <mergeCell ref="J109:J112"/>
    <mergeCell ref="F90:F93"/>
    <mergeCell ref="J90:J93"/>
    <mergeCell ref="O103:AA103"/>
    <mergeCell ref="O104:AA104"/>
    <mergeCell ref="O105:AA105"/>
    <mergeCell ref="Y109:Y11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O67:V67"/>
    <mergeCell ref="O68:V68"/>
    <mergeCell ref="O69:V69"/>
    <mergeCell ref="O70:V70"/>
    <mergeCell ref="O71:V71"/>
    <mergeCell ref="O72:V72"/>
    <mergeCell ref="R131:R132"/>
    <mergeCell ref="R73:R74"/>
    <mergeCell ref="S73:S74"/>
    <mergeCell ref="O88:V88"/>
    <mergeCell ref="O89:V89"/>
    <mergeCell ref="O90:V90"/>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XG49:WXG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KU49:KU56 UQ49:UQ56 AEM49:AEM56 AOI49:AOI56 AYE49:AYE56 BIA49:BIA56 BRW49:BRW56 CBS49:CBS56 CLO49:CLO56 CVK49:CVK56 DFG49:DFG56 DPC49:DPC56 DYY49:DYY56 EIU49:EIU56 ESQ49:ESQ56 FCM49:FCM56 FMI49:FMI56 FWE49:FWE56 GGA49:GGA56 GPW49:GPW56 GZS49:GZS56 HJO49:HJO56 HTK49:HTK56 IDG49:IDG56 INC49:INC56 IWY49:IWY56 JGU49:JGU56 JQQ49:JQQ56 KAM49:KAM56 KKI49:KKI56 KUE49:KUE56 LEA49:LEA56 LNW49:LNW56 LXS49:LXS56 MHO49:MHO56 MRK49:MRK56 NBG49:NBG56 NLC49:NLC56 NUY49:NUY56 OEU49:OEU56 OOQ49:OOQ56 OYM49:OYM56 PII49:PII56 PSE49:PSE56 QCA49:QCA56 QLW49:QLW56 QVS49:QVS56 RFO49:RFO56 RPK49:RPK56 RZG49:RZG56 SJC49:SJC56 SSY49:SSY56 TCU49:TCU56 TMQ49:TMQ56 TWM49:TWM56 UGI49:UGI56 UQE49:UQE56 VAA49:VAA56 VJW49:VJW56 VTS49:VTS56 WDO49:WDO56 WNK49:WNK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55 V55 AC55 AJ55 AQ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NI55 WMF183 WXE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KQ55 UM55 AEI55 AOE55 AYA55 BHW55 BRS55 CBO55 CLK55 CVG55 DFC55 DOY55 DYU55 EIQ55 ESM55 FCI55 FME55 FWA55 GFW55 GPS55 GZO55 HJK55 HTG55 IDC55 IMY55 IWU55 JGQ55 JQM55 KAI55 KKE55 KUA55 LDW55 LNS55 LXO55 MHK55 MRG55 NBC55 NKY55 NUU55 OEQ55 OOM55 OYI55 PIE55 PSA55 QBW55 QLS55 QVO55 RFK55 RPG55 RZC55 SIY55 SSU55 TCQ55 TMM55 TWI55 UGE55 UQA55 UZW55 VJS55 VTO55 WDK55 WNG55 WXC55 KS55 UO55 AEK55 AOG55 AYC55 BHY55 BRU55 CBQ55 CLM55 CVI55 DFE55 DPA55 DYW55 EIS55 ESO55 FCK55 FMG55 FWC55 GFY55 GPU55 GZQ55 HJM55 HTI55 IDE55 INA55 IWW55 JGS55 JQO55 KAK55 KKG55 KUC55 LDY55 LNU55 LXQ55 MHM55 MRI55 NBE55 NLA55 NUW55 OES55 OOO55 OYK55 PIG55 PSC55 QBY55 QLU55 QVQ55 RFM55 RPI55 RZE55 SJA55 SSW55 TCS55 TMO55 TWK55 UGG55 UQC55 UZY55 VJU55 VTQ55 WDM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Z120 Z109:Z110 U167 U91:U92 V183 AE197 U55 Z55 AB55 AG55 AI55 AN55 AP55 AU55 AW5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NH55 I292 WWG120 J268:L268 WXD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KP55 UL55 AEH55 AOD55 AXZ55 BHV55 BRR55 CBN55 CLJ55 CVF55 DFB55 DOX55 DYT55 EIP55 ESL55 FCH55 FMD55 FVZ55 GFV55 GPR55 GZN55 HJJ55 HTF55 IDB55 IMX55 IWT55 JGP55 JQL55 KAH55 KKD55 KTZ55 LDV55 LNR55 LXN55 MHJ55 MRF55 NBB55 NKX55 NUT55 OEP55 OOL55 OYH55 PID55 PRZ55 QBV55 QLR55 QVN55 RFJ55 RPF55 RZB55 SIX55 SST55 TCP55 TML55 TWH55 UGD55 UPZ55 UZV55 VJR55 VTN55 WDJ55 WNF55 WXB55 T55 KR55 UN55 AEJ55 AOF55 AYB55 BHX55 BRT55 CBP55 CLL55 CVH55 DFD55 DOZ55 DYV55 EIR55 ESN55 FCJ55 FMF55 FWB55 GFX55 GPT55 GZP55 HJL55 HTH55 IDD55 IMZ55 IWV55 JGR55 JQN55 KAJ55 KKF55 KUB55 LDX55 LNT55 LXP55 MHL55 MRH55 NBD55 NKZ55 NUV55 OER55 OON55 OYJ55 PIF55 PSB55 QBX55 QLT55 QVP55 RFL55 RPH55 RZD55 SIZ55 SSV55 TCR55 TMN55 TWJ55 UGF55 UQB55 UZX55 VJT55 VTP55 WDL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Y55 AA55 AF55 AH55 AM55 AO55 AT55 AV55"/>
    <dataValidation allowBlank="1" promptTitle="checkPeriodRange" sqref="WWD109:WWD110 WVY38 WVY74 WVY132 WVY92 R184 WVY150 WXA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KO56 UK56 AEG56 AOC56 AXY56 BHU56 BRQ56 CBM56 CLI56 CVE56 DFA56 DOW56 DYS56 EIO56 ESK56 FCG56 FMC56 FVY56 GFU56 GPQ56 GZM56 HJI56 HTE56 IDA56 IMW56 IWS56 JGO56 JQK56 KAG56 KKC56 KTY56 LDU56 LNQ56 LXM56 MHI56 MRE56 NBA56 NKW56 NUS56 OEO56 OOK56 OYG56 PIC56 PRY56 QBU56 QLQ56 QVM56 RFI56 RPE56 RZA56 SIW56 SSS56 TCO56 TMK56 TWG56 UGC56 UPY56 UZU56 VJQ56 VTM56 WDI56 WNE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56 AE56 AL56 AS56"/>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KM54:KT54 UI54:UP54 AEE54:AEL54 AOA54:AOH54 AXW54:AYD54 BHS54:BHZ54 BRO54:BRV54 CBK54:CBR54 CLG54:CLN54 CVC54:CVJ54 DEY54:DFF54 DOU54:DPB54 DYQ54:DYX54 EIM54:EIT54 ESI54:ESP54 FCE54:FCL54 FMA54:FMH54 FVW54:FWD54 GFS54:GFZ54 GPO54:GPV54 GZK54:GZR54 HJG54:HJN54 HTC54:HTJ54 ICY54:IDF54 IMU54:INB54 IWQ54:IWX54 JGM54:JGT54 JQI54:JQP54 KAE54:KAL54 KKA54:KKH54 KTW54:KUD54 LDS54:LDZ54 LNO54:LNV54 LXK54:LXR54 MHG54:MHN54 MRC54:MRJ54 NAY54:NBF54 NKU54:NLB54 NUQ54:NUX54 OEM54:OET54 OOI54:OOP54 OYE54:OYL54 PIA54:PIH54 PRW54:PSD54 QBS54:QBZ54 QLO54:QLV54 QVK54:QVR54 RFG54:RFN54 RPC54:RPJ54 RYY54:RZF54 SIU54:SJB54 SSQ54:SSX54 TCM54:TCT54 TMI54:TMP54 TWE54:TWL54 UGA54:UGH54 UPW54:UQD54 UZS54:UZZ54 VJO54:VJV54 VTK54:VTR54 WDG54:WDN54 WNC54:WNJ54 WWY54:WXF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KM53 UI53 AEE53 AOA53 AXW53 BHS53 BRO53 CBK53 CLG53 CVC53 DEY53 DOU53 DYQ53 EIM53 ESI53 FCE53 FMA53 FVW53 GFS53 GPO53 GZK53 HJG53 HTC53 ICY53 IMU53 IWQ53 JGM53 JQI53 KAE53 KKA53 KTW53 LDS53 LNO53 LXK53 MHG53 MRC53 NAY53 NKU53 NUQ53 OEM53 OOI53 OYE53 PIA53 PRW53 QBS53 QLO53 QVK53 RFG53 RPC53 RYY53 SIU53 SSQ53 TCM53 TMI53 TWE53 UGA53 UPW53 UZS53 VJO53 VTK53 WDG53 WNC53 WWY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KK55 UG55 AEC55 ANY55 AXU55 BHQ55 BRM55 CBI55 CLE55 CVA55 DEW55 DOS55 DYO55 EIK55 ESG55 FCC55 FLY55 FVU55 GFQ55 GPM55 GZI55 HJE55 HTA55 ICW55 IMS55 IWO55 JGK55 JQG55 KAC55 KJY55 KTU55 LDQ55 LNM55 LXI55 MHE55 MRA55 NAW55 NKS55 NUO55 OEK55 OOG55 OYC55 PHY55 PRU55 QBQ55 QLM55 QVI55 RFE55 RPA55 RYW55 SIS55 SSO55 TCK55 TMG55 TWC55 UFY55 UPU55 UZQ55 VJM55 VTI55 WDE55 WNA55 WWW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KJ57:KU62 JH63:JS63 WWV57:WXG62 WVT63:WWE63 WMZ57:WNK62 WLX63:WMI63 WDD57:WDO62 WCB63:WCM63 VTH57:VTS62 VSF63:VSQ63 VJL57:VJW62 VIJ63:VIU63 UZP57:VAA62 UYN63:UYY63 UPT57:UQE62 UOR63:UPC63 UFX57:UGI62 UEV63:UFG63 TWB57:TWM62 TUZ63:TVK63 TMF57:TMQ62 TLD63:TLO63 TCJ57:TCU62 TBH63:TBS63 SSN57:SSY62 SRL63:SRW63 SIR57:SJC62 SHP63:SIA63 RYV57:RZG62 RXT63:RYE63 ROZ57:RPK62 RNX63:ROI63 RFD57:RFO62 REB63:REM63 QVH57:QVS62 QUF63:QUQ63 QLL57:QLW62 QKJ63:QKU63 QBP57:QCA62 QAN63:QAY63 PRT57:PSE62 PQR63:PRC63 PHX57:PII62 PGV63:PHG63 OYB57:OYM62 OWZ63:OXK63 OOF57:OOQ62 OND63:ONO63 OEJ57:OEU62 ODH63:ODS63 NUN57:NUY62 NTL63:NTW63 NKR57:NLC62 NJP63:NKA63 NAV57:NBG62 MZT63:NAE63 MQZ57:MRK62 MPX63:MQI63 MHD57:MHO62 MGB63:MGM63 LXH57:LXS62 LWF63:LWQ63 LNL57:LNW62 LMJ63:LMU63 LDP57:LEA62 LCN63:LCY63 KTT57:KUE62 KSR63:KTC63 KJX57:KKI62 KIV63:KJG63 KAB57:KAM62 JYZ63:JZK63 JQF57:JQQ62 JPD63:JPO63 JGJ57:JGU62 JFH63:JFS63 IWN57:IWY62 IVL63:IVW63 IMR57:INC62 ILP63:IMA63 ICV57:IDG62 IBT63:ICE63 HSZ57:HTK62 HRX63:HSI63 HJD57:HJO62 HIB63:HIM63 GZH57:GZS62 GYF63:GYQ63 GPL57:GPW62 GOJ63:GOU63 GFP57:GGA62 GEN63:GEY63 FVT57:FWE62 FUR63:FVC63 FLX57:FMI62 FKV63:FLG63 FCB57:FCM62 FAZ63:FBK63 ESF57:ESQ62 ERD63:ERO63 EIJ57:EIU62 EHH63:EHS63 DYN57:DYY62 DXL63:DXW63 DOR57:DPC62 DNP63:DOA63 DEV57:DFG62 DDT63:DEE63 CUZ57:CVK62 CTX63:CUI63 CLD57:CLO62 CKB63:CKM63 CBH57:CBS62 CAF63:CAQ63 BRL57:BRW62 BQJ63:BQU63 BHP57:BIA62 BGN63:BGY63 AXT57:AYE62 AWR63:AXC63 ANX57:AOI62 AMV63:ANG63 AEB57:AEM62 ACZ63:ADK63 UF57:UQ62 TD63:TO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30:V130 O148:V148 O225:V225 O243:V243 O166 O90 O54">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31" zoomScale="80" zoomScaleNormal="80" workbookViewId="0">
      <selection activeCell="F43" sqref="F43:F46"/>
    </sheetView>
  </sheetViews>
  <sheetFormatPr defaultColWidth="9.140625"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2" t="s">
        <v>755</v>
      </c>
      <c r="F5" s="1223"/>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4" t="s">
        <v>1421</v>
      </c>
      <c r="G11" s="357"/>
    </row>
    <row r="12" spans="1:12" ht="27">
      <c r="D12" s="23"/>
      <c r="E12" s="78" t="s">
        <v>455</v>
      </c>
      <c r="F12" s="1194" t="s">
        <v>1422</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770</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2830</v>
      </c>
      <c r="G19" s="359"/>
    </row>
    <row r="20" spans="1:9" ht="27">
      <c r="D20" s="23"/>
      <c r="E20" s="1047" t="s">
        <v>678</v>
      </c>
      <c r="F20" s="1162" t="s">
        <v>2831</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1502</v>
      </c>
      <c r="G29" s="358"/>
    </row>
    <row r="30" spans="1:9" ht="27" hidden="1">
      <c r="C30" s="27"/>
      <c r="D30" s="28"/>
      <c r="E30" s="49" t="s">
        <v>202</v>
      </c>
      <c r="F30" s="311"/>
      <c r="G30" s="358"/>
    </row>
    <row r="31" spans="1:9" ht="27">
      <c r="C31" s="27"/>
      <c r="D31" s="28"/>
      <c r="E31" s="29" t="s">
        <v>52</v>
      </c>
      <c r="F31" s="310" t="s">
        <v>1503</v>
      </c>
      <c r="G31" s="358"/>
    </row>
    <row r="32" spans="1:9" ht="27">
      <c r="C32" s="27"/>
      <c r="D32" s="28"/>
      <c r="E32" s="29" t="s">
        <v>53</v>
      </c>
      <c r="F32" s="310" t="s">
        <v>1444</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95" t="s">
        <v>2832</v>
      </c>
      <c r="G40" s="357"/>
    </row>
    <row r="41" spans="1:9" ht="27">
      <c r="A41" s="193"/>
      <c r="B41" s="87"/>
      <c r="D41" s="32"/>
      <c r="E41" s="38" t="s">
        <v>524</v>
      </c>
      <c r="F41" s="1195" t="s">
        <v>2833</v>
      </c>
      <c r="G41" s="357"/>
    </row>
    <row r="42" spans="1:9" ht="19.5">
      <c r="D42" s="23"/>
      <c r="E42" s="24"/>
      <c r="F42" s="414" t="s">
        <v>556</v>
      </c>
      <c r="G42" s="20"/>
    </row>
    <row r="43" spans="1:9" ht="27">
      <c r="A43" s="193"/>
      <c r="D43" s="20"/>
      <c r="E43" s="412" t="s">
        <v>86</v>
      </c>
      <c r="F43" s="1196" t="s">
        <v>2834</v>
      </c>
      <c r="G43" s="357"/>
    </row>
    <row r="44" spans="1:9" ht="27">
      <c r="A44" s="193"/>
      <c r="B44" s="87"/>
      <c r="D44" s="32"/>
      <c r="E44" s="412" t="s">
        <v>87</v>
      </c>
      <c r="F44" s="1196" t="s">
        <v>2835</v>
      </c>
      <c r="G44" s="357"/>
    </row>
    <row r="45" spans="1:9" ht="27">
      <c r="A45" s="193"/>
      <c r="B45" s="87"/>
      <c r="D45" s="32"/>
      <c r="E45" s="412" t="s">
        <v>557</v>
      </c>
      <c r="F45" s="1196" t="s">
        <v>2836</v>
      </c>
      <c r="G45" s="357"/>
    </row>
    <row r="46" spans="1:9" ht="27">
      <c r="D46" s="23"/>
      <c r="E46" s="413" t="s">
        <v>558</v>
      </c>
      <c r="F46" s="1196" t="s">
        <v>2837</v>
      </c>
      <c r="G46" s="359"/>
    </row>
    <row r="47" spans="1:9" ht="3" customHeight="1">
      <c r="A47" s="193"/>
      <c r="D47" s="20"/>
      <c r="F47" s="156"/>
      <c r="G47" s="26"/>
    </row>
    <row r="48" spans="1:9" ht="69" customHeight="1">
      <c r="A48" s="193"/>
      <c r="B48" s="87"/>
      <c r="D48" s="1175" t="s">
        <v>756</v>
      </c>
      <c r="E48" s="1225" t="s">
        <v>754</v>
      </c>
      <c r="F48" s="1225"/>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4"/>
      <c r="F54" s="1224"/>
      <c r="G54" s="1224"/>
      <c r="H54" s="1224"/>
      <c r="I54" s="1224"/>
    </row>
  </sheetData>
  <sheetProtection password="FA9C"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ColWidth="9.140625"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8" t="s">
        <v>559</v>
      </c>
      <c r="BA1" s="1418"/>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00" t="s">
        <v>581</v>
      </c>
      <c r="AQ2" s="980" t="s">
        <v>582</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00" t="s">
        <v>674</v>
      </c>
      <c r="AQ3" s="980" t="s">
        <v>583</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768</v>
      </c>
      <c r="S4" s="174" t="s">
        <v>27</v>
      </c>
      <c r="T4" s="175" t="s">
        <v>31</v>
      </c>
      <c r="U4" s="171" t="s">
        <v>37</v>
      </c>
      <c r="V4" s="984">
        <v>3</v>
      </c>
      <c r="W4" s="428"/>
      <c r="X4" s="429"/>
      <c r="Y4" s="714"/>
      <c r="Z4" s="200"/>
      <c r="AC4" s="41" t="s">
        <v>311</v>
      </c>
      <c r="AD4" s="201" t="s">
        <v>311</v>
      </c>
      <c r="AF4" s="42" t="s">
        <v>37</v>
      </c>
      <c r="AH4" s="42" t="s">
        <v>366</v>
      </c>
      <c r="AK4" s="137" t="s">
        <v>346</v>
      </c>
      <c r="AM4" s="137" t="s">
        <v>356</v>
      </c>
      <c r="AP4" s="1200" t="s">
        <v>673</v>
      </c>
      <c r="AQ4" s="980" t="s">
        <v>584</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0" t="s">
        <v>582</v>
      </c>
      <c r="AQ5" s="980" t="s">
        <v>585</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0" t="s">
        <v>583</v>
      </c>
      <c r="AQ6" s="980" t="s">
        <v>588</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0" t="s">
        <v>584</v>
      </c>
      <c r="AQ7" s="980" t="s">
        <v>587</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0" t="s">
        <v>585</v>
      </c>
      <c r="AQ8" s="980" t="s">
        <v>586</v>
      </c>
      <c r="AU8" s="212" t="s">
        <v>381</v>
      </c>
      <c r="AW8" s="386" t="s">
        <v>533</v>
      </c>
      <c r="AX8" s="387" t="s">
        <v>533</v>
      </c>
      <c r="AZ8" s="1087" t="s">
        <v>727</v>
      </c>
      <c r="BA8" s="1093" t="s">
        <v>746</v>
      </c>
    </row>
    <row r="9" spans="1:55" ht="112.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0" t="s">
        <v>588</v>
      </c>
      <c r="AQ9" s="980" t="s">
        <v>581</v>
      </c>
      <c r="AW9" s="386" t="s">
        <v>534</v>
      </c>
      <c r="AX9" s="387" t="s">
        <v>534</v>
      </c>
      <c r="AZ9" s="1087" t="s">
        <v>728</v>
      </c>
      <c r="BA9" s="1093" t="s">
        <v>743</v>
      </c>
    </row>
    <row r="10" spans="1:55" ht="56.25">
      <c r="A10" s="6" t="s">
        <v>108</v>
      </c>
      <c r="B10" s="41">
        <v>2008</v>
      </c>
      <c r="E10" s="137" t="s">
        <v>193</v>
      </c>
      <c r="F10" s="140"/>
      <c r="I10" s="137" t="s">
        <v>207</v>
      </c>
      <c r="O10" s="513" t="s">
        <v>613</v>
      </c>
      <c r="V10" s="986" t="s">
        <v>207</v>
      </c>
      <c r="W10" s="983"/>
      <c r="X10" s="981" t="s">
        <v>587</v>
      </c>
      <c r="Y10" s="982" t="s">
        <v>742</v>
      </c>
      <c r="Z10" s="200"/>
      <c r="AP10" s="1200" t="s">
        <v>587</v>
      </c>
      <c r="AQ10" s="980" t="s">
        <v>674</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200"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01.01.2022</v>
      </c>
      <c r="F29" s="266" t="str">
        <f>IF(periodEnd = "","", periodEnd)</f>
        <v>31.12.2026</v>
      </c>
      <c r="H29" s="267" t="s">
        <v>3025</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ColWidth="9.140625"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ColWidth="9.140625"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94"/>
  <sheetViews>
    <sheetView showGridLines="0" workbookViewId="0"/>
  </sheetViews>
  <sheetFormatPr defaultRowHeight="11.25"/>
  <sheetData>
    <row r="1" spans="1:1">
      <c r="A1" s="1171">
        <f>IF('Форма 4.10.2 | Т-ТЭ | &gt;=25МВт'!$O$22="",1,0)</f>
        <v>1</v>
      </c>
    </row>
    <row r="2" spans="1:1">
      <c r="A2" s="1171">
        <f>IF('Форма 4.10.2 | Т-ТЭ | &gt;=25МВт'!$O$23="",1,0)</f>
        <v>1</v>
      </c>
    </row>
    <row r="3" spans="1:1">
      <c r="A3" s="1171">
        <f>IF('Форма 4.10.2 | Т-ТЭ | &gt;=25МВт'!$M$24="",1,0)</f>
        <v>1</v>
      </c>
    </row>
    <row r="4" spans="1:1">
      <c r="A4" s="1171">
        <f>IF('Форма 4.10.2 | Т-ТЭ | &gt;=25МВт'!$R$24="",1,0)</f>
        <v>1</v>
      </c>
    </row>
    <row r="5" spans="1:1">
      <c r="A5" s="1171">
        <f>IF('Форма 4.10.2 | Т-ТЭ | &gt;=25МВт'!$T$24="",1,0)</f>
        <v>1</v>
      </c>
    </row>
    <row r="6" spans="1:1">
      <c r="A6" s="1171">
        <f>IF('Форма 4.10.2 | Т-ТЭ | &gt;=25МВт'!$S$24="",1,0)</f>
        <v>0</v>
      </c>
    </row>
    <row r="7" spans="1:1">
      <c r="A7" s="1171">
        <f>IF('Форма 4.10.2 | Т-ТЭ | &gt;=25МВт'!$U$24="",1,0)</f>
        <v>0</v>
      </c>
    </row>
    <row r="8" spans="1:1">
      <c r="A8" s="1171">
        <f>IF('Форма 4.10.2 | Т-ТЭ | ТСО'!$O$22="",1,0)</f>
        <v>0</v>
      </c>
    </row>
    <row r="9" spans="1:1">
      <c r="A9" s="1171">
        <f>IF('Форма 4.10.2 | Т-ТЭ | ТСО'!$O$23="",1,0)</f>
        <v>0</v>
      </c>
    </row>
    <row r="10" spans="1:1">
      <c r="A10" s="1171">
        <f>IF('Форма 4.10.2 | Т-ТЭ | ТСО'!$M$24="",1,0)</f>
        <v>0</v>
      </c>
    </row>
    <row r="11" spans="1:1">
      <c r="A11" s="1171">
        <f>IF('Форма 4.10.2 | Т-ТЭ | ТСО'!$R$24="",1,0)</f>
        <v>0</v>
      </c>
    </row>
    <row r="12" spans="1:1">
      <c r="A12" s="1171">
        <f>IF('Форма 4.10.2 | Т-ТЭ | ТСО'!$T$24="",1,0)</f>
        <v>0</v>
      </c>
    </row>
    <row r="13" spans="1:1">
      <c r="A13" s="1171">
        <f>IF('Форма 4.10.2 | Т-ТЭ | ТСО'!$S$24="",1,0)</f>
        <v>0</v>
      </c>
    </row>
    <row r="14" spans="1:1">
      <c r="A14" s="1171">
        <f>IF('Форма 4.10.2 | Т-ТЭ | ТСО'!$U$24="",1,0)</f>
        <v>0</v>
      </c>
    </row>
    <row r="15" spans="1:1">
      <c r="A15" s="1171">
        <f>IF('Форма 4.10.2 | Т-ТЭ | потр'!$O$22="",1,0)</f>
        <v>1</v>
      </c>
    </row>
    <row r="16" spans="1:1">
      <c r="A16" s="1171">
        <f>IF('Форма 4.10.2 | Т-ТЭ | потр'!$O$23="",1,0)</f>
        <v>1</v>
      </c>
    </row>
    <row r="17" spans="1:1">
      <c r="A17" s="1171">
        <f>IF('Форма 4.10.2 | Т-ТЭ | потр'!$M$24="",1,0)</f>
        <v>1</v>
      </c>
    </row>
    <row r="18" spans="1:1">
      <c r="A18" s="1171">
        <f>IF('Форма 4.10.2 | Т-ТЭ | потр'!$R$24="",1,0)</f>
        <v>1</v>
      </c>
    </row>
    <row r="19" spans="1:1">
      <c r="A19" s="1171">
        <f>IF('Форма 4.10.2 | Т-ТЭ | потр'!$T$24="",1,0)</f>
        <v>1</v>
      </c>
    </row>
    <row r="20" spans="1:1">
      <c r="A20" s="1171">
        <f>IF('Форма 4.10.2 | Т-ТЭ | потр'!$S$24="",1,0)</f>
        <v>0</v>
      </c>
    </row>
    <row r="21" spans="1:1">
      <c r="A21" s="1171">
        <f>IF('Форма 4.10.2 | Т-ТЭ | потр'!$U$24="",1,0)</f>
        <v>0</v>
      </c>
    </row>
    <row r="22" spans="1:1">
      <c r="A22" s="1171">
        <f>IF('Форма 4.10.2 | Т-ТЭ | предел'!$O$24="",1,0)</f>
        <v>1</v>
      </c>
    </row>
    <row r="23" spans="1:1">
      <c r="A23" s="1171">
        <f>IF('Форма 4.10.2 | Т-ТЭ | предел'!$O$25="",1,0)</f>
        <v>1</v>
      </c>
    </row>
    <row r="24" spans="1:1">
      <c r="A24" s="1171">
        <f>IF('Форма 4.10.2 | Т-ТЭ | предел'!$M$26="",1,0)</f>
        <v>1</v>
      </c>
    </row>
    <row r="25" spans="1:1">
      <c r="A25" s="1171">
        <f>IF('Форма 4.10.2 | Т-ТЭ | предел'!$R$26="",1,0)</f>
        <v>1</v>
      </c>
    </row>
    <row r="26" spans="1:1">
      <c r="A26" s="1171">
        <f>IF('Форма 4.10.2 | Т-ТЭ | предел'!$T$26="",1,0)</f>
        <v>1</v>
      </c>
    </row>
    <row r="27" spans="1:1">
      <c r="A27" s="1171">
        <f>IF('Форма 4.10.2 | Т-ТЭ | предел'!$S$26="",1,0)</f>
        <v>0</v>
      </c>
    </row>
    <row r="28" spans="1:1">
      <c r="A28" s="1171">
        <f>IF('Форма 4.10.2 | Т-ТЭ | предел'!$U$26="",1,0)</f>
        <v>0</v>
      </c>
    </row>
    <row r="29" spans="1:1">
      <c r="A29" s="1171">
        <f>IF('Форма 4.10.2 | Т-ТЭ | индикат'!$O$7="",1,0)</f>
        <v>1</v>
      </c>
    </row>
    <row r="30" spans="1:1">
      <c r="A30" s="1171">
        <f>IF('Форма 4.10.2 | Т-ТЭ | индикат'!$O$24="",1,0)</f>
        <v>1</v>
      </c>
    </row>
    <row r="31" spans="1:1">
      <c r="A31" s="1171">
        <f>IF('Форма 4.10.2 | Т-ТЭ | индикат'!$O$25="",1,0)</f>
        <v>1</v>
      </c>
    </row>
    <row r="32" spans="1:1">
      <c r="A32" s="1171">
        <f>IF('Форма 4.10.2 | Т-ТЭ | индикат'!$M$26="",1,0)</f>
        <v>1</v>
      </c>
    </row>
    <row r="33" spans="1:1">
      <c r="A33" s="1171">
        <f>IF('Форма 4.10.2 | Т-ТЭ | индикат'!$R$26="",1,0)</f>
        <v>1</v>
      </c>
    </row>
    <row r="34" spans="1:1">
      <c r="A34" s="1171">
        <f>IF('Форма 4.10.2 | Т-ТЭ | индикат'!$T$26="",1,0)</f>
        <v>1</v>
      </c>
    </row>
    <row r="35" spans="1:1">
      <c r="A35" s="1171">
        <f>IF('Форма 4.10.2 | Т-ТЭ | индикат'!$S$26="",1,0)</f>
        <v>0</v>
      </c>
    </row>
    <row r="36" spans="1:1">
      <c r="A36" s="1171">
        <f>IF('Форма 4.10.2 | Т-ТЭ | индикат'!$U$26="",1,0)</f>
        <v>0</v>
      </c>
    </row>
    <row r="37" spans="1:1">
      <c r="A37" s="1171">
        <f>IF('Форма 4.10.2 | Резерв мощности'!$O$22="",1,0)</f>
        <v>1</v>
      </c>
    </row>
    <row r="38" spans="1:1">
      <c r="A38" s="1171">
        <f>IF('Форма 4.10.2 | Резерв мощности'!$O$23="",1,0)</f>
        <v>1</v>
      </c>
    </row>
    <row r="39" spans="1:1">
      <c r="A39" s="1171">
        <f>IF('Форма 4.10.2 | Резерв мощности'!$M$24="",1,0)</f>
        <v>1</v>
      </c>
    </row>
    <row r="40" spans="1:1">
      <c r="A40" s="1171">
        <f>IF('Форма 4.10.2 | Резерв мощности'!$O$24="",1,0)</f>
        <v>1</v>
      </c>
    </row>
    <row r="41" spans="1:1">
      <c r="A41" s="1171">
        <f>IF('Форма 4.10.2 | Резерв мощности'!$R$24="",1,0)</f>
        <v>1</v>
      </c>
    </row>
    <row r="42" spans="1:1">
      <c r="A42" s="1171">
        <f>IF('Форма 4.10.2 | Резерв мощности'!$T$24="",1,0)</f>
        <v>1</v>
      </c>
    </row>
    <row r="43" spans="1:1">
      <c r="A43" s="1171">
        <f>IF('Форма 4.10.2 | Резерв мощности'!$S$24="",1,0)</f>
        <v>0</v>
      </c>
    </row>
    <row r="44" spans="1:1">
      <c r="A44" s="1171">
        <f>IF('Форма 4.10.2 | Резерв мощности'!$U$24="",1,0)</f>
        <v>0</v>
      </c>
    </row>
    <row r="45" spans="1:1">
      <c r="A45" s="1171">
        <f>IF('Форма 4.10.3 | Т-ТН'!$O$23="",1,0)</f>
        <v>1</v>
      </c>
    </row>
    <row r="46" spans="1:1">
      <c r="A46" s="1171">
        <f>IF('Форма 4.10.3 | Т-ТН'!$M$24="",1,0)</f>
        <v>1</v>
      </c>
    </row>
    <row r="47" spans="1:1">
      <c r="A47" s="1171">
        <f>IF('Форма 4.10.3 | Т-ТН'!$R$24="",1,0)</f>
        <v>1</v>
      </c>
    </row>
    <row r="48" spans="1:1">
      <c r="A48" s="1171">
        <f>IF('Форма 4.10.3 | Т-ТН'!$T$24="",1,0)</f>
        <v>1</v>
      </c>
    </row>
    <row r="49" spans="1:1">
      <c r="A49" s="1171">
        <f>IF('Форма 4.10.3 | Т-ТН'!$S$24="",1,0)</f>
        <v>0</v>
      </c>
    </row>
    <row r="50" spans="1:1">
      <c r="A50" s="1171">
        <f>IF('Форма 4.10.3 | Т-ТН'!$U$24="",1,0)</f>
        <v>0</v>
      </c>
    </row>
    <row r="51" spans="1:1">
      <c r="A51" s="1171">
        <f>IF('Форма 4.10.3 | Т-передача ТЭ'!$O$23="",1,0)</f>
        <v>1</v>
      </c>
    </row>
    <row r="52" spans="1:1">
      <c r="A52" s="1171">
        <f>IF('Форма 4.10.3 | Т-передача ТЭ'!$M$24="",1,0)</f>
        <v>1</v>
      </c>
    </row>
    <row r="53" spans="1:1">
      <c r="A53" s="1171">
        <f>IF('Форма 4.10.3 | Т-передача ТЭ'!$R$24="",1,0)</f>
        <v>1</v>
      </c>
    </row>
    <row r="54" spans="1:1">
      <c r="A54" s="1171">
        <f>IF('Форма 4.10.3 | Т-передача ТЭ'!$T$24="",1,0)</f>
        <v>1</v>
      </c>
    </row>
    <row r="55" spans="1:1">
      <c r="A55" s="1171">
        <f>IF('Форма 4.10.3 | Т-передача ТЭ'!$S$24="",1,0)</f>
        <v>0</v>
      </c>
    </row>
    <row r="56" spans="1:1">
      <c r="A56" s="1171">
        <f>IF('Форма 4.10.3 | Т-передача ТЭ'!$U$24="",1,0)</f>
        <v>0</v>
      </c>
    </row>
    <row r="57" spans="1:1">
      <c r="A57" s="1171">
        <f>IF('Форма 4.10.3 | Т-передача ТН'!$O$23="",1,0)</f>
        <v>1</v>
      </c>
    </row>
    <row r="58" spans="1:1">
      <c r="A58" s="1171">
        <f>IF('Форма 4.10.3 | Т-передача ТН'!$M$24="",1,0)</f>
        <v>1</v>
      </c>
    </row>
    <row r="59" spans="1:1">
      <c r="A59" s="1171">
        <f>IF('Форма 4.10.3 | Т-передача ТН'!$R$24="",1,0)</f>
        <v>1</v>
      </c>
    </row>
    <row r="60" spans="1:1">
      <c r="A60" s="1171">
        <f>IF('Форма 4.10.3 | Т-передача ТН'!$T$24="",1,0)</f>
        <v>1</v>
      </c>
    </row>
    <row r="61" spans="1:1">
      <c r="A61" s="1171">
        <f>IF('Форма 4.10.3 | Т-передача ТН'!$S$24="",1,0)</f>
        <v>0</v>
      </c>
    </row>
    <row r="62" spans="1:1">
      <c r="A62" s="1171">
        <f>IF('Форма 4.10.3 | Т-передача ТН'!$U$24="",1,0)</f>
        <v>0</v>
      </c>
    </row>
    <row r="63" spans="1:1">
      <c r="A63" s="1171">
        <f>IF('Форма 4.10.4 | Т-гор.вода'!$O$23="",1,0)</f>
        <v>1</v>
      </c>
    </row>
    <row r="64" spans="1:1">
      <c r="A64" s="1171">
        <f>IF('Форма 4.10.4 | Т-гор.вода'!$M$24="",1,0)</f>
        <v>0</v>
      </c>
    </row>
    <row r="65" spans="1:1">
      <c r="A65" s="1171">
        <f>IF('Форма 4.10.4 | Т-гор.вода'!$W$24="",1,0)</f>
        <v>1</v>
      </c>
    </row>
    <row r="66" spans="1:1">
      <c r="A66" s="1171">
        <f>IF('Форма 4.10.4 | Т-гор.вода'!$Y$24="",1,0)</f>
        <v>1</v>
      </c>
    </row>
    <row r="67" spans="1:1">
      <c r="A67" s="1171">
        <f>IF('Форма 4.10.4 | Т-гор.вода'!$M$25="",1,0)</f>
        <v>1</v>
      </c>
    </row>
    <row r="68" spans="1:1">
      <c r="A68" s="1171">
        <f>IF('Форма 4.10.4 | Т-гор.вода'!$X$24="",1,0)</f>
        <v>0</v>
      </c>
    </row>
    <row r="69" spans="1:1">
      <c r="A69" s="1171">
        <f>IF('Форма 4.10.4 | Т-гор.вода'!$Z$24="",1,0)</f>
        <v>0</v>
      </c>
    </row>
    <row r="70" spans="1:1">
      <c r="A70" s="1171">
        <f>IF('Форма 4.10.5 | Т-подкл'!$AB$23="",1,0)</f>
        <v>1</v>
      </c>
    </row>
    <row r="71" spans="1:1">
      <c r="A71" s="1171">
        <f>IF('Форма 4.10.5 | Т-подкл'!$AD$23="",1,0)</f>
        <v>1</v>
      </c>
    </row>
    <row r="72" spans="1:1">
      <c r="A72" s="1171">
        <f>IF('Форма 4.10.5 | Т-подкл'!$N$23="",1,0)</f>
        <v>0</v>
      </c>
    </row>
    <row r="73" spans="1:1">
      <c r="A73" s="1171">
        <f>IF('Форма 4.10.5 | Т-подкл'!$R$23="",1,0)</f>
        <v>0</v>
      </c>
    </row>
    <row r="74" spans="1:1">
      <c r="A74" s="1171">
        <f>IF('Форма 4.10.5 | Т-подкл'!$V$23="",1,0)</f>
        <v>0</v>
      </c>
    </row>
    <row r="75" spans="1:1">
      <c r="A75" s="1171">
        <f>IF('Форма 4.10.5 | Т-подкл'!$AC$23="",1,0)</f>
        <v>0</v>
      </c>
    </row>
    <row r="76" spans="1:1">
      <c r="A76" s="1171">
        <f>IF('Форма 4.10.5 | Т-подкл'!$AE$23="",1,0)</f>
        <v>0</v>
      </c>
    </row>
    <row r="77" spans="1:1">
      <c r="A77" s="1171">
        <f>IF('Форма 4.10.6 | Т-подкл(инд)'!$M$23="",1,0)</f>
        <v>1</v>
      </c>
    </row>
    <row r="78" spans="1:1">
      <c r="A78" s="1171">
        <f>IF('Форма 4.10.6 | Т-подкл(инд)'!$P$23="",1,0)</f>
        <v>1</v>
      </c>
    </row>
    <row r="79" spans="1:1">
      <c r="A79" s="1171">
        <f>IF('Форма 4.10.6 | Т-подкл(инд)'!$S$23="",1,0)</f>
        <v>1</v>
      </c>
    </row>
    <row r="80" spans="1:1">
      <c r="A80" s="1171">
        <f>IF('Форма 4.10.6 | Т-подкл(инд)'!$T$23="",1,0)</f>
        <v>0</v>
      </c>
    </row>
    <row r="81" spans="1:1">
      <c r="A81" s="1171">
        <f>IF('Форма 4.10.6 | Т-подкл(инд)'!$V$23="",1,0)</f>
        <v>0</v>
      </c>
    </row>
    <row r="82" spans="1:1">
      <c r="A82" s="1171">
        <f>IF('Форма 4.9'!$F$10="",1,0)</f>
        <v>1</v>
      </c>
    </row>
    <row r="83" spans="1:1">
      <c r="A83" s="1171">
        <f>IF('Форма 4.9'!$G$10="",1,0)</f>
        <v>1</v>
      </c>
    </row>
    <row r="84" spans="1:1">
      <c r="A84" s="1171">
        <f>IF('Форма 4.9'!$F$11="",1,0)</f>
        <v>1</v>
      </c>
    </row>
    <row r="85" spans="1:1">
      <c r="A85" s="1171">
        <f>IF('Форма 4.9'!$G$11="",1,0)</f>
        <v>1</v>
      </c>
    </row>
    <row r="86" spans="1:1">
      <c r="A86" s="1171">
        <f>IF('Форма 4.9'!$F$12="",1,0)</f>
        <v>1</v>
      </c>
    </row>
    <row r="87" spans="1:1">
      <c r="A87" s="1171">
        <f>IF('Форма 4.9'!$G$12="",1,0)</f>
        <v>1</v>
      </c>
    </row>
    <row r="88" spans="1:1">
      <c r="A88" s="1171">
        <f>IF('Форма 4.9'!$F$13="",1,0)</f>
        <v>1</v>
      </c>
    </row>
    <row r="89" spans="1:1">
      <c r="A89" s="1171">
        <f>IF('Форма 4.9'!$G$13="",1,0)</f>
        <v>1</v>
      </c>
    </row>
    <row r="90" spans="1:1">
      <c r="A90" s="1171">
        <f>IF('Форма 4.10.1'!$J$15="",1,0)</f>
        <v>0</v>
      </c>
    </row>
    <row r="91" spans="1:1">
      <c r="A91" s="1171">
        <f>IF('Форма 4.10.1'!$H$17="",1,0)</f>
        <v>0</v>
      </c>
    </row>
    <row r="92" spans="1:1">
      <c r="A92" s="1171">
        <f>IF('Форма 4.10.1'!$I$17="",1,0)</f>
        <v>0</v>
      </c>
    </row>
    <row r="93" spans="1:1">
      <c r="A93" s="1171">
        <f>IF('Форма 4.10.1'!$J$17="",1,0)</f>
        <v>0</v>
      </c>
    </row>
    <row r="94" spans="1:1">
      <c r="A94" s="1171">
        <f>IF('Форма 4.10.1'!$H$22="",1,0)</f>
        <v>0</v>
      </c>
    </row>
    <row r="95" spans="1:1">
      <c r="A95" s="1171">
        <f>IF('Форма 4.10.1'!$I$22="",1,0)</f>
        <v>0</v>
      </c>
    </row>
    <row r="96" spans="1:1">
      <c r="A96" s="1171">
        <f>IF('Форма 4.10.1'!$J$22="",1,0)</f>
        <v>0</v>
      </c>
    </row>
    <row r="97" spans="1:1">
      <c r="A97" s="1171">
        <f>IF('Форма 4.10.1'!$H$29="",1,0)</f>
        <v>0</v>
      </c>
    </row>
    <row r="98" spans="1:1">
      <c r="A98" s="1171">
        <f>IF('Форма 4.10.1'!$I$29="",1,0)</f>
        <v>0</v>
      </c>
    </row>
    <row r="99" spans="1:1">
      <c r="A99" s="1171">
        <f>IF('Форма 4.10.1'!$J$29="",1,0)</f>
        <v>0</v>
      </c>
    </row>
    <row r="100" spans="1:1">
      <c r="A100" s="1171">
        <f>IF('Форма 4.10.1'!$H$36="",1,0)</f>
        <v>0</v>
      </c>
    </row>
    <row r="101" spans="1:1">
      <c r="A101" s="1171">
        <f>IF('Форма 4.10.1'!$I$36="",1,0)</f>
        <v>0</v>
      </c>
    </row>
    <row r="102" spans="1:1">
      <c r="A102" s="1171">
        <f>IF('Форма 4.10.1'!$J$36="",1,0)</f>
        <v>0</v>
      </c>
    </row>
    <row r="103" spans="1:1">
      <c r="A103" s="1171">
        <f>IF('Форма 4.10.1'!$H$43="",1,0)</f>
        <v>0</v>
      </c>
    </row>
    <row r="104" spans="1:1">
      <c r="A104" s="1171">
        <f>IF('Форма 4.10.1'!$I$43="",1,0)</f>
        <v>0</v>
      </c>
    </row>
    <row r="105" spans="1:1">
      <c r="A105" s="1171">
        <f>IF('Форма 4.10.1'!$J$43="",1,0)</f>
        <v>0</v>
      </c>
    </row>
    <row r="106" spans="1:1">
      <c r="A106" s="1171">
        <f>IF('Форма 1.0.2'!$E$12="",1,0)</f>
        <v>1</v>
      </c>
    </row>
    <row r="107" spans="1:1">
      <c r="A107" s="1171">
        <f>IF('Форма 1.0.2'!$F$12="",1,0)</f>
        <v>1</v>
      </c>
    </row>
    <row r="108" spans="1:1">
      <c r="A108" s="1171">
        <f>IF('Форма 1.0.2'!$G$12="",1,0)</f>
        <v>1</v>
      </c>
    </row>
    <row r="109" spans="1:1">
      <c r="A109" s="1171">
        <f>IF('Форма 1.0.2'!$H$12="",1,0)</f>
        <v>1</v>
      </c>
    </row>
    <row r="110" spans="1:1">
      <c r="A110" s="1171">
        <f>IF('Форма 1.0.2'!$I$12="",1,0)</f>
        <v>1</v>
      </c>
    </row>
    <row r="111" spans="1:1">
      <c r="A111" s="1171">
        <f>IF('Форма 1.0.2'!$J$12="",1,0)</f>
        <v>1</v>
      </c>
    </row>
    <row r="112" spans="1:1">
      <c r="A112" s="1171">
        <f>IF('Сведения об изменении'!$E$12="",1,0)</f>
        <v>1</v>
      </c>
    </row>
    <row r="113" spans="1:1">
      <c r="A113" s="1172">
        <f>IF('Форма 4.10.6 | Т-подкл(инд)'!$U$23="",1,0)</f>
        <v>1</v>
      </c>
    </row>
    <row r="114" spans="1:1">
      <c r="A114" s="1173">
        <f>IF('Форма 4.10.5 | Т-подкл'!$AA$23="",1,0)</f>
        <v>1</v>
      </c>
    </row>
    <row r="115" spans="1:1">
      <c r="A115" s="1173">
        <f>IF('Форма 4.10.5 | Т-подкл'!$Z$23="",1,0)</f>
        <v>1</v>
      </c>
    </row>
    <row r="116" spans="1:1">
      <c r="A116" s="1177">
        <f>IF(Территории!$E$12="",1,0)</f>
        <v>0</v>
      </c>
    </row>
    <row r="117" spans="1:1">
      <c r="A117" s="1177">
        <f>IF('Перечень тарифов'!$E$21="",1,0)</f>
        <v>0</v>
      </c>
    </row>
    <row r="118" spans="1:1">
      <c r="A118" s="1177">
        <f>IF('Перечень тарифов'!$F$21="",1,0)</f>
        <v>0</v>
      </c>
    </row>
    <row r="119" spans="1:1">
      <c r="A119" s="1177">
        <f>IF('Перечень тарифов'!$G$21="",1,0)</f>
        <v>0</v>
      </c>
    </row>
    <row r="120" spans="1:1">
      <c r="A120" s="1177">
        <f>IF('Перечень тарифов'!$K$21="",1,0)</f>
        <v>0</v>
      </c>
    </row>
    <row r="121" spans="1:1">
      <c r="A121" s="1177">
        <f>IF('Перечень тарифов'!$O$21="",1,0)</f>
        <v>0</v>
      </c>
    </row>
    <row r="122" spans="1:1">
      <c r="A122" s="1177">
        <f>IF('Перечень тарифов'!$S$21="",1,0)</f>
        <v>0</v>
      </c>
    </row>
    <row r="123" spans="1:1">
      <c r="A123" s="1177">
        <f>IF('Перечень тарифов'!$R$21="",1,0)</f>
        <v>0</v>
      </c>
    </row>
    <row r="124" spans="1:1">
      <c r="A124" s="1177">
        <f>IF('Форма 4.10.2 | Т-ТЭ | ТСО'!$O$24="",1,0)</f>
        <v>0</v>
      </c>
    </row>
    <row r="125" spans="1:1">
      <c r="A125" s="1189">
        <f>IF('Форма 4.10.2 | Т-ТЭ | ТСО'!$Y$24="",1,0)</f>
        <v>0</v>
      </c>
    </row>
    <row r="126" spans="1:1">
      <c r="A126" s="1189">
        <f>IF('Форма 4.10.2 | Т-ТЭ | ТСО'!$AA$24="",1,0)</f>
        <v>0</v>
      </c>
    </row>
    <row r="127" spans="1:1">
      <c r="A127" s="1189">
        <f>IF('Форма 4.10.2 | Т-ТЭ | ТСО'!$V$24="",1,0)</f>
        <v>0</v>
      </c>
    </row>
    <row r="128" spans="1:1">
      <c r="A128" s="1189">
        <f>IF('Форма 4.10.2 | Т-ТЭ | ТСО'!$Z$24="",1,0)</f>
        <v>0</v>
      </c>
    </row>
    <row r="129" spans="1:1">
      <c r="A129" s="1189">
        <f>IF('Форма 4.10.2 | Т-ТЭ | ТСО'!$AB$24="",1,0)</f>
        <v>0</v>
      </c>
    </row>
    <row r="130" spans="1:1">
      <c r="A130" s="1189">
        <f>IF('Форма 4.10.2 | Т-ТЭ | ТСО'!$AF$24="",1,0)</f>
        <v>0</v>
      </c>
    </row>
    <row r="131" spans="1:1">
      <c r="A131" s="1189">
        <f>IF('Форма 4.10.2 | Т-ТЭ | ТСО'!$AH$24="",1,0)</f>
        <v>0</v>
      </c>
    </row>
    <row r="132" spans="1:1">
      <c r="A132" s="1189">
        <f>IF('Форма 4.10.2 | Т-ТЭ | ТСО'!$AC$24="",1,0)</f>
        <v>0</v>
      </c>
    </row>
    <row r="133" spans="1:1">
      <c r="A133" s="1189">
        <f>IF('Форма 4.10.2 | Т-ТЭ | ТСО'!$AG$24="",1,0)</f>
        <v>0</v>
      </c>
    </row>
    <row r="134" spans="1:1">
      <c r="A134" s="1189">
        <f>IF('Форма 4.10.2 | Т-ТЭ | ТСО'!$AI$24="",1,0)</f>
        <v>0</v>
      </c>
    </row>
    <row r="135" spans="1:1">
      <c r="A135" s="1189">
        <f>IF('Форма 4.10.2 | Т-ТЭ | ТСО'!$AM$24="",1,0)</f>
        <v>0</v>
      </c>
    </row>
    <row r="136" spans="1:1">
      <c r="A136" s="1189">
        <f>IF('Форма 4.10.2 | Т-ТЭ | ТСО'!$AO$24="",1,0)</f>
        <v>0</v>
      </c>
    </row>
    <row r="137" spans="1:1">
      <c r="A137" s="1189">
        <f>IF('Форма 4.10.2 | Т-ТЭ | ТСО'!$AJ$24="",1,0)</f>
        <v>0</v>
      </c>
    </row>
    <row r="138" spans="1:1">
      <c r="A138" s="1189">
        <f>IF('Форма 4.10.2 | Т-ТЭ | ТСО'!$AN$24="",1,0)</f>
        <v>0</v>
      </c>
    </row>
    <row r="139" spans="1:1">
      <c r="A139" s="1189">
        <f>IF('Форма 4.10.2 | Т-ТЭ | ТСО'!$AP$24="",1,0)</f>
        <v>0</v>
      </c>
    </row>
    <row r="140" spans="1:1">
      <c r="A140" s="1189">
        <f>IF('Форма 4.10.2 | Т-ТЭ | ТСО'!$AT$24="",1,0)</f>
        <v>0</v>
      </c>
    </row>
    <row r="141" spans="1:1">
      <c r="A141" s="1189">
        <f>IF('Форма 4.10.2 | Т-ТЭ | ТСО'!$AV$24="",1,0)</f>
        <v>0</v>
      </c>
    </row>
    <row r="142" spans="1:1">
      <c r="A142" s="1189">
        <f>IF('Форма 4.10.2 | Т-ТЭ | ТСО'!$AQ$24="",1,0)</f>
        <v>0</v>
      </c>
    </row>
    <row r="143" spans="1:1">
      <c r="A143" s="1189">
        <f>IF('Форма 4.10.2 | Т-ТЭ | ТСО'!$AU$24="",1,0)</f>
        <v>0</v>
      </c>
    </row>
    <row r="144" spans="1:1">
      <c r="A144" s="1189">
        <f>IF('Форма 4.10.2 | Т-ТЭ | ТСО'!$AW$24="",1,0)</f>
        <v>0</v>
      </c>
    </row>
    <row r="145" spans="1:1">
      <c r="A145" s="1189">
        <f>IF('Форма 4.10.1'!$K$15="",1,0)</f>
        <v>0</v>
      </c>
    </row>
    <row r="146" spans="1:1">
      <c r="A146" s="1189">
        <f>IF('Форма 4.10.1'!$K$20="",1,0)</f>
        <v>0</v>
      </c>
    </row>
    <row r="147" spans="1:1">
      <c r="A147" s="1189">
        <f>IF('Форма 4.10.1'!$H$23="",1,0)</f>
        <v>0</v>
      </c>
    </row>
    <row r="148" spans="1:1">
      <c r="A148" s="1189">
        <f>IF('Форма 4.10.1'!$I$23="",1,0)</f>
        <v>0</v>
      </c>
    </row>
    <row r="149" spans="1:1">
      <c r="A149" s="1189">
        <f>IF('Форма 4.10.1'!$J$23="",1,0)</f>
        <v>0</v>
      </c>
    </row>
    <row r="150" spans="1:1">
      <c r="A150" s="1189">
        <f>IF('Форма 4.10.1'!$H$24="",1,0)</f>
        <v>0</v>
      </c>
    </row>
    <row r="151" spans="1:1">
      <c r="A151" s="1189">
        <f>IF('Форма 4.10.1'!$I$24="",1,0)</f>
        <v>0</v>
      </c>
    </row>
    <row r="152" spans="1:1">
      <c r="A152" s="1189">
        <f>IF('Форма 4.10.1'!$J$24="",1,0)</f>
        <v>0</v>
      </c>
    </row>
    <row r="153" spans="1:1">
      <c r="A153" s="1189">
        <f>IF('Форма 4.10.1'!$H$25="",1,0)</f>
        <v>0</v>
      </c>
    </row>
    <row r="154" spans="1:1">
      <c r="A154" s="1189">
        <f>IF('Форма 4.10.1'!$I$25="",1,0)</f>
        <v>0</v>
      </c>
    </row>
    <row r="155" spans="1:1">
      <c r="A155" s="1189">
        <f>IF('Форма 4.10.1'!$J$25="",1,0)</f>
        <v>0</v>
      </c>
    </row>
    <row r="156" spans="1:1">
      <c r="A156" s="1189">
        <f>IF('Форма 4.10.1'!$H$26="",1,0)</f>
        <v>0</v>
      </c>
    </row>
    <row r="157" spans="1:1">
      <c r="A157" s="1189">
        <f>IF('Форма 4.10.1'!$I$26="",1,0)</f>
        <v>0</v>
      </c>
    </row>
    <row r="158" spans="1:1">
      <c r="A158" s="1189">
        <f>IF('Форма 4.10.1'!$J$26="",1,0)</f>
        <v>0</v>
      </c>
    </row>
    <row r="159" spans="1:1">
      <c r="A159" s="1189">
        <f>IF('Форма 4.10.1'!$H$30="",1,0)</f>
        <v>0</v>
      </c>
    </row>
    <row r="160" spans="1:1">
      <c r="A160" s="1189">
        <f>IF('Форма 4.10.1'!$I$30="",1,0)</f>
        <v>0</v>
      </c>
    </row>
    <row r="161" spans="1:1">
      <c r="A161" s="1189">
        <f>IF('Форма 4.10.1'!$J$30="",1,0)</f>
        <v>0</v>
      </c>
    </row>
    <row r="162" spans="1:1">
      <c r="A162" s="1189">
        <f>IF('Форма 4.10.1'!$H$31="",1,0)</f>
        <v>0</v>
      </c>
    </row>
    <row r="163" spans="1:1">
      <c r="A163" s="1189">
        <f>IF('Форма 4.10.1'!$I$31="",1,0)</f>
        <v>0</v>
      </c>
    </row>
    <row r="164" spans="1:1">
      <c r="A164" s="1189">
        <f>IF('Форма 4.10.1'!$J$31="",1,0)</f>
        <v>0</v>
      </c>
    </row>
    <row r="165" spans="1:1">
      <c r="A165" s="1189">
        <f>IF('Форма 4.10.1'!$H$32="",1,0)</f>
        <v>0</v>
      </c>
    </row>
    <row r="166" spans="1:1">
      <c r="A166" s="1189">
        <f>IF('Форма 4.10.1'!$I$32="",1,0)</f>
        <v>0</v>
      </c>
    </row>
    <row r="167" spans="1:1">
      <c r="A167" s="1189">
        <f>IF('Форма 4.10.1'!$J$32="",1,0)</f>
        <v>0</v>
      </c>
    </row>
    <row r="168" spans="1:1">
      <c r="A168" s="1189">
        <f>IF('Форма 4.10.1'!$H$33="",1,0)</f>
        <v>0</v>
      </c>
    </row>
    <row r="169" spans="1:1">
      <c r="A169" s="1189">
        <f>IF('Форма 4.10.1'!$I$33="",1,0)</f>
        <v>0</v>
      </c>
    </row>
    <row r="170" spans="1:1">
      <c r="A170" s="1189">
        <f>IF('Форма 4.10.1'!$J$33="",1,0)</f>
        <v>0</v>
      </c>
    </row>
    <row r="171" spans="1:1">
      <c r="A171" s="1189">
        <f>IF('Форма 4.10.1'!$H$37="",1,0)</f>
        <v>0</v>
      </c>
    </row>
    <row r="172" spans="1:1">
      <c r="A172" s="1189">
        <f>IF('Форма 4.10.1'!$I$37="",1,0)</f>
        <v>0</v>
      </c>
    </row>
    <row r="173" spans="1:1">
      <c r="A173" s="1189">
        <f>IF('Форма 4.10.1'!$J$37="",1,0)</f>
        <v>0</v>
      </c>
    </row>
    <row r="174" spans="1:1">
      <c r="A174" s="1189">
        <f>IF('Форма 4.10.1'!$H$38="",1,0)</f>
        <v>0</v>
      </c>
    </row>
    <row r="175" spans="1:1">
      <c r="A175" s="1189">
        <f>IF('Форма 4.10.1'!$I$38="",1,0)</f>
        <v>0</v>
      </c>
    </row>
    <row r="176" spans="1:1">
      <c r="A176" s="1189">
        <f>IF('Форма 4.10.1'!$J$38="",1,0)</f>
        <v>0</v>
      </c>
    </row>
    <row r="177" spans="1:1">
      <c r="A177" s="1189">
        <f>IF('Форма 4.10.1'!$H$39="",1,0)</f>
        <v>0</v>
      </c>
    </row>
    <row r="178" spans="1:1">
      <c r="A178" s="1189">
        <f>IF('Форма 4.10.1'!$I$39="",1,0)</f>
        <v>0</v>
      </c>
    </row>
    <row r="179" spans="1:1">
      <c r="A179" s="1189">
        <f>IF('Форма 4.10.1'!$J$39="",1,0)</f>
        <v>0</v>
      </c>
    </row>
    <row r="180" spans="1:1">
      <c r="A180" s="1189">
        <f>IF('Форма 4.10.1'!$H$40="",1,0)</f>
        <v>0</v>
      </c>
    </row>
    <row r="181" spans="1:1">
      <c r="A181" s="1189">
        <f>IF('Форма 4.10.1'!$I$40="",1,0)</f>
        <v>0</v>
      </c>
    </row>
    <row r="182" spans="1:1">
      <c r="A182" s="1189">
        <f>IF('Форма 4.10.1'!$J$40="",1,0)</f>
        <v>0</v>
      </c>
    </row>
    <row r="183" spans="1:1">
      <c r="A183" s="1189">
        <f>IF('Форма 4.10.1'!$H$44="",1,0)</f>
        <v>0</v>
      </c>
    </row>
    <row r="184" spans="1:1">
      <c r="A184" s="1189">
        <f>IF('Форма 4.10.1'!$I$44="",1,0)</f>
        <v>0</v>
      </c>
    </row>
    <row r="185" spans="1:1">
      <c r="A185" s="1189">
        <f>IF('Форма 4.10.1'!$J$44="",1,0)</f>
        <v>0</v>
      </c>
    </row>
    <row r="186" spans="1:1">
      <c r="A186" s="1189">
        <f>IF('Форма 4.10.1'!$H$45="",1,0)</f>
        <v>0</v>
      </c>
    </row>
    <row r="187" spans="1:1">
      <c r="A187" s="1189">
        <f>IF('Форма 4.10.1'!$I$45="",1,0)</f>
        <v>0</v>
      </c>
    </row>
    <row r="188" spans="1:1">
      <c r="A188" s="1189">
        <f>IF('Форма 4.10.1'!$J$45="",1,0)</f>
        <v>0</v>
      </c>
    </row>
    <row r="189" spans="1:1">
      <c r="A189" s="1189">
        <f>IF('Форма 4.10.1'!$H$46="",1,0)</f>
        <v>0</v>
      </c>
    </row>
    <row r="190" spans="1:1">
      <c r="A190" s="1189">
        <f>IF('Форма 4.10.1'!$I$46="",1,0)</f>
        <v>0</v>
      </c>
    </row>
    <row r="191" spans="1:1">
      <c r="A191" s="1189">
        <f>IF('Форма 4.10.1'!$J$46="",1,0)</f>
        <v>0</v>
      </c>
    </row>
    <row r="192" spans="1:1">
      <c r="A192" s="1189">
        <f>IF('Форма 4.10.1'!$H$47="",1,0)</f>
        <v>0</v>
      </c>
    </row>
    <row r="193" spans="1:1">
      <c r="A193" s="1189">
        <f>IF('Форма 4.10.1'!$I$47="",1,0)</f>
        <v>0</v>
      </c>
    </row>
    <row r="194" spans="1:1">
      <c r="A194" s="1189">
        <f>IF('Форма 4.10.1'!$J$47="",1,0)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ColWidth="9.140625" defaultRowHeight="11.25"/>
  <cols>
    <col min="1" max="16384" width="9.140625" style="1200"/>
  </cols>
  <sheetData>
    <row r="1" spans="1:3">
      <c r="A1" s="1200" t="s">
        <v>489</v>
      </c>
      <c r="B1" s="1200" t="s">
        <v>490</v>
      </c>
      <c r="C1" s="1200" t="s">
        <v>66</v>
      </c>
    </row>
    <row r="2" spans="1:3">
      <c r="A2" s="1200">
        <v>4189678</v>
      </c>
      <c r="B2" s="1200" t="s">
        <v>1417</v>
      </c>
      <c r="C2" s="1200" t="s">
        <v>1418</v>
      </c>
    </row>
    <row r="3" spans="1:3">
      <c r="A3" s="1200">
        <v>4190415</v>
      </c>
      <c r="B3" s="1200" t="s">
        <v>1419</v>
      </c>
      <c r="C3" s="1200" t="s">
        <v>1418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ColWidth="9.140625" defaultRowHeight="11.25"/>
  <cols>
    <col min="1" max="1" width="9.140625" style="251"/>
    <col min="2" max="2" width="66" style="251" customWidth="1"/>
    <col min="3" max="16384" width="9.140625" style="251"/>
  </cols>
  <sheetData>
    <row r="3" spans="2:2">
      <c r="B3" s="330" t="s">
        <v>2838</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ColWidth="9.140625"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ColWidth="9.140625"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ColWidth="9.140625"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7" t="s">
        <v>395</v>
      </c>
      <c r="E4" s="1238"/>
      <c r="F4" s="1238"/>
      <c r="G4" s="1238"/>
      <c r="H4" s="1239"/>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0"/>
      <c r="E6" s="1240"/>
      <c r="F6" s="1241" t="s">
        <v>83</v>
      </c>
      <c r="G6" s="1241"/>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8" t="s">
        <v>15</v>
      </c>
      <c r="E8" s="1228"/>
      <c r="F8" s="1228" t="s">
        <v>396</v>
      </c>
      <c r="G8" s="1228"/>
      <c r="H8" s="1228"/>
      <c r="I8" s="1242" t="s">
        <v>397</v>
      </c>
      <c r="J8" s="1242"/>
      <c r="K8" s="1242"/>
      <c r="L8" s="1242"/>
      <c r="M8" s="204"/>
      <c r="N8" s="204"/>
      <c r="O8" s="204"/>
      <c r="P8" s="204"/>
      <c r="Q8" s="336"/>
      <c r="R8" s="204"/>
      <c r="S8" s="333"/>
      <c r="T8" s="333"/>
      <c r="U8" s="333"/>
      <c r="V8" s="333"/>
    </row>
    <row r="9" spans="1:256" s="120" customFormat="1" ht="20.25" customHeight="1">
      <c r="A9" s="119"/>
      <c r="B9" s="35"/>
      <c r="C9" s="222"/>
      <c r="D9" s="232" t="s">
        <v>91</v>
      </c>
      <c r="E9" s="232" t="s">
        <v>398</v>
      </c>
      <c r="F9" s="1233" t="s">
        <v>91</v>
      </c>
      <c r="G9" s="1234"/>
      <c r="H9" s="233" t="s">
        <v>398</v>
      </c>
      <c r="I9" s="1235" t="s">
        <v>91</v>
      </c>
      <c r="J9" s="1235"/>
      <c r="K9" s="233" t="s">
        <v>398</v>
      </c>
      <c r="L9" s="233" t="s">
        <v>399</v>
      </c>
      <c r="M9" s="204"/>
      <c r="N9" s="204"/>
      <c r="O9" s="204"/>
      <c r="P9" s="204"/>
      <c r="Q9" s="336"/>
      <c r="R9" s="204"/>
      <c r="S9" s="333"/>
      <c r="T9" s="333"/>
      <c r="U9" s="333"/>
      <c r="V9" s="333"/>
    </row>
    <row r="10" spans="1:256" ht="12" customHeight="1">
      <c r="C10" s="241"/>
      <c r="D10" s="331" t="s">
        <v>92</v>
      </c>
      <c r="E10" s="331" t="s">
        <v>48</v>
      </c>
      <c r="F10" s="1236" t="s">
        <v>49</v>
      </c>
      <c r="G10" s="1236"/>
      <c r="H10" s="331" t="s">
        <v>50</v>
      </c>
      <c r="I10" s="1236" t="s">
        <v>67</v>
      </c>
      <c r="J10" s="1236"/>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7"/>
      <c r="D12" s="1228">
        <v>1</v>
      </c>
      <c r="E12" s="1229" t="s">
        <v>2838</v>
      </c>
      <c r="F12" s="1185"/>
      <c r="G12" s="1179">
        <v>0</v>
      </c>
      <c r="H12" s="334"/>
      <c r="I12" s="242"/>
      <c r="J12" s="371" t="s">
        <v>496</v>
      </c>
      <c r="K12" s="1089"/>
      <c r="L12" s="258"/>
      <c r="M12" s="1100">
        <f>mergeValue(H12)</f>
        <v>0</v>
      </c>
      <c r="N12" s="1099"/>
      <c r="O12" s="1099"/>
      <c r="P12" s="1100" t="str">
        <f>IF(ISERROR(MATCH(Q12,MODesc,0)),"n","y")</f>
        <v>n</v>
      </c>
      <c r="Q12" s="1099" t="s">
        <v>2838</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7"/>
      <c r="D13" s="1228"/>
      <c r="E13" s="1230"/>
      <c r="F13" s="1231"/>
      <c r="G13" s="1228">
        <v>1</v>
      </c>
      <c r="H13" s="1226" t="s">
        <v>939</v>
      </c>
      <c r="I13" s="242"/>
      <c r="J13" s="371" t="s">
        <v>496</v>
      </c>
      <c r="K13" s="1089"/>
      <c r="L13" s="258"/>
      <c r="M13" s="1100" t="str">
        <f>mergeValue(H13)</f>
        <v>Город Челябинск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7"/>
      <c r="D14" s="1228"/>
      <c r="E14" s="1230"/>
      <c r="F14" s="1232"/>
      <c r="G14" s="1228"/>
      <c r="H14" s="1226"/>
      <c r="I14" s="1197"/>
      <c r="J14" s="1179">
        <v>1</v>
      </c>
      <c r="K14" s="1184" t="s">
        <v>939</v>
      </c>
      <c r="L14" s="239" t="s">
        <v>940</v>
      </c>
      <c r="M14" s="1100" t="str">
        <f>mergeValue(H14)</f>
        <v>Город Челябинск</v>
      </c>
      <c r="N14" s="1099"/>
      <c r="O14" s="1099"/>
      <c r="P14" s="1099"/>
      <c r="Q14" s="1099"/>
      <c r="R14" s="1100" t="str">
        <f>K14&amp;" ("&amp;L14&amp;")"</f>
        <v>Город Челябинск (75701000)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CE9Cu0tXPT4k3j2d1S55s3ixFwaebQqQfyLZm6SRzDjZ0nwV/1GV+empIQnxKOPvAewoVLzJ7BAJHBOzpQp45g==" saltValue="B6EvKyaMoEh9Dcvf0ZpmWg=="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ColWidth="9.140625" defaultRowHeight="11.25"/>
  <cols>
    <col min="1" max="1" width="9.140625" style="1200"/>
    <col min="2" max="2" width="65.28515625" style="1200" customWidth="1"/>
    <col min="3" max="3" width="41" style="1200" customWidth="1"/>
    <col min="4" max="16384" width="9.140625" style="1200"/>
  </cols>
  <sheetData>
    <row r="1" spans="1:2">
      <c r="A1" s="1200" t="s">
        <v>328</v>
      </c>
      <c r="B1" s="1200" t="s">
        <v>329</v>
      </c>
    </row>
    <row r="2" spans="1:2">
      <c r="A2" s="1200">
        <v>4213775</v>
      </c>
      <c r="B2" s="1200" t="s">
        <v>581</v>
      </c>
    </row>
    <row r="3" spans="1:2">
      <c r="A3" s="1200">
        <v>4213784</v>
      </c>
      <c r="B3" s="1200" t="s">
        <v>674</v>
      </c>
    </row>
    <row r="4" spans="1:2">
      <c r="A4" s="1200">
        <v>4213781</v>
      </c>
      <c r="B4" s="1200" t="s">
        <v>673</v>
      </c>
    </row>
    <row r="5" spans="1:2">
      <c r="A5" s="1200">
        <v>4213776</v>
      </c>
      <c r="B5" s="1200" t="s">
        <v>582</v>
      </c>
    </row>
    <row r="6" spans="1:2">
      <c r="A6" s="1200">
        <v>4213777</v>
      </c>
      <c r="B6" s="1200" t="s">
        <v>583</v>
      </c>
    </row>
    <row r="7" spans="1:2">
      <c r="A7" s="1200">
        <v>4213778</v>
      </c>
      <c r="B7" s="1200" t="s">
        <v>584</v>
      </c>
    </row>
    <row r="8" spans="1:2">
      <c r="A8" s="1200">
        <v>4213780</v>
      </c>
      <c r="B8" s="1200" t="s">
        <v>585</v>
      </c>
    </row>
    <row r="9" spans="1:2">
      <c r="A9" s="1200">
        <v>4213779</v>
      </c>
      <c r="B9" s="1200" t="s">
        <v>588</v>
      </c>
    </row>
    <row r="10" spans="1:2">
      <c r="A10" s="1200">
        <v>4213783</v>
      </c>
      <c r="B10" s="1200" t="s">
        <v>587</v>
      </c>
    </row>
    <row r="11" spans="1:2">
      <c r="A11" s="1200">
        <v>4213782</v>
      </c>
      <c r="B11" s="1200"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ColWidth="9.140625" defaultRowHeight="11.25"/>
  <cols>
    <col min="1" max="1" width="9.140625" style="1200"/>
    <col min="2" max="2" width="65.28515625" style="1200" customWidth="1"/>
    <col min="3" max="3" width="41" style="1200" customWidth="1"/>
    <col min="4" max="16384" width="9.140625" style="1200"/>
  </cols>
  <sheetData>
    <row r="1" spans="1:2">
      <c r="A1" s="1200" t="s">
        <v>328</v>
      </c>
      <c r="B1" s="1200" t="s">
        <v>330</v>
      </c>
    </row>
    <row r="2" spans="1:2">
      <c r="A2" s="1200">
        <v>4190064</v>
      </c>
      <c r="B2" s="1200" t="s">
        <v>1407</v>
      </c>
    </row>
    <row r="3" spans="1:2">
      <c r="A3" s="1200">
        <v>4190065</v>
      </c>
      <c r="B3" s="1200" t="s">
        <v>1408</v>
      </c>
    </row>
    <row r="4" spans="1:2">
      <c r="A4" s="1200">
        <v>4190066</v>
      </c>
      <c r="B4" s="1200" t="s">
        <v>1409</v>
      </c>
    </row>
    <row r="5" spans="1:2">
      <c r="A5" s="1200">
        <v>4190067</v>
      </c>
      <c r="B5" s="1200" t="s">
        <v>1410</v>
      </c>
    </row>
    <row r="6" spans="1:2">
      <c r="A6" s="1200">
        <v>4190068</v>
      </c>
      <c r="B6" s="1200" t="s">
        <v>1411</v>
      </c>
    </row>
    <row r="7" spans="1:2">
      <c r="A7" s="1200">
        <v>4190069</v>
      </c>
      <c r="B7" s="1200" t="s">
        <v>1412</v>
      </c>
    </row>
    <row r="8" spans="1:2">
      <c r="A8" s="1200">
        <v>4190070</v>
      </c>
      <c r="B8" s="1200" t="s">
        <v>1413</v>
      </c>
    </row>
    <row r="9" spans="1:2">
      <c r="A9" s="1200">
        <v>4190071</v>
      </c>
      <c r="B9" s="1200" t="s">
        <v>1414</v>
      </c>
    </row>
    <row r="10" spans="1:2">
      <c r="A10" s="1200">
        <v>4190072</v>
      </c>
      <c r="B10" s="1200" t="s">
        <v>1415</v>
      </c>
    </row>
    <row r="11" spans="1:2">
      <c r="A11" s="1200">
        <v>4190073</v>
      </c>
      <c r="B11" s="1200" t="s">
        <v>1416</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ColWidth="9.140625"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ColWidth="9.140625"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ColWidth="9.140625"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ColWidth="9.140625"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G4" zoomScaleNormal="100" workbookViewId="0">
      <selection activeCell="R30" sqref="R30"/>
    </sheetView>
  </sheetViews>
  <sheetFormatPr defaultColWidth="9.140625"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7" t="s">
        <v>626</v>
      </c>
      <c r="E5" s="1238"/>
      <c r="F5" s="1238"/>
      <c r="G5" s="1238"/>
      <c r="H5" s="1238"/>
      <c r="I5" s="1238"/>
      <c r="J5" s="1239"/>
      <c r="K5" s="408"/>
      <c r="L5" s="169"/>
      <c r="M5" s="169"/>
      <c r="N5" s="169"/>
      <c r="O5" s="169"/>
      <c r="P5" s="169"/>
      <c r="Q5" s="169"/>
      <c r="R5" s="169"/>
      <c r="S5" s="537"/>
      <c r="T5" s="537"/>
      <c r="U5" s="537"/>
      <c r="V5" s="537"/>
      <c r="W5" s="169"/>
    </row>
    <row r="6" spans="1:24" s="438" customFormat="1" ht="3" customHeight="1">
      <c r="A6" s="292"/>
      <c r="B6" s="292"/>
      <c r="D6" s="1261"/>
      <c r="E6" s="1262"/>
      <c r="F6" s="1262"/>
      <c r="G6" s="1262"/>
      <c r="H6" s="1262"/>
      <c r="I6" s="1262"/>
      <c r="J6" s="1263"/>
      <c r="S6" s="614"/>
      <c r="T6" s="614"/>
      <c r="U6" s="614"/>
      <c r="V6" s="614"/>
    </row>
    <row r="7" spans="1:24" s="438" customFormat="1" ht="5.25" hidden="1" customHeight="1">
      <c r="A7" s="292"/>
      <c r="B7" s="292"/>
      <c r="E7" s="1264"/>
      <c r="F7" s="1264"/>
      <c r="G7" s="1260"/>
      <c r="H7" s="1260"/>
      <c r="I7" s="1260"/>
      <c r="J7" s="1260"/>
      <c r="S7" s="614"/>
      <c r="T7" s="614"/>
      <c r="U7" s="614"/>
      <c r="V7" s="614"/>
    </row>
    <row r="8" spans="1:24" s="438" customFormat="1" ht="5.25" hidden="1" customHeight="1">
      <c r="A8" s="292"/>
      <c r="B8" s="292"/>
      <c r="E8" s="1264"/>
      <c r="F8" s="1264"/>
      <c r="G8" s="1260"/>
      <c r="H8" s="1260"/>
      <c r="I8" s="1260"/>
      <c r="J8" s="1260"/>
      <c r="S8" s="614"/>
      <c r="T8" s="614"/>
      <c r="U8" s="614"/>
      <c r="V8" s="614"/>
    </row>
    <row r="9" spans="1:24" s="438" customFormat="1" ht="5.25" hidden="1" customHeight="1">
      <c r="A9" s="292"/>
      <c r="B9" s="292"/>
      <c r="E9" s="1264"/>
      <c r="F9" s="1264"/>
      <c r="G9" s="1260"/>
      <c r="H9" s="1260"/>
      <c r="I9" s="1260"/>
      <c r="J9" s="1260"/>
      <c r="S9" s="614"/>
      <c r="T9" s="614"/>
      <c r="U9" s="614"/>
      <c r="V9" s="614"/>
    </row>
    <row r="10" spans="1:24" s="614" customFormat="1" ht="5.25" hidden="1">
      <c r="A10" s="292"/>
      <c r="B10" s="292"/>
      <c r="E10" s="1265"/>
      <c r="F10" s="1265"/>
      <c r="G10" s="788"/>
      <c r="H10" s="434"/>
      <c r="I10" s="746"/>
      <c r="J10" s="746"/>
    </row>
    <row r="11" spans="1:24" s="152" customFormat="1" ht="18.75" hidden="1" customHeight="1">
      <c r="A11" s="292"/>
      <c r="B11" s="292"/>
      <c r="D11" s="145"/>
      <c r="E11" s="1266" t="s">
        <v>633</v>
      </c>
      <c r="F11" s="1266"/>
      <c r="G11" s="1198"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6" t="s">
        <v>634</v>
      </c>
      <c r="F12" s="1266"/>
      <c r="G12" s="1198"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9"/>
      <c r="F13" s="1259"/>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8" t="s">
        <v>91</v>
      </c>
      <c r="E17" s="1258" t="s">
        <v>296</v>
      </c>
      <c r="F17" s="1258" t="s">
        <v>79</v>
      </c>
      <c r="G17" s="1258" t="s">
        <v>436</v>
      </c>
      <c r="H17" s="1258" t="s">
        <v>91</v>
      </c>
      <c r="I17" s="1258"/>
      <c r="J17" s="1258" t="s">
        <v>19</v>
      </c>
      <c r="K17" s="1270" t="s">
        <v>461</v>
      </c>
      <c r="L17" s="1270"/>
      <c r="M17" s="1270"/>
      <c r="N17" s="1270"/>
      <c r="O17" s="1270" t="s">
        <v>624</v>
      </c>
      <c r="P17" s="1270"/>
      <c r="Q17" s="1270"/>
      <c r="R17" s="1270"/>
      <c r="S17" s="1270" t="s">
        <v>625</v>
      </c>
      <c r="T17" s="1270"/>
      <c r="U17" s="1270"/>
      <c r="V17" s="1270"/>
      <c r="W17" s="1258" t="s">
        <v>243</v>
      </c>
    </row>
    <row r="18" spans="1:24" ht="30.75" customHeight="1">
      <c r="D18" s="1258"/>
      <c r="E18" s="1258"/>
      <c r="F18" s="1258"/>
      <c r="G18" s="1258"/>
      <c r="H18" s="1258"/>
      <c r="I18" s="1258"/>
      <c r="J18" s="1258"/>
      <c r="K18" s="109" t="s">
        <v>299</v>
      </c>
      <c r="L18" s="1258" t="s">
        <v>91</v>
      </c>
      <c r="M18" s="1258"/>
      <c r="N18" s="109" t="s">
        <v>229</v>
      </c>
      <c r="O18" s="109" t="s">
        <v>299</v>
      </c>
      <c r="P18" s="1258" t="s">
        <v>91</v>
      </c>
      <c r="Q18" s="1258"/>
      <c r="R18" s="109" t="s">
        <v>229</v>
      </c>
      <c r="S18" s="510" t="s">
        <v>299</v>
      </c>
      <c r="T18" s="1258" t="s">
        <v>91</v>
      </c>
      <c r="U18" s="1258"/>
      <c r="V18" s="510" t="s">
        <v>398</v>
      </c>
      <c r="W18" s="1258"/>
    </row>
    <row r="19" spans="1:24" s="382" customFormat="1" ht="12" customHeight="1">
      <c r="A19" s="381"/>
      <c r="B19" s="381"/>
      <c r="D19" s="39" t="s">
        <v>92</v>
      </c>
      <c r="E19" s="39" t="s">
        <v>48</v>
      </c>
      <c r="F19" s="39" t="s">
        <v>49</v>
      </c>
      <c r="G19" s="39" t="s">
        <v>50</v>
      </c>
      <c r="H19" s="1267" t="s">
        <v>67</v>
      </c>
      <c r="I19" s="1267"/>
      <c r="J19" s="39" t="s">
        <v>68</v>
      </c>
      <c r="K19" s="39" t="s">
        <v>182</v>
      </c>
      <c r="L19" s="1267" t="s">
        <v>183</v>
      </c>
      <c r="M19" s="1267"/>
      <c r="N19" s="39" t="s">
        <v>207</v>
      </c>
      <c r="O19" s="39" t="s">
        <v>208</v>
      </c>
      <c r="P19" s="1267" t="s">
        <v>209</v>
      </c>
      <c r="Q19" s="1267"/>
      <c r="R19" s="39" t="s">
        <v>210</v>
      </c>
      <c r="S19" s="495" t="s">
        <v>209</v>
      </c>
      <c r="T19" s="1267" t="s">
        <v>210</v>
      </c>
      <c r="U19" s="1267"/>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8" customFormat="1" ht="17.100000000000001" customHeight="1">
      <c r="A21" s="711">
        <v>2</v>
      </c>
      <c r="C21" s="290"/>
      <c r="D21" s="1251">
        <v>1</v>
      </c>
      <c r="E21" s="1252" t="s">
        <v>673</v>
      </c>
      <c r="F21" s="1254" t="s">
        <v>1413</v>
      </c>
      <c r="G21" s="1257" t="s">
        <v>84</v>
      </c>
      <c r="H21" s="1251"/>
      <c r="I21" s="1251">
        <v>1</v>
      </c>
      <c r="J21" s="1271" t="s">
        <v>2839</v>
      </c>
      <c r="K21" s="1246" t="s">
        <v>84</v>
      </c>
      <c r="L21" s="1243"/>
      <c r="M21" s="1243" t="s">
        <v>92</v>
      </c>
      <c r="N21" s="1249"/>
      <c r="O21" s="1246" t="s">
        <v>83</v>
      </c>
      <c r="P21" s="1243"/>
      <c r="Q21" s="1243" t="s">
        <v>92</v>
      </c>
      <c r="R21" s="1244" t="s">
        <v>2840</v>
      </c>
      <c r="S21" s="1246" t="s">
        <v>84</v>
      </c>
      <c r="T21" s="1034"/>
      <c r="U21" s="1034" t="s">
        <v>92</v>
      </c>
      <c r="V21" s="1199"/>
      <c r="W21" s="288"/>
    </row>
    <row r="22" spans="1:24" s="1178" customFormat="1" ht="15" customHeight="1">
      <c r="A22" s="711"/>
      <c r="C22" s="710"/>
      <c r="D22" s="1251"/>
      <c r="E22" s="1252"/>
      <c r="F22" s="1255"/>
      <c r="G22" s="1257"/>
      <c r="H22" s="1251"/>
      <c r="I22" s="1251"/>
      <c r="J22" s="1272"/>
      <c r="K22" s="1246"/>
      <c r="L22" s="1243"/>
      <c r="M22" s="1243"/>
      <c r="N22" s="1249"/>
      <c r="O22" s="1246"/>
      <c r="P22" s="1243"/>
      <c r="Q22" s="1243"/>
      <c r="R22" s="1245"/>
      <c r="S22" s="1246"/>
      <c r="T22" s="1036"/>
      <c r="U22" s="707"/>
      <c r="V22" s="708"/>
      <c r="W22" s="709"/>
    </row>
    <row r="23" spans="1:24" s="1178" customFormat="1" ht="33.6" customHeight="1">
      <c r="A23" s="711"/>
      <c r="C23" s="710"/>
      <c r="D23" s="1248"/>
      <c r="E23" s="1253"/>
      <c r="F23" s="1255"/>
      <c r="G23" s="1247"/>
      <c r="H23" s="1248"/>
      <c r="I23" s="1248"/>
      <c r="J23" s="1272"/>
      <c r="K23" s="1247"/>
      <c r="L23" s="1248"/>
      <c r="M23" s="1248"/>
      <c r="N23" s="1250"/>
      <c r="O23" s="1247"/>
      <c r="P23" s="1186"/>
      <c r="Q23" s="707"/>
      <c r="R23" s="708"/>
      <c r="S23" s="704"/>
      <c r="T23" s="704"/>
      <c r="U23" s="704"/>
      <c r="V23" s="704"/>
      <c r="W23" s="709"/>
    </row>
    <row r="24" spans="1:24" s="1178" customFormat="1" ht="15" customHeight="1">
      <c r="A24" s="711"/>
      <c r="C24" s="710"/>
      <c r="D24" s="1248"/>
      <c r="E24" s="1253"/>
      <c r="F24" s="1255"/>
      <c r="G24" s="1247"/>
      <c r="H24" s="1248"/>
      <c r="I24" s="1248"/>
      <c r="J24" s="1273"/>
      <c r="K24" s="1247"/>
      <c r="L24" s="707"/>
      <c r="M24" s="708"/>
      <c r="N24" s="708"/>
      <c r="O24" s="708"/>
      <c r="P24" s="708"/>
      <c r="Q24" s="708"/>
      <c r="R24" s="708"/>
      <c r="S24" s="704"/>
      <c r="T24" s="704"/>
      <c r="U24" s="704"/>
      <c r="V24" s="704"/>
      <c r="W24" s="709"/>
    </row>
    <row r="25" spans="1:24" s="1178" customFormat="1" ht="15" customHeight="1">
      <c r="A25" s="711"/>
      <c r="C25" s="710"/>
      <c r="D25" s="1248"/>
      <c r="E25" s="1253"/>
      <c r="F25" s="1256"/>
      <c r="G25" s="1247"/>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74" t="s">
        <v>643</v>
      </c>
      <c r="F32" s="1274"/>
      <c r="G32" s="1274"/>
      <c r="H32" s="1274"/>
      <c r="I32" s="1274"/>
      <c r="J32" s="1274"/>
      <c r="K32" s="1274"/>
      <c r="L32" s="1274"/>
      <c r="M32" s="1274"/>
      <c r="N32" s="1274"/>
      <c r="O32" s="1274"/>
      <c r="P32" s="1274"/>
      <c r="Q32" s="1274"/>
      <c r="R32" s="1274"/>
      <c r="S32" s="1274"/>
      <c r="T32" s="1274"/>
      <c r="U32" s="1274"/>
      <c r="V32" s="1274"/>
      <c r="W32" s="1274"/>
    </row>
    <row r="33" spans="5:23" ht="36.950000000000003" customHeight="1">
      <c r="E33" s="1268" t="s">
        <v>645</v>
      </c>
      <c r="F33" s="1269"/>
      <c r="G33" s="1269"/>
      <c r="H33" s="1269"/>
      <c r="I33" s="1269"/>
      <c r="J33" s="1269"/>
      <c r="K33" s="1269"/>
      <c r="L33" s="1269"/>
      <c r="M33" s="1269"/>
      <c r="N33" s="1269"/>
      <c r="O33" s="1269"/>
      <c r="P33" s="1269"/>
      <c r="Q33" s="1269"/>
      <c r="R33" s="1269"/>
      <c r="S33" s="1269"/>
      <c r="T33" s="1269"/>
      <c r="U33" s="1269"/>
      <c r="V33" s="1269"/>
      <c r="W33" s="1269"/>
    </row>
    <row r="34" spans="5:23" ht="17.100000000000001" customHeight="1">
      <c r="E34" s="1268" t="s">
        <v>646</v>
      </c>
      <c r="F34" s="1269"/>
      <c r="G34" s="1269"/>
      <c r="H34" s="1269"/>
      <c r="I34" s="1269"/>
      <c r="J34" s="1269"/>
      <c r="K34" s="1269"/>
      <c r="L34" s="1269"/>
      <c r="M34" s="1269"/>
      <c r="N34" s="1269"/>
      <c r="O34" s="1269"/>
      <c r="P34" s="1269"/>
      <c r="Q34" s="1269"/>
      <c r="R34" s="1269"/>
      <c r="S34" s="1269"/>
      <c r="T34" s="1269"/>
      <c r="U34" s="1269"/>
      <c r="V34" s="1269"/>
      <c r="W34" s="1269"/>
    </row>
    <row r="35" spans="5:23" ht="27" customHeight="1">
      <c r="E35" s="1268" t="s">
        <v>647</v>
      </c>
      <c r="F35" s="1269"/>
      <c r="G35" s="1269"/>
      <c r="H35" s="1269"/>
      <c r="I35" s="1269"/>
      <c r="J35" s="1269"/>
      <c r="K35" s="1269"/>
      <c r="L35" s="1269"/>
      <c r="M35" s="1269"/>
      <c r="N35" s="1269"/>
      <c r="O35" s="1269"/>
      <c r="P35" s="1269"/>
      <c r="Q35" s="1269"/>
      <c r="R35" s="1269"/>
      <c r="S35" s="1269"/>
      <c r="T35" s="1269"/>
      <c r="U35" s="1269"/>
      <c r="V35" s="1269"/>
      <c r="W35" s="1269"/>
    </row>
    <row r="36" spans="5:23" ht="17.100000000000001" customHeight="1">
      <c r="E36" s="1268" t="s">
        <v>648</v>
      </c>
      <c r="F36" s="1269"/>
      <c r="G36" s="1269"/>
      <c r="H36" s="1269"/>
      <c r="I36" s="1269"/>
      <c r="J36" s="1269"/>
      <c r="K36" s="1269"/>
      <c r="L36" s="1269"/>
      <c r="M36" s="1269"/>
      <c r="N36" s="1269"/>
      <c r="O36" s="1269"/>
      <c r="P36" s="1269"/>
      <c r="Q36" s="1269"/>
      <c r="R36" s="1269"/>
      <c r="S36" s="1269"/>
      <c r="T36" s="1269"/>
      <c r="U36" s="1269"/>
      <c r="V36" s="1269"/>
      <c r="W36" s="1269"/>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74" t="s">
        <v>644</v>
      </c>
      <c r="F38" s="1274"/>
      <c r="G38" s="1274"/>
      <c r="H38" s="1274"/>
      <c r="I38" s="1274"/>
      <c r="J38" s="1274"/>
      <c r="K38" s="1274"/>
      <c r="L38" s="1274"/>
      <c r="M38" s="1274"/>
      <c r="N38" s="1274"/>
      <c r="O38" s="1274"/>
      <c r="P38" s="1274"/>
      <c r="Q38" s="1274"/>
      <c r="R38" s="1274"/>
      <c r="S38" s="1274"/>
      <c r="T38" s="1274"/>
      <c r="U38" s="1274"/>
      <c r="V38" s="1274"/>
      <c r="W38" s="1274"/>
    </row>
    <row r="39" spans="5:23" ht="17.100000000000001" customHeight="1">
      <c r="E39" s="1268" t="s">
        <v>649</v>
      </c>
      <c r="F39" s="1269"/>
      <c r="G39" s="1269"/>
      <c r="H39" s="1269"/>
      <c r="I39" s="1269"/>
      <c r="J39" s="1269"/>
      <c r="K39" s="1269"/>
      <c r="L39" s="1269"/>
      <c r="M39" s="1269"/>
      <c r="N39" s="1269"/>
      <c r="O39" s="1269"/>
      <c r="P39" s="1269"/>
      <c r="Q39" s="1269"/>
      <c r="R39" s="1269"/>
      <c r="S39" s="1269"/>
      <c r="T39" s="1269"/>
      <c r="U39" s="1269"/>
      <c r="V39" s="1269"/>
      <c r="W39" s="1269"/>
    </row>
    <row r="40" spans="5:23" ht="17.100000000000001" customHeight="1">
      <c r="E40" s="1268" t="s">
        <v>650</v>
      </c>
      <c r="F40" s="1269"/>
      <c r="G40" s="1269"/>
      <c r="H40" s="1269"/>
      <c r="I40" s="1269"/>
      <c r="J40" s="1269"/>
      <c r="K40" s="1269"/>
      <c r="L40" s="1269"/>
      <c r="M40" s="1269"/>
      <c r="N40" s="1269"/>
      <c r="O40" s="1269"/>
      <c r="P40" s="1269"/>
      <c r="Q40" s="1269"/>
      <c r="R40" s="1269"/>
      <c r="S40" s="1269"/>
      <c r="T40" s="1269"/>
      <c r="U40" s="1269"/>
      <c r="V40" s="1269"/>
      <c r="W40" s="1269"/>
    </row>
  </sheetData>
  <sheetProtection algorithmName="SHA-512" hashValue="wneDuC4Yqy4S5+boSUOOjCB/y8o8bb0SFPzJvX8fRSwMwIF0IWP/71ezGfRMcgWhMTU0J9fh0YDtnRBiR6vcsQ==" saltValue="93z+TNaMAvXnNWQKBTAG2w==" spinCount="100000"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3"/>
  <sheetViews>
    <sheetView showGridLines="0" zoomScaleNormal="100" workbookViewId="0"/>
  </sheetViews>
  <sheetFormatPr defaultColWidth="9.140625" defaultRowHeight="11.25"/>
  <cols>
    <col min="1" max="2" width="9.140625" style="5"/>
    <col min="3" max="3" width="20.7109375" style="5" customWidth="1"/>
    <col min="4" max="4" width="25.140625" style="5" customWidth="1"/>
    <col min="5" max="16384" width="9.140625" style="5"/>
  </cols>
  <sheetData>
    <row r="1" spans="1:10">
      <c r="A1" s="5" t="s">
        <v>1406</v>
      </c>
      <c r="B1" s="5" t="s">
        <v>1423</v>
      </c>
      <c r="C1" s="5" t="s">
        <v>1424</v>
      </c>
      <c r="D1" s="5" t="s">
        <v>1425</v>
      </c>
      <c r="E1" s="5" t="s">
        <v>1426</v>
      </c>
      <c r="F1" s="5" t="s">
        <v>1427</v>
      </c>
      <c r="G1" s="5" t="s">
        <v>1428</v>
      </c>
      <c r="H1" s="5" t="s">
        <v>1429</v>
      </c>
      <c r="I1" s="5" t="s">
        <v>1430</v>
      </c>
    </row>
    <row r="2" spans="1:10">
      <c r="A2" s="5">
        <v>1</v>
      </c>
      <c r="B2" s="5" t="s">
        <v>1431</v>
      </c>
      <c r="C2" s="5" t="s">
        <v>168</v>
      </c>
      <c r="D2" s="5" t="s">
        <v>1432</v>
      </c>
      <c r="E2" s="5" t="s">
        <v>1433</v>
      </c>
      <c r="F2" s="5" t="s">
        <v>1434</v>
      </c>
      <c r="G2" s="5" t="s">
        <v>1435</v>
      </c>
      <c r="H2" s="5" t="s">
        <v>1436</v>
      </c>
      <c r="J2" s="5" t="s">
        <v>2829</v>
      </c>
    </row>
    <row r="3" spans="1:10">
      <c r="A3" s="5">
        <v>2</v>
      </c>
      <c r="B3" s="5" t="s">
        <v>1431</v>
      </c>
      <c r="C3" s="5" t="s">
        <v>168</v>
      </c>
      <c r="D3" s="5" t="s">
        <v>1437</v>
      </c>
      <c r="E3" s="5" t="s">
        <v>1438</v>
      </c>
      <c r="F3" s="5" t="s">
        <v>1434</v>
      </c>
      <c r="G3" s="5" t="s">
        <v>1439</v>
      </c>
      <c r="H3" s="5" t="s">
        <v>1440</v>
      </c>
      <c r="J3" s="5" t="s">
        <v>2829</v>
      </c>
    </row>
    <row r="4" spans="1:10">
      <c r="A4" s="5">
        <v>3</v>
      </c>
      <c r="B4" s="5" t="s">
        <v>1431</v>
      </c>
      <c r="C4" s="5" t="s">
        <v>168</v>
      </c>
      <c r="D4" s="5" t="s">
        <v>1441</v>
      </c>
      <c r="E4" s="5" t="s">
        <v>1442</v>
      </c>
      <c r="F4" s="5" t="s">
        <v>1443</v>
      </c>
      <c r="G4" s="5" t="s">
        <v>1444</v>
      </c>
      <c r="J4" s="5" t="s">
        <v>2829</v>
      </c>
    </row>
    <row r="5" spans="1:10">
      <c r="A5" s="5">
        <v>4</v>
      </c>
      <c r="B5" s="5" t="s">
        <v>1431</v>
      </c>
      <c r="C5" s="5" t="s">
        <v>168</v>
      </c>
      <c r="D5" s="5" t="s">
        <v>1445</v>
      </c>
      <c r="E5" s="5" t="s">
        <v>1446</v>
      </c>
      <c r="F5" s="5" t="s">
        <v>1447</v>
      </c>
      <c r="G5" s="5" t="s">
        <v>1448</v>
      </c>
      <c r="H5" s="5" t="s">
        <v>1449</v>
      </c>
      <c r="J5" s="5" t="s">
        <v>2829</v>
      </c>
    </row>
    <row r="6" spans="1:10">
      <c r="A6" s="5">
        <v>5</v>
      </c>
      <c r="B6" s="5" t="s">
        <v>1431</v>
      </c>
      <c r="C6" s="5" t="s">
        <v>168</v>
      </c>
      <c r="D6" s="5" t="s">
        <v>1450</v>
      </c>
      <c r="E6" s="5" t="s">
        <v>1451</v>
      </c>
      <c r="F6" s="5" t="s">
        <v>1452</v>
      </c>
      <c r="G6" s="5" t="s">
        <v>1453</v>
      </c>
      <c r="J6" s="5" t="s">
        <v>2829</v>
      </c>
    </row>
    <row r="7" spans="1:10">
      <c r="A7" s="5">
        <v>6</v>
      </c>
      <c r="B7" s="5" t="s">
        <v>1431</v>
      </c>
      <c r="C7" s="5" t="s">
        <v>168</v>
      </c>
      <c r="D7" s="5" t="s">
        <v>1454</v>
      </c>
      <c r="E7" s="5" t="s">
        <v>1455</v>
      </c>
      <c r="F7" s="5" t="s">
        <v>1456</v>
      </c>
      <c r="G7" s="5" t="s">
        <v>1457</v>
      </c>
      <c r="H7" s="5" t="s">
        <v>1458</v>
      </c>
      <c r="J7" s="5" t="s">
        <v>2829</v>
      </c>
    </row>
    <row r="8" spans="1:10">
      <c r="A8" s="5">
        <v>7</v>
      </c>
      <c r="B8" s="5" t="s">
        <v>1431</v>
      </c>
      <c r="C8" s="5" t="s">
        <v>168</v>
      </c>
      <c r="D8" s="5" t="s">
        <v>1459</v>
      </c>
      <c r="E8" s="5" t="s">
        <v>1460</v>
      </c>
      <c r="F8" s="5" t="s">
        <v>1461</v>
      </c>
      <c r="G8" s="5" t="s">
        <v>1462</v>
      </c>
      <c r="J8" s="5" t="s">
        <v>2829</v>
      </c>
    </row>
    <row r="9" spans="1:10">
      <c r="A9" s="5">
        <v>8</v>
      </c>
      <c r="B9" s="5" t="s">
        <v>1431</v>
      </c>
      <c r="C9" s="5" t="s">
        <v>168</v>
      </c>
      <c r="D9" s="5" t="s">
        <v>1463</v>
      </c>
      <c r="E9" s="5" t="s">
        <v>1464</v>
      </c>
      <c r="F9" s="5" t="s">
        <v>1465</v>
      </c>
      <c r="G9" s="5" t="s">
        <v>1466</v>
      </c>
      <c r="J9" s="5" t="s">
        <v>2829</v>
      </c>
    </row>
    <row r="10" spans="1:10">
      <c r="A10" s="5">
        <v>9</v>
      </c>
      <c r="B10" s="5" t="s">
        <v>1431</v>
      </c>
      <c r="C10" s="5" t="s">
        <v>168</v>
      </c>
      <c r="D10" s="5" t="s">
        <v>1467</v>
      </c>
      <c r="E10" s="5" t="s">
        <v>1468</v>
      </c>
      <c r="F10" s="5" t="s">
        <v>1469</v>
      </c>
      <c r="G10" s="5" t="s">
        <v>1470</v>
      </c>
      <c r="H10" s="5" t="s">
        <v>1471</v>
      </c>
      <c r="J10" s="5" t="s">
        <v>2829</v>
      </c>
    </row>
    <row r="11" spans="1:10">
      <c r="A11" s="5">
        <v>10</v>
      </c>
      <c r="B11" s="5" t="s">
        <v>1431</v>
      </c>
      <c r="C11" s="5" t="s">
        <v>168</v>
      </c>
      <c r="D11" s="5" t="s">
        <v>1472</v>
      </c>
      <c r="E11" s="5" t="s">
        <v>1473</v>
      </c>
      <c r="F11" s="5" t="s">
        <v>1474</v>
      </c>
      <c r="G11" s="5" t="s">
        <v>1439</v>
      </c>
      <c r="H11" s="5" t="s">
        <v>1475</v>
      </c>
      <c r="J11" s="5" t="s">
        <v>2829</v>
      </c>
    </row>
    <row r="12" spans="1:10">
      <c r="A12" s="5">
        <v>11</v>
      </c>
      <c r="B12" s="5" t="s">
        <v>1431</v>
      </c>
      <c r="C12" s="5" t="s">
        <v>168</v>
      </c>
      <c r="D12" s="5" t="s">
        <v>1476</v>
      </c>
      <c r="E12" s="5" t="s">
        <v>1477</v>
      </c>
      <c r="F12" s="5" t="s">
        <v>1478</v>
      </c>
      <c r="G12" s="5" t="s">
        <v>1479</v>
      </c>
      <c r="J12" s="5" t="s">
        <v>2829</v>
      </c>
    </row>
    <row r="13" spans="1:10">
      <c r="A13" s="5">
        <v>12</v>
      </c>
      <c r="B13" s="5" t="s">
        <v>1431</v>
      </c>
      <c r="C13" s="5" t="s">
        <v>168</v>
      </c>
      <c r="D13" s="5" t="s">
        <v>1480</v>
      </c>
      <c r="E13" s="5" t="s">
        <v>1481</v>
      </c>
      <c r="F13" s="5" t="s">
        <v>1482</v>
      </c>
      <c r="G13" s="5" t="s">
        <v>1453</v>
      </c>
      <c r="J13" s="5" t="s">
        <v>2829</v>
      </c>
    </row>
    <row r="14" spans="1:10">
      <c r="A14" s="5">
        <v>13</v>
      </c>
      <c r="B14" s="5" t="s">
        <v>1431</v>
      </c>
      <c r="C14" s="5" t="s">
        <v>168</v>
      </c>
      <c r="D14" s="5" t="s">
        <v>1483</v>
      </c>
      <c r="E14" s="5" t="s">
        <v>1484</v>
      </c>
      <c r="F14" s="5" t="s">
        <v>1485</v>
      </c>
      <c r="G14" s="5" t="s">
        <v>1486</v>
      </c>
      <c r="J14" s="5" t="s">
        <v>2829</v>
      </c>
    </row>
    <row r="15" spans="1:10">
      <c r="A15" s="5">
        <v>14</v>
      </c>
      <c r="B15" s="5" t="s">
        <v>1431</v>
      </c>
      <c r="C15" s="5" t="s">
        <v>168</v>
      </c>
      <c r="D15" s="5" t="s">
        <v>2853</v>
      </c>
      <c r="E15" s="5" t="s">
        <v>2854</v>
      </c>
      <c r="F15" s="5" t="s">
        <v>2855</v>
      </c>
      <c r="G15" s="5" t="s">
        <v>2856</v>
      </c>
      <c r="H15" s="5" t="s">
        <v>2857</v>
      </c>
      <c r="J15" s="5" t="s">
        <v>2829</v>
      </c>
    </row>
    <row r="16" spans="1:10">
      <c r="A16" s="5">
        <v>15</v>
      </c>
      <c r="B16" s="5" t="s">
        <v>1431</v>
      </c>
      <c r="C16" s="5" t="s">
        <v>168</v>
      </c>
      <c r="D16" s="5" t="s">
        <v>1487</v>
      </c>
      <c r="E16" s="5" t="s">
        <v>1488</v>
      </c>
      <c r="F16" s="5" t="s">
        <v>1489</v>
      </c>
      <c r="G16" s="5" t="s">
        <v>1490</v>
      </c>
      <c r="H16" s="5" t="s">
        <v>1491</v>
      </c>
      <c r="J16" s="5" t="s">
        <v>2829</v>
      </c>
    </row>
    <row r="17" spans="1:10">
      <c r="A17" s="5">
        <v>16</v>
      </c>
      <c r="B17" s="5" t="s">
        <v>1431</v>
      </c>
      <c r="C17" s="5" t="s">
        <v>168</v>
      </c>
      <c r="D17" s="5" t="s">
        <v>1492</v>
      </c>
      <c r="E17" s="5" t="s">
        <v>1493</v>
      </c>
      <c r="F17" s="5" t="s">
        <v>1494</v>
      </c>
      <c r="G17" s="5" t="s">
        <v>1495</v>
      </c>
      <c r="H17" s="5" t="s">
        <v>1496</v>
      </c>
      <c r="J17" s="5" t="s">
        <v>2829</v>
      </c>
    </row>
    <row r="18" spans="1:10">
      <c r="A18" s="5">
        <v>17</v>
      </c>
      <c r="B18" s="5" t="s">
        <v>1431</v>
      </c>
      <c r="C18" s="5" t="s">
        <v>168</v>
      </c>
      <c r="D18" s="5" t="s">
        <v>1534</v>
      </c>
      <c r="E18" s="5" t="s">
        <v>2858</v>
      </c>
      <c r="F18" s="5" t="s">
        <v>1535</v>
      </c>
      <c r="G18" s="5" t="s">
        <v>1495</v>
      </c>
      <c r="H18" s="5" t="s">
        <v>1536</v>
      </c>
      <c r="J18" s="5" t="s">
        <v>2829</v>
      </c>
    </row>
    <row r="19" spans="1:10">
      <c r="A19" s="5">
        <v>18</v>
      </c>
      <c r="B19" s="5" t="s">
        <v>1431</v>
      </c>
      <c r="C19" s="5" t="s">
        <v>168</v>
      </c>
      <c r="D19" s="5" t="s">
        <v>1497</v>
      </c>
      <c r="E19" s="5" t="s">
        <v>1498</v>
      </c>
      <c r="F19" s="5" t="s">
        <v>1499</v>
      </c>
      <c r="G19" s="5" t="s">
        <v>1457</v>
      </c>
      <c r="H19" s="5" t="s">
        <v>1500</v>
      </c>
      <c r="J19" s="5" t="s">
        <v>2829</v>
      </c>
    </row>
    <row r="20" spans="1:10">
      <c r="A20" s="5">
        <v>19</v>
      </c>
      <c r="B20" s="5" t="s">
        <v>1431</v>
      </c>
      <c r="C20" s="5" t="s">
        <v>168</v>
      </c>
      <c r="D20" s="5" t="s">
        <v>1501</v>
      </c>
      <c r="E20" s="5" t="s">
        <v>1502</v>
      </c>
      <c r="F20" s="5" t="s">
        <v>1503</v>
      </c>
      <c r="G20" s="5" t="s">
        <v>1444</v>
      </c>
      <c r="H20" s="5" t="s">
        <v>1504</v>
      </c>
      <c r="J20" s="5" t="s">
        <v>2829</v>
      </c>
    </row>
    <row r="21" spans="1:10">
      <c r="A21" s="5">
        <v>20</v>
      </c>
      <c r="B21" s="5" t="s">
        <v>1431</v>
      </c>
      <c r="C21" s="5" t="s">
        <v>168</v>
      </c>
      <c r="D21" s="5" t="s">
        <v>1505</v>
      </c>
      <c r="E21" s="5" t="s">
        <v>1506</v>
      </c>
      <c r="F21" s="5" t="s">
        <v>1507</v>
      </c>
      <c r="G21" s="5" t="s">
        <v>1508</v>
      </c>
      <c r="J21" s="5" t="s">
        <v>2829</v>
      </c>
    </row>
    <row r="22" spans="1:10">
      <c r="A22" s="5">
        <v>21</v>
      </c>
      <c r="B22" s="5" t="s">
        <v>1431</v>
      </c>
      <c r="C22" s="5" t="s">
        <v>168</v>
      </c>
      <c r="D22" s="5" t="s">
        <v>1509</v>
      </c>
      <c r="E22" s="5" t="s">
        <v>1510</v>
      </c>
      <c r="F22" s="5" t="s">
        <v>1507</v>
      </c>
      <c r="G22" s="5" t="s">
        <v>1511</v>
      </c>
      <c r="J22" s="5" t="s">
        <v>2829</v>
      </c>
    </row>
    <row r="23" spans="1:10">
      <c r="A23" s="5">
        <v>22</v>
      </c>
      <c r="B23" s="5" t="s">
        <v>1431</v>
      </c>
      <c r="C23" s="5" t="s">
        <v>168</v>
      </c>
      <c r="D23" s="5" t="s">
        <v>1512</v>
      </c>
      <c r="E23" s="5" t="s">
        <v>1513</v>
      </c>
      <c r="F23" s="5" t="s">
        <v>1514</v>
      </c>
      <c r="G23" s="5" t="s">
        <v>1515</v>
      </c>
      <c r="H23" s="5" t="s">
        <v>1516</v>
      </c>
      <c r="J23" s="5" t="s">
        <v>2829</v>
      </c>
    </row>
    <row r="24" spans="1:10">
      <c r="A24" s="5">
        <v>23</v>
      </c>
      <c r="B24" s="5" t="s">
        <v>1431</v>
      </c>
      <c r="C24" s="5" t="s">
        <v>168</v>
      </c>
      <c r="D24" s="5" t="s">
        <v>1517</v>
      </c>
      <c r="E24" s="5" t="s">
        <v>1518</v>
      </c>
      <c r="F24" s="5" t="s">
        <v>1519</v>
      </c>
      <c r="G24" s="5" t="s">
        <v>1462</v>
      </c>
      <c r="H24" s="5" t="s">
        <v>1520</v>
      </c>
      <c r="J24" s="5" t="s">
        <v>2829</v>
      </c>
    </row>
    <row r="25" spans="1:10">
      <c r="A25" s="5">
        <v>24</v>
      </c>
      <c r="B25" s="5" t="s">
        <v>1431</v>
      </c>
      <c r="C25" s="5" t="s">
        <v>168</v>
      </c>
      <c r="D25" s="5" t="s">
        <v>1521</v>
      </c>
      <c r="E25" s="5" t="s">
        <v>1522</v>
      </c>
      <c r="F25" s="5" t="s">
        <v>1523</v>
      </c>
      <c r="G25" s="5" t="s">
        <v>1524</v>
      </c>
      <c r="J25" s="5" t="s">
        <v>2829</v>
      </c>
    </row>
    <row r="26" spans="1:10">
      <c r="A26" s="5">
        <v>25</v>
      </c>
      <c r="B26" s="5" t="s">
        <v>1431</v>
      </c>
      <c r="C26" s="5" t="s">
        <v>168</v>
      </c>
      <c r="D26" s="5" t="s">
        <v>1525</v>
      </c>
      <c r="E26" s="5" t="s">
        <v>1526</v>
      </c>
      <c r="F26" s="5" t="s">
        <v>1527</v>
      </c>
      <c r="G26" s="5" t="s">
        <v>1528</v>
      </c>
      <c r="H26" s="5" t="s">
        <v>1529</v>
      </c>
      <c r="J26" s="5" t="s">
        <v>2829</v>
      </c>
    </row>
    <row r="27" spans="1:10">
      <c r="A27" s="5">
        <v>26</v>
      </c>
      <c r="B27" s="5" t="s">
        <v>1431</v>
      </c>
      <c r="C27" s="5" t="s">
        <v>168</v>
      </c>
      <c r="D27" s="5" t="s">
        <v>1530</v>
      </c>
      <c r="E27" s="5" t="s">
        <v>1531</v>
      </c>
      <c r="F27" s="5" t="s">
        <v>1532</v>
      </c>
      <c r="G27" s="5" t="s">
        <v>1533</v>
      </c>
      <c r="J27" s="5" t="s">
        <v>2829</v>
      </c>
    </row>
    <row r="28" spans="1:10">
      <c r="A28" s="5">
        <v>27</v>
      </c>
      <c r="B28" s="5" t="s">
        <v>1431</v>
      </c>
      <c r="C28" s="5" t="s">
        <v>168</v>
      </c>
      <c r="D28" s="5" t="s">
        <v>1537</v>
      </c>
      <c r="E28" s="5" t="s">
        <v>1538</v>
      </c>
      <c r="F28" s="5" t="s">
        <v>1539</v>
      </c>
      <c r="G28" s="5" t="s">
        <v>1453</v>
      </c>
      <c r="H28" s="5" t="s">
        <v>1540</v>
      </c>
      <c r="J28" s="5" t="s">
        <v>2829</v>
      </c>
    </row>
    <row r="29" spans="1:10">
      <c r="A29" s="5">
        <v>28</v>
      </c>
      <c r="B29" s="5" t="s">
        <v>1431</v>
      </c>
      <c r="C29" s="5" t="s">
        <v>168</v>
      </c>
      <c r="D29" s="5" t="s">
        <v>1541</v>
      </c>
      <c r="E29" s="5" t="s">
        <v>1542</v>
      </c>
      <c r="F29" s="5" t="s">
        <v>1543</v>
      </c>
      <c r="G29" s="5" t="s">
        <v>1544</v>
      </c>
      <c r="H29" s="5" t="s">
        <v>1545</v>
      </c>
      <c r="I29" s="5" t="s">
        <v>2859</v>
      </c>
      <c r="J29" s="5" t="s">
        <v>2829</v>
      </c>
    </row>
    <row r="30" spans="1:10">
      <c r="A30" s="5">
        <v>29</v>
      </c>
      <c r="B30" s="5" t="s">
        <v>1431</v>
      </c>
      <c r="C30" s="5" t="s">
        <v>168</v>
      </c>
      <c r="D30" s="5" t="s">
        <v>1546</v>
      </c>
      <c r="E30" s="5" t="s">
        <v>1547</v>
      </c>
      <c r="F30" s="5" t="s">
        <v>1548</v>
      </c>
      <c r="G30" s="5" t="s">
        <v>1549</v>
      </c>
      <c r="H30" s="5" t="s">
        <v>1550</v>
      </c>
      <c r="J30" s="5" t="s">
        <v>2829</v>
      </c>
    </row>
    <row r="31" spans="1:10">
      <c r="A31" s="5">
        <v>30</v>
      </c>
      <c r="B31" s="5" t="s">
        <v>1431</v>
      </c>
      <c r="C31" s="5" t="s">
        <v>168</v>
      </c>
      <c r="D31" s="5" t="s">
        <v>1551</v>
      </c>
      <c r="E31" s="5" t="s">
        <v>1552</v>
      </c>
      <c r="F31" s="5" t="s">
        <v>1485</v>
      </c>
      <c r="G31" s="5" t="s">
        <v>1495</v>
      </c>
      <c r="J31" s="5" t="s">
        <v>2829</v>
      </c>
    </row>
    <row r="32" spans="1:10">
      <c r="A32" s="5">
        <v>31</v>
      </c>
      <c r="B32" s="5" t="s">
        <v>1431</v>
      </c>
      <c r="C32" s="5" t="s">
        <v>168</v>
      </c>
      <c r="D32" s="5" t="s">
        <v>1553</v>
      </c>
      <c r="E32" s="5" t="s">
        <v>1554</v>
      </c>
      <c r="F32" s="5" t="s">
        <v>1555</v>
      </c>
      <c r="G32" s="5" t="s">
        <v>1448</v>
      </c>
      <c r="H32" s="5" t="s">
        <v>1556</v>
      </c>
      <c r="J32" s="5" t="s">
        <v>2829</v>
      </c>
    </row>
    <row r="33" spans="1:10">
      <c r="A33" s="5">
        <v>32</v>
      </c>
      <c r="B33" s="5" t="s">
        <v>1431</v>
      </c>
      <c r="C33" s="5" t="s">
        <v>168</v>
      </c>
      <c r="D33" s="5" t="s">
        <v>1557</v>
      </c>
      <c r="E33" s="5" t="s">
        <v>1558</v>
      </c>
      <c r="F33" s="5" t="s">
        <v>1559</v>
      </c>
      <c r="G33" s="5" t="s">
        <v>1560</v>
      </c>
      <c r="H33" s="5" t="s">
        <v>1561</v>
      </c>
      <c r="J33" s="5" t="s">
        <v>2829</v>
      </c>
    </row>
    <row r="34" spans="1:10">
      <c r="A34" s="5">
        <v>33</v>
      </c>
      <c r="B34" s="5" t="s">
        <v>1431</v>
      </c>
      <c r="C34" s="5" t="s">
        <v>168</v>
      </c>
      <c r="D34" s="5" t="s">
        <v>1562</v>
      </c>
      <c r="E34" s="5" t="s">
        <v>1563</v>
      </c>
      <c r="F34" s="5" t="s">
        <v>1564</v>
      </c>
      <c r="G34" s="5" t="s">
        <v>1565</v>
      </c>
      <c r="H34" s="5" t="s">
        <v>1566</v>
      </c>
      <c r="J34" s="5" t="s">
        <v>2829</v>
      </c>
    </row>
    <row r="35" spans="1:10">
      <c r="A35" s="5">
        <v>34</v>
      </c>
      <c r="B35" s="5" t="s">
        <v>1431</v>
      </c>
      <c r="C35" s="5" t="s">
        <v>168</v>
      </c>
      <c r="D35" s="5" t="s">
        <v>1567</v>
      </c>
      <c r="E35" s="5" t="s">
        <v>1568</v>
      </c>
      <c r="F35" s="5" t="s">
        <v>1569</v>
      </c>
      <c r="G35" s="5" t="s">
        <v>1570</v>
      </c>
      <c r="H35" s="5" t="s">
        <v>1571</v>
      </c>
      <c r="J35" s="5" t="s">
        <v>2829</v>
      </c>
    </row>
    <row r="36" spans="1:10">
      <c r="A36" s="5">
        <v>35</v>
      </c>
      <c r="B36" s="5" t="s">
        <v>1431</v>
      </c>
      <c r="C36" s="5" t="s">
        <v>168</v>
      </c>
      <c r="D36" s="5" t="s">
        <v>1572</v>
      </c>
      <c r="E36" s="5" t="s">
        <v>1573</v>
      </c>
      <c r="F36" s="5" t="s">
        <v>1574</v>
      </c>
      <c r="G36" s="5" t="s">
        <v>1560</v>
      </c>
      <c r="J36" s="5" t="s">
        <v>2829</v>
      </c>
    </row>
    <row r="37" spans="1:10">
      <c r="A37" s="5">
        <v>36</v>
      </c>
      <c r="B37" s="5" t="s">
        <v>1431</v>
      </c>
      <c r="C37" s="5" t="s">
        <v>168</v>
      </c>
      <c r="D37" s="5" t="s">
        <v>1575</v>
      </c>
      <c r="E37" s="5" t="s">
        <v>1576</v>
      </c>
      <c r="F37" s="5" t="s">
        <v>1577</v>
      </c>
      <c r="G37" s="5" t="s">
        <v>1544</v>
      </c>
      <c r="H37" s="5" t="s">
        <v>1578</v>
      </c>
      <c r="J37" s="5" t="s">
        <v>2829</v>
      </c>
    </row>
    <row r="38" spans="1:10">
      <c r="A38" s="5">
        <v>37</v>
      </c>
      <c r="B38" s="5" t="s">
        <v>1431</v>
      </c>
      <c r="C38" s="5" t="s">
        <v>168</v>
      </c>
      <c r="D38" s="5" t="s">
        <v>1579</v>
      </c>
      <c r="E38" s="5" t="s">
        <v>1580</v>
      </c>
      <c r="F38" s="5" t="s">
        <v>1581</v>
      </c>
      <c r="G38" s="5" t="s">
        <v>1582</v>
      </c>
      <c r="H38" s="5" t="s">
        <v>1583</v>
      </c>
      <c r="J38" s="5" t="s">
        <v>2829</v>
      </c>
    </row>
    <row r="39" spans="1:10">
      <c r="A39" s="5">
        <v>38</v>
      </c>
      <c r="B39" s="5" t="s">
        <v>1431</v>
      </c>
      <c r="C39" s="5" t="s">
        <v>168</v>
      </c>
      <c r="D39" s="5" t="s">
        <v>1584</v>
      </c>
      <c r="E39" s="5" t="s">
        <v>1585</v>
      </c>
      <c r="F39" s="5" t="s">
        <v>1586</v>
      </c>
      <c r="G39" s="5" t="s">
        <v>1587</v>
      </c>
      <c r="J39" s="5" t="s">
        <v>2829</v>
      </c>
    </row>
    <row r="40" spans="1:10">
      <c r="A40" s="5">
        <v>39</v>
      </c>
      <c r="B40" s="5" t="s">
        <v>1431</v>
      </c>
      <c r="C40" s="5" t="s">
        <v>168</v>
      </c>
      <c r="D40" s="5" t="s">
        <v>1588</v>
      </c>
      <c r="E40" s="5" t="s">
        <v>1589</v>
      </c>
      <c r="F40" s="5" t="s">
        <v>1590</v>
      </c>
      <c r="G40" s="5" t="s">
        <v>1591</v>
      </c>
      <c r="H40" s="5" t="s">
        <v>1592</v>
      </c>
      <c r="J40" s="5" t="s">
        <v>2829</v>
      </c>
    </row>
    <row r="41" spans="1:10">
      <c r="A41" s="5">
        <v>40</v>
      </c>
      <c r="B41" s="5" t="s">
        <v>1431</v>
      </c>
      <c r="C41" s="5" t="s">
        <v>168</v>
      </c>
      <c r="D41" s="5" t="s">
        <v>1593</v>
      </c>
      <c r="E41" s="5" t="s">
        <v>1594</v>
      </c>
      <c r="F41" s="5" t="s">
        <v>1595</v>
      </c>
      <c r="G41" s="5" t="s">
        <v>1596</v>
      </c>
      <c r="H41" s="5" t="s">
        <v>1592</v>
      </c>
      <c r="J41" s="5" t="s">
        <v>2829</v>
      </c>
    </row>
    <row r="42" spans="1:10">
      <c r="A42" s="5">
        <v>41</v>
      </c>
      <c r="B42" s="5" t="s">
        <v>1431</v>
      </c>
      <c r="C42" s="5" t="s">
        <v>168</v>
      </c>
      <c r="D42" s="5" t="s">
        <v>1597</v>
      </c>
      <c r="E42" s="5" t="s">
        <v>1598</v>
      </c>
      <c r="F42" s="5" t="s">
        <v>1599</v>
      </c>
      <c r="G42" s="5" t="s">
        <v>1600</v>
      </c>
      <c r="H42" s="5" t="s">
        <v>1601</v>
      </c>
      <c r="J42" s="5" t="s">
        <v>2829</v>
      </c>
    </row>
    <row r="43" spans="1:10">
      <c r="A43" s="5">
        <v>42</v>
      </c>
      <c r="B43" s="5" t="s">
        <v>1431</v>
      </c>
      <c r="C43" s="5" t="s">
        <v>168</v>
      </c>
      <c r="D43" s="5" t="s">
        <v>1602</v>
      </c>
      <c r="E43" s="5" t="s">
        <v>1603</v>
      </c>
      <c r="F43" s="5" t="s">
        <v>1604</v>
      </c>
      <c r="G43" s="5" t="s">
        <v>1605</v>
      </c>
      <c r="H43" s="5" t="s">
        <v>1606</v>
      </c>
      <c r="J43" s="5" t="s">
        <v>2829</v>
      </c>
    </row>
    <row r="44" spans="1:10">
      <c r="A44" s="5">
        <v>43</v>
      </c>
      <c r="B44" s="5" t="s">
        <v>1431</v>
      </c>
      <c r="C44" s="5" t="s">
        <v>168</v>
      </c>
      <c r="D44" s="5" t="s">
        <v>1607</v>
      </c>
      <c r="E44" s="5" t="s">
        <v>1608</v>
      </c>
      <c r="F44" s="5" t="s">
        <v>1609</v>
      </c>
      <c r="G44" s="5" t="s">
        <v>1610</v>
      </c>
      <c r="H44" s="5" t="s">
        <v>1611</v>
      </c>
      <c r="J44" s="5" t="s">
        <v>2829</v>
      </c>
    </row>
    <row r="45" spans="1:10">
      <c r="A45" s="5">
        <v>44</v>
      </c>
      <c r="B45" s="5" t="s">
        <v>1431</v>
      </c>
      <c r="C45" s="5" t="s">
        <v>168</v>
      </c>
      <c r="D45" s="5" t="s">
        <v>1612</v>
      </c>
      <c r="E45" s="5" t="s">
        <v>1613</v>
      </c>
      <c r="F45" s="5" t="s">
        <v>1614</v>
      </c>
      <c r="G45" s="5" t="s">
        <v>1615</v>
      </c>
      <c r="H45" s="5" t="s">
        <v>1616</v>
      </c>
      <c r="J45" s="5" t="s">
        <v>2829</v>
      </c>
    </row>
    <row r="46" spans="1:10">
      <c r="A46" s="5">
        <v>45</v>
      </c>
      <c r="B46" s="5" t="s">
        <v>1431</v>
      </c>
      <c r="C46" s="5" t="s">
        <v>168</v>
      </c>
      <c r="D46" s="5" t="s">
        <v>1617</v>
      </c>
      <c r="E46" s="5" t="s">
        <v>1618</v>
      </c>
      <c r="F46" s="5" t="s">
        <v>1619</v>
      </c>
      <c r="G46" s="5" t="s">
        <v>1495</v>
      </c>
      <c r="H46" s="5" t="s">
        <v>1620</v>
      </c>
      <c r="J46" s="5" t="s">
        <v>2829</v>
      </c>
    </row>
    <row r="47" spans="1:10">
      <c r="A47" s="5">
        <v>46</v>
      </c>
      <c r="B47" s="5" t="s">
        <v>1431</v>
      </c>
      <c r="C47" s="5" t="s">
        <v>168</v>
      </c>
      <c r="D47" s="5" t="s">
        <v>1621</v>
      </c>
      <c r="E47" s="5" t="s">
        <v>1622</v>
      </c>
      <c r="F47" s="5" t="s">
        <v>1623</v>
      </c>
      <c r="G47" s="5" t="s">
        <v>1624</v>
      </c>
      <c r="H47" s="5" t="s">
        <v>1625</v>
      </c>
      <c r="J47" s="5" t="s">
        <v>2829</v>
      </c>
    </row>
    <row r="48" spans="1:10">
      <c r="A48" s="5">
        <v>47</v>
      </c>
      <c r="B48" s="5" t="s">
        <v>1431</v>
      </c>
      <c r="C48" s="5" t="s">
        <v>168</v>
      </c>
      <c r="D48" s="5" t="s">
        <v>1626</v>
      </c>
      <c r="E48" s="5" t="s">
        <v>1627</v>
      </c>
      <c r="F48" s="5" t="s">
        <v>1628</v>
      </c>
      <c r="G48" s="5" t="s">
        <v>1629</v>
      </c>
      <c r="H48" s="5" t="s">
        <v>1630</v>
      </c>
      <c r="J48" s="5" t="s">
        <v>2829</v>
      </c>
    </row>
    <row r="49" spans="1:10">
      <c r="A49" s="5">
        <v>48</v>
      </c>
      <c r="B49" s="5" t="s">
        <v>1431</v>
      </c>
      <c r="C49" s="5" t="s">
        <v>168</v>
      </c>
      <c r="D49" s="5" t="s">
        <v>1631</v>
      </c>
      <c r="E49" s="5" t="s">
        <v>1632</v>
      </c>
      <c r="F49" s="5" t="s">
        <v>1633</v>
      </c>
      <c r="G49" s="5" t="s">
        <v>1486</v>
      </c>
      <c r="J49" s="5" t="s">
        <v>2829</v>
      </c>
    </row>
    <row r="50" spans="1:10">
      <c r="A50" s="5">
        <v>49</v>
      </c>
      <c r="B50" s="5" t="s">
        <v>1431</v>
      </c>
      <c r="C50" s="5" t="s">
        <v>168</v>
      </c>
      <c r="D50" s="5" t="s">
        <v>1634</v>
      </c>
      <c r="E50" s="5" t="s">
        <v>1635</v>
      </c>
      <c r="F50" s="5" t="s">
        <v>1636</v>
      </c>
      <c r="G50" s="5" t="s">
        <v>1453</v>
      </c>
      <c r="H50" s="5" t="s">
        <v>1637</v>
      </c>
      <c r="J50" s="5" t="s">
        <v>2829</v>
      </c>
    </row>
    <row r="51" spans="1:10">
      <c r="A51" s="5">
        <v>50</v>
      </c>
      <c r="B51" s="5" t="s">
        <v>1431</v>
      </c>
      <c r="C51" s="5" t="s">
        <v>168</v>
      </c>
      <c r="D51" s="5" t="s">
        <v>1638</v>
      </c>
      <c r="E51" s="5" t="s">
        <v>1639</v>
      </c>
      <c r="F51" s="5" t="s">
        <v>1640</v>
      </c>
      <c r="G51" s="5" t="s">
        <v>1641</v>
      </c>
      <c r="H51" s="5" t="s">
        <v>1642</v>
      </c>
      <c r="J51" s="5" t="s">
        <v>2829</v>
      </c>
    </row>
    <row r="52" spans="1:10">
      <c r="A52" s="5">
        <v>51</v>
      </c>
      <c r="B52" s="5" t="s">
        <v>1431</v>
      </c>
      <c r="C52" s="5" t="s">
        <v>168</v>
      </c>
      <c r="D52" s="5" t="s">
        <v>1643</v>
      </c>
      <c r="E52" s="5" t="s">
        <v>1644</v>
      </c>
      <c r="F52" s="5" t="s">
        <v>1645</v>
      </c>
      <c r="G52" s="5" t="s">
        <v>1646</v>
      </c>
      <c r="H52" s="5" t="s">
        <v>1647</v>
      </c>
      <c r="J52" s="5" t="s">
        <v>2829</v>
      </c>
    </row>
    <row r="53" spans="1:10">
      <c r="A53" s="5">
        <v>52</v>
      </c>
      <c r="B53" s="5" t="s">
        <v>1431</v>
      </c>
      <c r="C53" s="5" t="s">
        <v>168</v>
      </c>
      <c r="D53" s="5" t="s">
        <v>1648</v>
      </c>
      <c r="E53" s="5" t="s">
        <v>1649</v>
      </c>
      <c r="F53" s="5" t="s">
        <v>1650</v>
      </c>
      <c r="G53" s="5" t="s">
        <v>1651</v>
      </c>
      <c r="H53" s="5" t="s">
        <v>1652</v>
      </c>
      <c r="J53" s="5" t="s">
        <v>2829</v>
      </c>
    </row>
    <row r="54" spans="1:10">
      <c r="A54" s="5">
        <v>53</v>
      </c>
      <c r="B54" s="5" t="s">
        <v>1431</v>
      </c>
      <c r="C54" s="5" t="s">
        <v>168</v>
      </c>
      <c r="D54" s="5" t="s">
        <v>2860</v>
      </c>
      <c r="E54" s="5" t="s">
        <v>2861</v>
      </c>
      <c r="F54" s="5" t="s">
        <v>2862</v>
      </c>
      <c r="G54" s="5" t="s">
        <v>1656</v>
      </c>
      <c r="J54" s="5" t="s">
        <v>2829</v>
      </c>
    </row>
    <row r="55" spans="1:10">
      <c r="A55" s="5">
        <v>54</v>
      </c>
      <c r="B55" s="5" t="s">
        <v>1431</v>
      </c>
      <c r="C55" s="5" t="s">
        <v>168</v>
      </c>
      <c r="D55" s="5" t="s">
        <v>1653</v>
      </c>
      <c r="E55" s="5" t="s">
        <v>1654</v>
      </c>
      <c r="F55" s="5" t="s">
        <v>1655</v>
      </c>
      <c r="G55" s="5" t="s">
        <v>1656</v>
      </c>
      <c r="J55" s="5" t="s">
        <v>2829</v>
      </c>
    </row>
    <row r="56" spans="1:10">
      <c r="A56" s="5">
        <v>55</v>
      </c>
      <c r="B56" s="5" t="s">
        <v>1431</v>
      </c>
      <c r="C56" s="5" t="s">
        <v>168</v>
      </c>
      <c r="D56" s="5" t="s">
        <v>1657</v>
      </c>
      <c r="E56" s="5" t="s">
        <v>1658</v>
      </c>
      <c r="F56" s="5" t="s">
        <v>1659</v>
      </c>
      <c r="G56" s="5" t="s">
        <v>1544</v>
      </c>
      <c r="J56" s="5" t="s">
        <v>2829</v>
      </c>
    </row>
    <row r="57" spans="1:10">
      <c r="A57" s="5">
        <v>56</v>
      </c>
      <c r="B57" s="5" t="s">
        <v>1431</v>
      </c>
      <c r="C57" s="5" t="s">
        <v>168</v>
      </c>
      <c r="E57" s="5" t="s">
        <v>2863</v>
      </c>
      <c r="F57" s="5" t="s">
        <v>2864</v>
      </c>
      <c r="G57" s="5" t="s">
        <v>1444</v>
      </c>
      <c r="J57" s="5" t="s">
        <v>2829</v>
      </c>
    </row>
    <row r="58" spans="1:10">
      <c r="A58" s="5">
        <v>57</v>
      </c>
      <c r="B58" s="5" t="s">
        <v>1431</v>
      </c>
      <c r="C58" s="5" t="s">
        <v>168</v>
      </c>
      <c r="D58" s="5" t="s">
        <v>1660</v>
      </c>
      <c r="E58" s="5" t="s">
        <v>1661</v>
      </c>
      <c r="F58" s="5" t="s">
        <v>1662</v>
      </c>
      <c r="G58" s="5" t="s">
        <v>1663</v>
      </c>
      <c r="H58" s="5" t="s">
        <v>1664</v>
      </c>
      <c r="J58" s="5" t="s">
        <v>2829</v>
      </c>
    </row>
    <row r="59" spans="1:10">
      <c r="A59" s="5">
        <v>58</v>
      </c>
      <c r="B59" s="5" t="s">
        <v>1431</v>
      </c>
      <c r="C59" s="5" t="s">
        <v>168</v>
      </c>
      <c r="D59" s="5" t="s">
        <v>1665</v>
      </c>
      <c r="E59" s="5" t="s">
        <v>1666</v>
      </c>
      <c r="F59" s="5" t="s">
        <v>1667</v>
      </c>
      <c r="G59" s="5" t="s">
        <v>1673</v>
      </c>
      <c r="H59" s="5" t="s">
        <v>1669</v>
      </c>
      <c r="J59" s="5" t="s">
        <v>2829</v>
      </c>
    </row>
    <row r="60" spans="1:10">
      <c r="A60" s="5">
        <v>59</v>
      </c>
      <c r="B60" s="5" t="s">
        <v>1431</v>
      </c>
      <c r="C60" s="5" t="s">
        <v>168</v>
      </c>
      <c r="D60" s="5" t="s">
        <v>1670</v>
      </c>
      <c r="E60" s="5" t="s">
        <v>1671</v>
      </c>
      <c r="F60" s="5" t="s">
        <v>1672</v>
      </c>
      <c r="G60" s="5" t="s">
        <v>1673</v>
      </c>
      <c r="H60" s="5" t="s">
        <v>1674</v>
      </c>
      <c r="J60" s="5" t="s">
        <v>2829</v>
      </c>
    </row>
    <row r="61" spans="1:10">
      <c r="A61" s="5">
        <v>60</v>
      </c>
      <c r="B61" s="5" t="s">
        <v>1431</v>
      </c>
      <c r="C61" s="5" t="s">
        <v>168</v>
      </c>
      <c r="D61" s="5" t="s">
        <v>1675</v>
      </c>
      <c r="E61" s="5" t="s">
        <v>1676</v>
      </c>
      <c r="F61" s="5" t="s">
        <v>1677</v>
      </c>
      <c r="G61" s="5" t="s">
        <v>1678</v>
      </c>
      <c r="J61" s="5" t="s">
        <v>2829</v>
      </c>
    </row>
    <row r="62" spans="1:10">
      <c r="A62" s="5">
        <v>61</v>
      </c>
      <c r="B62" s="5" t="s">
        <v>1431</v>
      </c>
      <c r="C62" s="5" t="s">
        <v>168</v>
      </c>
      <c r="D62" s="5" t="s">
        <v>1679</v>
      </c>
      <c r="E62" s="5" t="s">
        <v>1680</v>
      </c>
      <c r="F62" s="5" t="s">
        <v>1681</v>
      </c>
      <c r="G62" s="5" t="s">
        <v>1678</v>
      </c>
      <c r="H62" s="5" t="s">
        <v>1682</v>
      </c>
      <c r="J62" s="5" t="s">
        <v>2829</v>
      </c>
    </row>
    <row r="63" spans="1:10">
      <c r="A63" s="5">
        <v>62</v>
      </c>
      <c r="B63" s="5" t="s">
        <v>1431</v>
      </c>
      <c r="C63" s="5" t="s">
        <v>168</v>
      </c>
      <c r="D63" s="5" t="s">
        <v>1684</v>
      </c>
      <c r="E63" s="5" t="s">
        <v>1685</v>
      </c>
      <c r="F63" s="5" t="s">
        <v>1686</v>
      </c>
      <c r="G63" s="5" t="s">
        <v>1687</v>
      </c>
      <c r="H63" s="5" t="s">
        <v>1688</v>
      </c>
      <c r="J63" s="5" t="s">
        <v>2829</v>
      </c>
    </row>
    <row r="64" spans="1:10">
      <c r="A64" s="5">
        <v>63</v>
      </c>
      <c r="B64" s="5" t="s">
        <v>1431</v>
      </c>
      <c r="C64" s="5" t="s">
        <v>168</v>
      </c>
      <c r="D64" s="5" t="s">
        <v>1689</v>
      </c>
      <c r="E64" s="5" t="s">
        <v>1690</v>
      </c>
      <c r="F64" s="5" t="s">
        <v>1691</v>
      </c>
      <c r="G64" s="5" t="s">
        <v>1692</v>
      </c>
      <c r="H64" s="5" t="s">
        <v>1693</v>
      </c>
      <c r="J64" s="5" t="s">
        <v>2829</v>
      </c>
    </row>
    <row r="65" spans="1:10">
      <c r="A65" s="5">
        <v>64</v>
      </c>
      <c r="B65" s="5" t="s">
        <v>1431</v>
      </c>
      <c r="C65" s="5" t="s">
        <v>168</v>
      </c>
      <c r="D65" s="5" t="s">
        <v>1694</v>
      </c>
      <c r="E65" s="5" t="s">
        <v>1695</v>
      </c>
      <c r="F65" s="5" t="s">
        <v>1696</v>
      </c>
      <c r="G65" s="5" t="s">
        <v>1692</v>
      </c>
      <c r="H65" s="5" t="s">
        <v>1697</v>
      </c>
      <c r="J65" s="5" t="s">
        <v>2829</v>
      </c>
    </row>
    <row r="66" spans="1:10">
      <c r="A66" s="5">
        <v>65</v>
      </c>
      <c r="B66" s="5" t="s">
        <v>1431</v>
      </c>
      <c r="C66" s="5" t="s">
        <v>168</v>
      </c>
      <c r="D66" s="5" t="s">
        <v>1698</v>
      </c>
      <c r="E66" s="5" t="s">
        <v>1699</v>
      </c>
      <c r="F66" s="5" t="s">
        <v>1700</v>
      </c>
      <c r="G66" s="5" t="s">
        <v>1692</v>
      </c>
      <c r="H66" s="5" t="s">
        <v>1701</v>
      </c>
      <c r="J66" s="5" t="s">
        <v>2829</v>
      </c>
    </row>
    <row r="67" spans="1:10">
      <c r="A67" s="5">
        <v>66</v>
      </c>
      <c r="B67" s="5" t="s">
        <v>1431</v>
      </c>
      <c r="C67" s="5" t="s">
        <v>168</v>
      </c>
      <c r="D67" s="5" t="s">
        <v>1702</v>
      </c>
      <c r="E67" s="5" t="s">
        <v>1703</v>
      </c>
      <c r="F67" s="5" t="s">
        <v>1704</v>
      </c>
      <c r="G67" s="5" t="s">
        <v>1692</v>
      </c>
      <c r="H67" s="5" t="s">
        <v>1705</v>
      </c>
      <c r="J67" s="5" t="s">
        <v>2829</v>
      </c>
    </row>
    <row r="68" spans="1:10">
      <c r="A68" s="5">
        <v>67</v>
      </c>
      <c r="B68" s="5" t="s">
        <v>1431</v>
      </c>
      <c r="C68" s="5" t="s">
        <v>168</v>
      </c>
      <c r="D68" s="5" t="s">
        <v>1706</v>
      </c>
      <c r="E68" s="5" t="s">
        <v>1707</v>
      </c>
      <c r="F68" s="5" t="s">
        <v>1708</v>
      </c>
      <c r="G68" s="5" t="s">
        <v>1692</v>
      </c>
      <c r="H68" s="5" t="s">
        <v>1674</v>
      </c>
      <c r="J68" s="5" t="s">
        <v>2829</v>
      </c>
    </row>
    <row r="69" spans="1:10">
      <c r="A69" s="5">
        <v>68</v>
      </c>
      <c r="B69" s="5" t="s">
        <v>1431</v>
      </c>
      <c r="C69" s="5" t="s">
        <v>168</v>
      </c>
      <c r="D69" s="5" t="s">
        <v>1709</v>
      </c>
      <c r="E69" s="5" t="s">
        <v>1710</v>
      </c>
      <c r="F69" s="5" t="s">
        <v>1711</v>
      </c>
      <c r="G69" s="5" t="s">
        <v>1692</v>
      </c>
      <c r="J69" s="5" t="s">
        <v>2829</v>
      </c>
    </row>
    <row r="70" spans="1:10">
      <c r="A70" s="5">
        <v>69</v>
      </c>
      <c r="B70" s="5" t="s">
        <v>1431</v>
      </c>
      <c r="C70" s="5" t="s">
        <v>168</v>
      </c>
      <c r="D70" s="5" t="s">
        <v>1712</v>
      </c>
      <c r="E70" s="5" t="s">
        <v>1713</v>
      </c>
      <c r="F70" s="5" t="s">
        <v>1714</v>
      </c>
      <c r="G70" s="5" t="s">
        <v>1692</v>
      </c>
      <c r="H70" s="5" t="s">
        <v>1715</v>
      </c>
      <c r="J70" s="5" t="s">
        <v>2829</v>
      </c>
    </row>
    <row r="71" spans="1:10">
      <c r="A71" s="5">
        <v>70</v>
      </c>
      <c r="B71" s="5" t="s">
        <v>1431</v>
      </c>
      <c r="C71" s="5" t="s">
        <v>168</v>
      </c>
      <c r="D71" s="5" t="s">
        <v>1716</v>
      </c>
      <c r="E71" s="5" t="s">
        <v>1717</v>
      </c>
      <c r="F71" s="5" t="s">
        <v>1718</v>
      </c>
      <c r="G71" s="5" t="s">
        <v>1719</v>
      </c>
      <c r="H71" s="5" t="s">
        <v>1720</v>
      </c>
      <c r="J71" s="5" t="s">
        <v>2829</v>
      </c>
    </row>
    <row r="72" spans="1:10">
      <c r="A72" s="5">
        <v>71</v>
      </c>
      <c r="B72" s="5" t="s">
        <v>1431</v>
      </c>
      <c r="C72" s="5" t="s">
        <v>168</v>
      </c>
      <c r="D72" s="5" t="s">
        <v>1721</v>
      </c>
      <c r="E72" s="5" t="s">
        <v>1722</v>
      </c>
      <c r="F72" s="5" t="s">
        <v>1723</v>
      </c>
      <c r="G72" s="5" t="s">
        <v>1724</v>
      </c>
      <c r="J72" s="5" t="s">
        <v>2829</v>
      </c>
    </row>
    <row r="73" spans="1:10">
      <c r="A73" s="5">
        <v>72</v>
      </c>
      <c r="B73" s="5" t="s">
        <v>1431</v>
      </c>
      <c r="C73" s="5" t="s">
        <v>168</v>
      </c>
      <c r="D73" s="5" t="s">
        <v>1725</v>
      </c>
      <c r="E73" s="5" t="s">
        <v>1726</v>
      </c>
      <c r="F73" s="5" t="s">
        <v>1727</v>
      </c>
      <c r="G73" s="5" t="s">
        <v>1728</v>
      </c>
      <c r="H73" s="5" t="s">
        <v>1729</v>
      </c>
      <c r="J73" s="5" t="s">
        <v>2829</v>
      </c>
    </row>
    <row r="74" spans="1:10">
      <c r="A74" s="5">
        <v>73</v>
      </c>
      <c r="B74" s="5" t="s">
        <v>1431</v>
      </c>
      <c r="C74" s="5" t="s">
        <v>168</v>
      </c>
      <c r="D74" s="5" t="s">
        <v>2865</v>
      </c>
      <c r="E74" s="5" t="s">
        <v>2866</v>
      </c>
      <c r="F74" s="5" t="s">
        <v>2867</v>
      </c>
      <c r="G74" s="5" t="s">
        <v>1544</v>
      </c>
      <c r="H74" s="5" t="s">
        <v>2868</v>
      </c>
      <c r="J74" s="5" t="s">
        <v>2829</v>
      </c>
    </row>
    <row r="75" spans="1:10">
      <c r="A75" s="5">
        <v>74</v>
      </c>
      <c r="B75" s="5" t="s">
        <v>1431</v>
      </c>
      <c r="C75" s="5" t="s">
        <v>168</v>
      </c>
      <c r="D75" s="5" t="s">
        <v>1730</v>
      </c>
      <c r="E75" s="5" t="s">
        <v>1731</v>
      </c>
      <c r="F75" s="5" t="s">
        <v>1732</v>
      </c>
      <c r="G75" s="5" t="s">
        <v>1728</v>
      </c>
      <c r="H75" s="5" t="s">
        <v>1733</v>
      </c>
      <c r="J75" s="5" t="s">
        <v>2829</v>
      </c>
    </row>
    <row r="76" spans="1:10">
      <c r="A76" s="5">
        <v>75</v>
      </c>
      <c r="B76" s="5" t="s">
        <v>1431</v>
      </c>
      <c r="C76" s="5" t="s">
        <v>168</v>
      </c>
      <c r="D76" s="5" t="s">
        <v>1734</v>
      </c>
      <c r="E76" s="5" t="s">
        <v>1735</v>
      </c>
      <c r="F76" s="5" t="s">
        <v>1736</v>
      </c>
      <c r="G76" s="5" t="s">
        <v>1678</v>
      </c>
      <c r="H76" s="5" t="s">
        <v>1737</v>
      </c>
      <c r="I76" s="5" t="s">
        <v>2869</v>
      </c>
      <c r="J76" s="5" t="s">
        <v>2829</v>
      </c>
    </row>
    <row r="77" spans="1:10">
      <c r="A77" s="5">
        <v>76</v>
      </c>
      <c r="B77" s="5" t="s">
        <v>1431</v>
      </c>
      <c r="C77" s="5" t="s">
        <v>168</v>
      </c>
      <c r="D77" s="5" t="s">
        <v>1738</v>
      </c>
      <c r="E77" s="5" t="s">
        <v>1739</v>
      </c>
      <c r="F77" s="5" t="s">
        <v>1740</v>
      </c>
      <c r="G77" s="5" t="s">
        <v>1544</v>
      </c>
      <c r="H77" s="5" t="s">
        <v>1741</v>
      </c>
      <c r="J77" s="5" t="s">
        <v>2829</v>
      </c>
    </row>
    <row r="78" spans="1:10">
      <c r="A78" s="5">
        <v>77</v>
      </c>
      <c r="B78" s="5" t="s">
        <v>1431</v>
      </c>
      <c r="C78" s="5" t="s">
        <v>168</v>
      </c>
      <c r="D78" s="5" t="s">
        <v>2870</v>
      </c>
      <c r="E78" s="5" t="s">
        <v>2871</v>
      </c>
      <c r="F78" s="5" t="s">
        <v>2872</v>
      </c>
      <c r="G78" s="5" t="s">
        <v>1560</v>
      </c>
      <c r="H78" s="5" t="s">
        <v>2873</v>
      </c>
      <c r="J78" s="5" t="s">
        <v>2829</v>
      </c>
    </row>
    <row r="79" spans="1:10">
      <c r="A79" s="5">
        <v>78</v>
      </c>
      <c r="B79" s="5" t="s">
        <v>1431</v>
      </c>
      <c r="C79" s="5" t="s">
        <v>168</v>
      </c>
      <c r="D79" s="5" t="s">
        <v>1742</v>
      </c>
      <c r="E79" s="5" t="s">
        <v>1743</v>
      </c>
      <c r="F79" s="5" t="s">
        <v>1744</v>
      </c>
      <c r="G79" s="5" t="s">
        <v>1683</v>
      </c>
      <c r="H79" s="5" t="s">
        <v>1674</v>
      </c>
      <c r="I79" s="5" t="s">
        <v>2874</v>
      </c>
      <c r="J79" s="5" t="s">
        <v>2829</v>
      </c>
    </row>
    <row r="80" spans="1:10">
      <c r="A80" s="5">
        <v>79</v>
      </c>
      <c r="B80" s="5" t="s">
        <v>1431</v>
      </c>
      <c r="C80" s="5" t="s">
        <v>168</v>
      </c>
      <c r="D80" s="5" t="s">
        <v>1745</v>
      </c>
      <c r="E80" s="5" t="s">
        <v>1746</v>
      </c>
      <c r="F80" s="5" t="s">
        <v>1747</v>
      </c>
      <c r="G80" s="5" t="s">
        <v>1524</v>
      </c>
      <c r="H80" s="5" t="s">
        <v>1748</v>
      </c>
      <c r="J80" s="5" t="s">
        <v>2829</v>
      </c>
    </row>
    <row r="81" spans="1:10">
      <c r="A81" s="5">
        <v>80</v>
      </c>
      <c r="B81" s="5" t="s">
        <v>1431</v>
      </c>
      <c r="C81" s="5" t="s">
        <v>168</v>
      </c>
      <c r="D81" s="5" t="s">
        <v>1749</v>
      </c>
      <c r="E81" s="5" t="s">
        <v>1750</v>
      </c>
      <c r="F81" s="5" t="s">
        <v>1751</v>
      </c>
      <c r="G81" s="5" t="s">
        <v>1673</v>
      </c>
      <c r="J81" s="5" t="s">
        <v>2829</v>
      </c>
    </row>
    <row r="82" spans="1:10">
      <c r="A82" s="5">
        <v>81</v>
      </c>
      <c r="B82" s="5" t="s">
        <v>1431</v>
      </c>
      <c r="C82" s="5" t="s">
        <v>168</v>
      </c>
      <c r="D82" s="5" t="s">
        <v>1752</v>
      </c>
      <c r="E82" s="5" t="s">
        <v>1753</v>
      </c>
      <c r="F82" s="5" t="s">
        <v>1754</v>
      </c>
      <c r="G82" s="5" t="s">
        <v>1448</v>
      </c>
      <c r="H82" s="5" t="s">
        <v>1755</v>
      </c>
      <c r="J82" s="5" t="s">
        <v>2829</v>
      </c>
    </row>
    <row r="83" spans="1:10">
      <c r="A83" s="5">
        <v>82</v>
      </c>
      <c r="B83" s="5" t="s">
        <v>1431</v>
      </c>
      <c r="C83" s="5" t="s">
        <v>168</v>
      </c>
      <c r="D83" s="5" t="s">
        <v>1756</v>
      </c>
      <c r="E83" s="5" t="s">
        <v>1757</v>
      </c>
      <c r="F83" s="5" t="s">
        <v>1758</v>
      </c>
      <c r="G83" s="5" t="s">
        <v>1759</v>
      </c>
      <c r="H83" s="5" t="s">
        <v>1760</v>
      </c>
      <c r="I83" s="5" t="s">
        <v>2875</v>
      </c>
      <c r="J83" s="5" t="s">
        <v>2829</v>
      </c>
    </row>
    <row r="84" spans="1:10">
      <c r="A84" s="5">
        <v>83</v>
      </c>
      <c r="B84" s="5" t="s">
        <v>1431</v>
      </c>
      <c r="C84" s="5" t="s">
        <v>168</v>
      </c>
      <c r="D84" s="5" t="s">
        <v>1761</v>
      </c>
      <c r="E84" s="5" t="s">
        <v>1762</v>
      </c>
      <c r="F84" s="5" t="s">
        <v>1763</v>
      </c>
      <c r="G84" s="5" t="s">
        <v>1764</v>
      </c>
      <c r="H84" s="5" t="s">
        <v>1765</v>
      </c>
      <c r="J84" s="5" t="s">
        <v>2829</v>
      </c>
    </row>
    <row r="85" spans="1:10">
      <c r="A85" s="5">
        <v>84</v>
      </c>
      <c r="B85" s="5" t="s">
        <v>1431</v>
      </c>
      <c r="C85" s="5" t="s">
        <v>168</v>
      </c>
      <c r="D85" s="5" t="s">
        <v>1766</v>
      </c>
      <c r="E85" s="5" t="s">
        <v>1767</v>
      </c>
      <c r="F85" s="5" t="s">
        <v>1768</v>
      </c>
      <c r="G85" s="5" t="s">
        <v>1769</v>
      </c>
      <c r="H85" s="5" t="s">
        <v>1770</v>
      </c>
      <c r="J85" s="5" t="s">
        <v>2829</v>
      </c>
    </row>
    <row r="86" spans="1:10">
      <c r="A86" s="5">
        <v>85</v>
      </c>
      <c r="B86" s="5" t="s">
        <v>1431</v>
      </c>
      <c r="C86" s="5" t="s">
        <v>168</v>
      </c>
      <c r="D86" s="5" t="s">
        <v>1771</v>
      </c>
      <c r="E86" s="5" t="s">
        <v>1772</v>
      </c>
      <c r="F86" s="5" t="s">
        <v>1773</v>
      </c>
      <c r="G86" s="5" t="s">
        <v>1560</v>
      </c>
      <c r="H86" s="5" t="s">
        <v>1774</v>
      </c>
      <c r="J86" s="5" t="s">
        <v>2829</v>
      </c>
    </row>
    <row r="87" spans="1:10">
      <c r="A87" s="5">
        <v>86</v>
      </c>
      <c r="B87" s="5" t="s">
        <v>1431</v>
      </c>
      <c r="C87" s="5" t="s">
        <v>168</v>
      </c>
      <c r="D87" s="5" t="s">
        <v>1775</v>
      </c>
      <c r="E87" s="5" t="s">
        <v>1776</v>
      </c>
      <c r="F87" s="5" t="s">
        <v>1747</v>
      </c>
      <c r="G87" s="5" t="s">
        <v>1641</v>
      </c>
      <c r="J87" s="5" t="s">
        <v>2829</v>
      </c>
    </row>
    <row r="88" spans="1:10">
      <c r="A88" s="5">
        <v>87</v>
      </c>
      <c r="B88" s="5" t="s">
        <v>1431</v>
      </c>
      <c r="C88" s="5" t="s">
        <v>168</v>
      </c>
      <c r="D88" s="5" t="s">
        <v>1777</v>
      </c>
      <c r="E88" s="5" t="s">
        <v>1778</v>
      </c>
      <c r="F88" s="5" t="s">
        <v>1779</v>
      </c>
      <c r="G88" s="5" t="s">
        <v>1470</v>
      </c>
      <c r="J88" s="5" t="s">
        <v>2829</v>
      </c>
    </row>
    <row r="89" spans="1:10">
      <c r="A89" s="5">
        <v>88</v>
      </c>
      <c r="B89" s="5" t="s">
        <v>1431</v>
      </c>
      <c r="C89" s="5" t="s">
        <v>168</v>
      </c>
      <c r="D89" s="5" t="s">
        <v>1780</v>
      </c>
      <c r="E89" s="5" t="s">
        <v>1781</v>
      </c>
      <c r="F89" s="5" t="s">
        <v>1782</v>
      </c>
      <c r="G89" s="5" t="s">
        <v>1560</v>
      </c>
      <c r="H89" s="5" t="s">
        <v>1783</v>
      </c>
      <c r="J89" s="5" t="s">
        <v>2829</v>
      </c>
    </row>
    <row r="90" spans="1:10">
      <c r="A90" s="5">
        <v>89</v>
      </c>
      <c r="B90" s="5" t="s">
        <v>1431</v>
      </c>
      <c r="C90" s="5" t="s">
        <v>168</v>
      </c>
      <c r="D90" s="5" t="s">
        <v>1784</v>
      </c>
      <c r="E90" s="5" t="s">
        <v>1785</v>
      </c>
      <c r="F90" s="5" t="s">
        <v>1786</v>
      </c>
      <c r="G90" s="5" t="s">
        <v>1448</v>
      </c>
      <c r="J90" s="5" t="s">
        <v>2829</v>
      </c>
    </row>
    <row r="91" spans="1:10">
      <c r="A91" s="5">
        <v>90</v>
      </c>
      <c r="B91" s="5" t="s">
        <v>1431</v>
      </c>
      <c r="C91" s="5" t="s">
        <v>168</v>
      </c>
      <c r="D91" s="5" t="s">
        <v>1787</v>
      </c>
      <c r="E91" s="5" t="s">
        <v>1788</v>
      </c>
      <c r="F91" s="5" t="s">
        <v>1789</v>
      </c>
      <c r="G91" s="5" t="s">
        <v>1439</v>
      </c>
      <c r="H91" s="5" t="s">
        <v>1790</v>
      </c>
      <c r="J91" s="5" t="s">
        <v>2829</v>
      </c>
    </row>
    <row r="92" spans="1:10">
      <c r="A92" s="5">
        <v>91</v>
      </c>
      <c r="B92" s="5" t="s">
        <v>1431</v>
      </c>
      <c r="C92" s="5" t="s">
        <v>168</v>
      </c>
      <c r="D92" s="5" t="s">
        <v>1791</v>
      </c>
      <c r="E92" s="5" t="s">
        <v>1792</v>
      </c>
      <c r="F92" s="5" t="s">
        <v>1793</v>
      </c>
      <c r="G92" s="5" t="s">
        <v>1692</v>
      </c>
      <c r="H92" s="5" t="s">
        <v>1794</v>
      </c>
      <c r="J92" s="5" t="s">
        <v>2829</v>
      </c>
    </row>
    <row r="93" spans="1:10">
      <c r="A93" s="5">
        <v>92</v>
      </c>
      <c r="B93" s="5" t="s">
        <v>1431</v>
      </c>
      <c r="C93" s="5" t="s">
        <v>168</v>
      </c>
      <c r="D93" s="5" t="s">
        <v>1795</v>
      </c>
      <c r="E93" s="5" t="s">
        <v>1796</v>
      </c>
      <c r="F93" s="5" t="s">
        <v>1797</v>
      </c>
      <c r="G93" s="5" t="s">
        <v>1549</v>
      </c>
      <c r="H93" s="5" t="s">
        <v>1798</v>
      </c>
      <c r="J93" s="5" t="s">
        <v>2829</v>
      </c>
    </row>
    <row r="94" spans="1:10">
      <c r="A94" s="5">
        <v>93</v>
      </c>
      <c r="B94" s="5" t="s">
        <v>1431</v>
      </c>
      <c r="C94" s="5" t="s">
        <v>168</v>
      </c>
      <c r="D94" s="5" t="s">
        <v>1799</v>
      </c>
      <c r="E94" s="5" t="s">
        <v>1800</v>
      </c>
      <c r="F94" s="5" t="s">
        <v>1801</v>
      </c>
      <c r="G94" s="5" t="s">
        <v>1448</v>
      </c>
      <c r="H94" s="5" t="s">
        <v>1802</v>
      </c>
      <c r="J94" s="5" t="s">
        <v>2829</v>
      </c>
    </row>
    <row r="95" spans="1:10">
      <c r="A95" s="5">
        <v>94</v>
      </c>
      <c r="B95" s="5" t="s">
        <v>1431</v>
      </c>
      <c r="C95" s="5" t="s">
        <v>168</v>
      </c>
      <c r="D95" s="5" t="s">
        <v>1803</v>
      </c>
      <c r="E95" s="5" t="s">
        <v>1804</v>
      </c>
      <c r="F95" s="5" t="s">
        <v>1805</v>
      </c>
      <c r="G95" s="5" t="s">
        <v>1678</v>
      </c>
      <c r="H95" s="5" t="s">
        <v>1806</v>
      </c>
      <c r="J95" s="5" t="s">
        <v>2829</v>
      </c>
    </row>
    <row r="96" spans="1:10">
      <c r="A96" s="5">
        <v>95</v>
      </c>
      <c r="B96" s="5" t="s">
        <v>1431</v>
      </c>
      <c r="C96" s="5" t="s">
        <v>168</v>
      </c>
      <c r="D96" s="5" t="s">
        <v>1807</v>
      </c>
      <c r="E96" s="5" t="s">
        <v>1808</v>
      </c>
      <c r="F96" s="5" t="s">
        <v>1809</v>
      </c>
      <c r="G96" s="5" t="s">
        <v>1444</v>
      </c>
      <c r="H96" s="5" t="s">
        <v>1810</v>
      </c>
      <c r="J96" s="5" t="s">
        <v>2829</v>
      </c>
    </row>
    <row r="97" spans="1:10">
      <c r="A97" s="5">
        <v>96</v>
      </c>
      <c r="B97" s="5" t="s">
        <v>1431</v>
      </c>
      <c r="C97" s="5" t="s">
        <v>168</v>
      </c>
      <c r="D97" s="5" t="s">
        <v>1811</v>
      </c>
      <c r="E97" s="5" t="s">
        <v>1812</v>
      </c>
      <c r="F97" s="5" t="s">
        <v>1813</v>
      </c>
      <c r="G97" s="5" t="s">
        <v>1457</v>
      </c>
      <c r="H97" s="5" t="s">
        <v>1814</v>
      </c>
      <c r="J97" s="5" t="s">
        <v>2829</v>
      </c>
    </row>
    <row r="98" spans="1:10">
      <c r="A98" s="5">
        <v>97</v>
      </c>
      <c r="B98" s="5" t="s">
        <v>1431</v>
      </c>
      <c r="C98" s="5" t="s">
        <v>168</v>
      </c>
      <c r="D98" s="5" t="s">
        <v>1815</v>
      </c>
      <c r="E98" s="5" t="s">
        <v>1816</v>
      </c>
      <c r="F98" s="5" t="s">
        <v>1817</v>
      </c>
      <c r="G98" s="5" t="s">
        <v>1448</v>
      </c>
      <c r="H98" s="5" t="s">
        <v>1818</v>
      </c>
      <c r="J98" s="5" t="s">
        <v>2829</v>
      </c>
    </row>
    <row r="99" spans="1:10">
      <c r="A99" s="5">
        <v>98</v>
      </c>
      <c r="B99" s="5" t="s">
        <v>1431</v>
      </c>
      <c r="C99" s="5" t="s">
        <v>168</v>
      </c>
      <c r="D99" s="5" t="s">
        <v>1819</v>
      </c>
      <c r="E99" s="5" t="s">
        <v>1820</v>
      </c>
      <c r="F99" s="5" t="s">
        <v>1821</v>
      </c>
      <c r="G99" s="5" t="s">
        <v>1673</v>
      </c>
      <c r="J99" s="5" t="s">
        <v>2829</v>
      </c>
    </row>
    <row r="100" spans="1:10">
      <c r="A100" s="5">
        <v>99</v>
      </c>
      <c r="B100" s="5" t="s">
        <v>1431</v>
      </c>
      <c r="C100" s="5" t="s">
        <v>168</v>
      </c>
      <c r="D100" s="5" t="s">
        <v>2876</v>
      </c>
      <c r="E100" s="5" t="s">
        <v>2877</v>
      </c>
      <c r="F100" s="5" t="s">
        <v>2878</v>
      </c>
      <c r="G100" s="5" t="s">
        <v>1448</v>
      </c>
      <c r="H100" s="5" t="s">
        <v>2879</v>
      </c>
      <c r="J100" s="5" t="s">
        <v>2829</v>
      </c>
    </row>
    <row r="101" spans="1:10">
      <c r="A101" s="5">
        <v>100</v>
      </c>
      <c r="B101" s="5" t="s">
        <v>1431</v>
      </c>
      <c r="C101" s="5" t="s">
        <v>168</v>
      </c>
      <c r="D101" s="5" t="s">
        <v>1822</v>
      </c>
      <c r="E101" s="5" t="s">
        <v>1823</v>
      </c>
      <c r="F101" s="5" t="s">
        <v>1824</v>
      </c>
      <c r="G101" s="5" t="s">
        <v>1549</v>
      </c>
      <c r="H101" s="5" t="s">
        <v>1825</v>
      </c>
      <c r="J101" s="5" t="s">
        <v>2829</v>
      </c>
    </row>
    <row r="102" spans="1:10">
      <c r="A102" s="5">
        <v>101</v>
      </c>
      <c r="B102" s="5" t="s">
        <v>1431</v>
      </c>
      <c r="C102" s="5" t="s">
        <v>168</v>
      </c>
      <c r="D102" s="5" t="s">
        <v>1826</v>
      </c>
      <c r="E102" s="5" t="s">
        <v>1827</v>
      </c>
      <c r="F102" s="5" t="s">
        <v>1828</v>
      </c>
      <c r="G102" s="5" t="s">
        <v>1829</v>
      </c>
      <c r="H102" s="5" t="s">
        <v>1830</v>
      </c>
      <c r="J102" s="5" t="s">
        <v>2829</v>
      </c>
    </row>
    <row r="103" spans="1:10">
      <c r="A103" s="5">
        <v>102</v>
      </c>
      <c r="B103" s="5" t="s">
        <v>1431</v>
      </c>
      <c r="C103" s="5" t="s">
        <v>168</v>
      </c>
      <c r="D103" s="5" t="s">
        <v>1831</v>
      </c>
      <c r="E103" s="5" t="s">
        <v>1832</v>
      </c>
      <c r="F103" s="5" t="s">
        <v>1833</v>
      </c>
      <c r="G103" s="5" t="s">
        <v>1834</v>
      </c>
      <c r="H103" s="5" t="s">
        <v>1835</v>
      </c>
      <c r="J103" s="5" t="s">
        <v>2829</v>
      </c>
    </row>
    <row r="104" spans="1:10">
      <c r="A104" s="5">
        <v>103</v>
      </c>
      <c r="B104" s="5" t="s">
        <v>1431</v>
      </c>
      <c r="C104" s="5" t="s">
        <v>168</v>
      </c>
      <c r="D104" s="5" t="s">
        <v>1836</v>
      </c>
      <c r="E104" s="5" t="s">
        <v>1837</v>
      </c>
      <c r="F104" s="5" t="s">
        <v>1838</v>
      </c>
      <c r="G104" s="5" t="s">
        <v>1453</v>
      </c>
      <c r="J104" s="5" t="s">
        <v>2829</v>
      </c>
    </row>
    <row r="105" spans="1:10">
      <c r="A105" s="5">
        <v>104</v>
      </c>
      <c r="B105" s="5" t="s">
        <v>1431</v>
      </c>
      <c r="C105" s="5" t="s">
        <v>168</v>
      </c>
      <c r="D105" s="5" t="s">
        <v>1839</v>
      </c>
      <c r="E105" s="5" t="s">
        <v>1840</v>
      </c>
      <c r="F105" s="5" t="s">
        <v>1841</v>
      </c>
      <c r="G105" s="5" t="s">
        <v>1549</v>
      </c>
      <c r="J105" s="5" t="s">
        <v>2829</v>
      </c>
    </row>
    <row r="106" spans="1:10">
      <c r="A106" s="5">
        <v>105</v>
      </c>
      <c r="B106" s="5" t="s">
        <v>1431</v>
      </c>
      <c r="C106" s="5" t="s">
        <v>168</v>
      </c>
      <c r="D106" s="5" t="s">
        <v>2880</v>
      </c>
      <c r="E106" s="5" t="s">
        <v>2881</v>
      </c>
      <c r="F106" s="5" t="s">
        <v>2882</v>
      </c>
      <c r="G106" s="5" t="s">
        <v>1448</v>
      </c>
      <c r="H106" s="5" t="s">
        <v>2883</v>
      </c>
      <c r="J106" s="5" t="s">
        <v>2829</v>
      </c>
    </row>
    <row r="107" spans="1:10">
      <c r="A107" s="5">
        <v>106</v>
      </c>
      <c r="B107" s="5" t="s">
        <v>1431</v>
      </c>
      <c r="C107" s="5" t="s">
        <v>168</v>
      </c>
      <c r="D107" s="5" t="s">
        <v>1842</v>
      </c>
      <c r="E107" s="5" t="s">
        <v>1843</v>
      </c>
      <c r="F107" s="5" t="s">
        <v>1844</v>
      </c>
      <c r="G107" s="5" t="s">
        <v>1544</v>
      </c>
      <c r="H107" s="5" t="s">
        <v>1845</v>
      </c>
      <c r="J107" s="5" t="s">
        <v>2829</v>
      </c>
    </row>
    <row r="108" spans="1:10">
      <c r="A108" s="5">
        <v>107</v>
      </c>
      <c r="B108" s="5" t="s">
        <v>1431</v>
      </c>
      <c r="C108" s="5" t="s">
        <v>168</v>
      </c>
      <c r="D108" s="5" t="s">
        <v>1846</v>
      </c>
      <c r="E108" s="5" t="s">
        <v>1847</v>
      </c>
      <c r="F108" s="5" t="s">
        <v>1848</v>
      </c>
      <c r="G108" s="5" t="s">
        <v>1549</v>
      </c>
      <c r="J108" s="5" t="s">
        <v>2829</v>
      </c>
    </row>
    <row r="109" spans="1:10">
      <c r="A109" s="5">
        <v>108</v>
      </c>
      <c r="B109" s="5" t="s">
        <v>1431</v>
      </c>
      <c r="C109" s="5" t="s">
        <v>168</v>
      </c>
      <c r="D109" s="5" t="s">
        <v>1849</v>
      </c>
      <c r="E109" s="5" t="s">
        <v>1850</v>
      </c>
      <c r="F109" s="5" t="s">
        <v>1851</v>
      </c>
      <c r="G109" s="5" t="s">
        <v>1453</v>
      </c>
      <c r="H109" s="5" t="s">
        <v>1852</v>
      </c>
      <c r="J109" s="5" t="s">
        <v>2829</v>
      </c>
    </row>
    <row r="110" spans="1:10">
      <c r="A110" s="5">
        <v>109</v>
      </c>
      <c r="B110" s="5" t="s">
        <v>1431</v>
      </c>
      <c r="C110" s="5" t="s">
        <v>168</v>
      </c>
      <c r="D110" s="5" t="s">
        <v>1853</v>
      </c>
      <c r="E110" s="5" t="s">
        <v>1854</v>
      </c>
      <c r="F110" s="5" t="s">
        <v>1855</v>
      </c>
      <c r="G110" s="5" t="s">
        <v>1462</v>
      </c>
      <c r="H110" s="5" t="s">
        <v>1856</v>
      </c>
      <c r="J110" s="5" t="s">
        <v>2829</v>
      </c>
    </row>
    <row r="111" spans="1:10">
      <c r="A111" s="5">
        <v>110</v>
      </c>
      <c r="B111" s="5" t="s">
        <v>1431</v>
      </c>
      <c r="C111" s="5" t="s">
        <v>168</v>
      </c>
      <c r="D111" s="5" t="s">
        <v>1857</v>
      </c>
      <c r="E111" s="5" t="s">
        <v>1858</v>
      </c>
      <c r="F111" s="5" t="s">
        <v>1859</v>
      </c>
      <c r="G111" s="5" t="s">
        <v>1560</v>
      </c>
      <c r="H111" s="5" t="s">
        <v>1860</v>
      </c>
      <c r="J111" s="5" t="s">
        <v>2829</v>
      </c>
    </row>
    <row r="112" spans="1:10">
      <c r="A112" s="5">
        <v>111</v>
      </c>
      <c r="B112" s="5" t="s">
        <v>1431</v>
      </c>
      <c r="C112" s="5" t="s">
        <v>168</v>
      </c>
      <c r="D112" s="5" t="s">
        <v>1861</v>
      </c>
      <c r="E112" s="5" t="s">
        <v>1862</v>
      </c>
      <c r="F112" s="5" t="s">
        <v>1863</v>
      </c>
      <c r="G112" s="5" t="s">
        <v>1457</v>
      </c>
      <c r="H112" s="5" t="s">
        <v>1864</v>
      </c>
      <c r="J112" s="5" t="s">
        <v>2829</v>
      </c>
    </row>
    <row r="113" spans="1:10">
      <c r="A113" s="5">
        <v>112</v>
      </c>
      <c r="B113" s="5" t="s">
        <v>1431</v>
      </c>
      <c r="C113" s="5" t="s">
        <v>168</v>
      </c>
      <c r="D113" s="5" t="s">
        <v>2884</v>
      </c>
      <c r="E113" s="5" t="s">
        <v>2885</v>
      </c>
      <c r="F113" s="5" t="s">
        <v>2886</v>
      </c>
      <c r="G113" s="5" t="s">
        <v>1549</v>
      </c>
      <c r="H113" s="5" t="s">
        <v>2887</v>
      </c>
      <c r="J113" s="5" t="s">
        <v>2829</v>
      </c>
    </row>
    <row r="114" spans="1:10">
      <c r="A114" s="5">
        <v>113</v>
      </c>
      <c r="B114" s="5" t="s">
        <v>1431</v>
      </c>
      <c r="C114" s="5" t="s">
        <v>168</v>
      </c>
      <c r="D114" s="5" t="s">
        <v>1865</v>
      </c>
      <c r="E114" s="5" t="s">
        <v>1866</v>
      </c>
      <c r="F114" s="5" t="s">
        <v>1867</v>
      </c>
      <c r="G114" s="5" t="s">
        <v>1448</v>
      </c>
      <c r="H114" s="5" t="s">
        <v>1868</v>
      </c>
      <c r="J114" s="5" t="s">
        <v>2829</v>
      </c>
    </row>
    <row r="115" spans="1:10">
      <c r="A115" s="5">
        <v>114</v>
      </c>
      <c r="B115" s="5" t="s">
        <v>1431</v>
      </c>
      <c r="C115" s="5" t="s">
        <v>168</v>
      </c>
      <c r="D115" s="5" t="s">
        <v>1869</v>
      </c>
      <c r="E115" s="5" t="s">
        <v>1870</v>
      </c>
      <c r="F115" s="5" t="s">
        <v>1871</v>
      </c>
      <c r="G115" s="5" t="s">
        <v>1728</v>
      </c>
      <c r="H115" s="5" t="s">
        <v>1872</v>
      </c>
      <c r="J115" s="5" t="s">
        <v>2829</v>
      </c>
    </row>
    <row r="116" spans="1:10">
      <c r="A116" s="5">
        <v>115</v>
      </c>
      <c r="B116" s="5" t="s">
        <v>1431</v>
      </c>
      <c r="C116" s="5" t="s">
        <v>168</v>
      </c>
      <c r="D116" s="5" t="s">
        <v>1873</v>
      </c>
      <c r="E116" s="5" t="s">
        <v>1874</v>
      </c>
      <c r="F116" s="5" t="s">
        <v>1875</v>
      </c>
      <c r="G116" s="5" t="s">
        <v>1448</v>
      </c>
      <c r="H116" s="5" t="s">
        <v>1876</v>
      </c>
      <c r="J116" s="5" t="s">
        <v>2829</v>
      </c>
    </row>
    <row r="117" spans="1:10">
      <c r="A117" s="5">
        <v>116</v>
      </c>
      <c r="B117" s="5" t="s">
        <v>1431</v>
      </c>
      <c r="C117" s="5" t="s">
        <v>168</v>
      </c>
      <c r="D117" s="5" t="s">
        <v>1877</v>
      </c>
      <c r="E117" s="5" t="s">
        <v>1878</v>
      </c>
      <c r="F117" s="5" t="s">
        <v>1879</v>
      </c>
      <c r="G117" s="5" t="s">
        <v>1448</v>
      </c>
      <c r="H117" s="5" t="s">
        <v>1880</v>
      </c>
      <c r="J117" s="5" t="s">
        <v>2829</v>
      </c>
    </row>
    <row r="118" spans="1:10">
      <c r="A118" s="5">
        <v>117</v>
      </c>
      <c r="B118" s="5" t="s">
        <v>1431</v>
      </c>
      <c r="C118" s="5" t="s">
        <v>168</v>
      </c>
      <c r="D118" s="5" t="s">
        <v>1881</v>
      </c>
      <c r="E118" s="5" t="s">
        <v>1882</v>
      </c>
      <c r="F118" s="5" t="s">
        <v>1883</v>
      </c>
      <c r="G118" s="5" t="s">
        <v>1453</v>
      </c>
      <c r="H118" s="5" t="s">
        <v>1884</v>
      </c>
      <c r="J118" s="5" t="s">
        <v>2829</v>
      </c>
    </row>
    <row r="119" spans="1:10">
      <c r="A119" s="5">
        <v>118</v>
      </c>
      <c r="B119" s="5" t="s">
        <v>1431</v>
      </c>
      <c r="C119" s="5" t="s">
        <v>168</v>
      </c>
      <c r="D119" s="5" t="s">
        <v>1885</v>
      </c>
      <c r="E119" s="5" t="s">
        <v>1886</v>
      </c>
      <c r="F119" s="5" t="s">
        <v>1887</v>
      </c>
      <c r="G119" s="5" t="s">
        <v>1605</v>
      </c>
      <c r="H119" s="5" t="s">
        <v>1888</v>
      </c>
      <c r="J119" s="5" t="s">
        <v>2829</v>
      </c>
    </row>
    <row r="120" spans="1:10">
      <c r="A120" s="5">
        <v>119</v>
      </c>
      <c r="B120" s="5" t="s">
        <v>1431</v>
      </c>
      <c r="C120" s="5" t="s">
        <v>168</v>
      </c>
      <c r="D120" s="5" t="s">
        <v>2888</v>
      </c>
      <c r="E120" s="5" t="s">
        <v>2889</v>
      </c>
      <c r="F120" s="5" t="s">
        <v>2890</v>
      </c>
      <c r="G120" s="5" t="s">
        <v>1560</v>
      </c>
      <c r="J120" s="5" t="s">
        <v>2829</v>
      </c>
    </row>
    <row r="121" spans="1:10">
      <c r="A121" s="5">
        <v>120</v>
      </c>
      <c r="B121" s="5" t="s">
        <v>1431</v>
      </c>
      <c r="C121" s="5" t="s">
        <v>168</v>
      </c>
      <c r="D121" s="5" t="s">
        <v>1889</v>
      </c>
      <c r="E121" s="5" t="s">
        <v>1890</v>
      </c>
      <c r="F121" s="5" t="s">
        <v>1891</v>
      </c>
      <c r="G121" s="5" t="s">
        <v>1673</v>
      </c>
      <c r="J121" s="5" t="s">
        <v>2829</v>
      </c>
    </row>
    <row r="122" spans="1:10">
      <c r="A122" s="5">
        <v>121</v>
      </c>
      <c r="B122" s="5" t="s">
        <v>1431</v>
      </c>
      <c r="C122" s="5" t="s">
        <v>168</v>
      </c>
      <c r="D122" s="5" t="s">
        <v>1892</v>
      </c>
      <c r="E122" s="5" t="s">
        <v>1893</v>
      </c>
      <c r="F122" s="5" t="s">
        <v>1894</v>
      </c>
      <c r="G122" s="5" t="s">
        <v>1490</v>
      </c>
      <c r="H122" s="5" t="s">
        <v>1895</v>
      </c>
      <c r="J122" s="5" t="s">
        <v>2829</v>
      </c>
    </row>
    <row r="123" spans="1:10">
      <c r="A123" s="5">
        <v>122</v>
      </c>
      <c r="B123" s="5" t="s">
        <v>1431</v>
      </c>
      <c r="C123" s="5" t="s">
        <v>168</v>
      </c>
      <c r="D123" s="5" t="s">
        <v>1896</v>
      </c>
      <c r="E123" s="5" t="s">
        <v>1897</v>
      </c>
      <c r="F123" s="5" t="s">
        <v>1898</v>
      </c>
      <c r="G123" s="5" t="s">
        <v>1899</v>
      </c>
      <c r="J123" s="5" t="s">
        <v>2829</v>
      </c>
    </row>
    <row r="124" spans="1:10">
      <c r="A124" s="5">
        <v>123</v>
      </c>
      <c r="B124" s="5" t="s">
        <v>1431</v>
      </c>
      <c r="C124" s="5" t="s">
        <v>168</v>
      </c>
      <c r="D124" s="5" t="s">
        <v>1900</v>
      </c>
      <c r="E124" s="5" t="s">
        <v>1901</v>
      </c>
      <c r="F124" s="5" t="s">
        <v>1902</v>
      </c>
      <c r="G124" s="5" t="s">
        <v>1439</v>
      </c>
      <c r="H124" s="5" t="s">
        <v>1903</v>
      </c>
      <c r="J124" s="5" t="s">
        <v>2829</v>
      </c>
    </row>
    <row r="125" spans="1:10">
      <c r="A125" s="5">
        <v>124</v>
      </c>
      <c r="B125" s="5" t="s">
        <v>1431</v>
      </c>
      <c r="C125" s="5" t="s">
        <v>168</v>
      </c>
      <c r="D125" s="5" t="s">
        <v>1904</v>
      </c>
      <c r="E125" s="5" t="s">
        <v>1905</v>
      </c>
      <c r="F125" s="5" t="s">
        <v>1906</v>
      </c>
      <c r="G125" s="5" t="s">
        <v>1687</v>
      </c>
      <c r="H125" s="5" t="s">
        <v>1907</v>
      </c>
      <c r="J125" s="5" t="s">
        <v>2829</v>
      </c>
    </row>
    <row r="126" spans="1:10">
      <c r="A126" s="5">
        <v>125</v>
      </c>
      <c r="B126" s="5" t="s">
        <v>1431</v>
      </c>
      <c r="C126" s="5" t="s">
        <v>168</v>
      </c>
      <c r="D126" s="5" t="s">
        <v>1908</v>
      </c>
      <c r="E126" s="5" t="s">
        <v>1909</v>
      </c>
      <c r="F126" s="5" t="s">
        <v>1910</v>
      </c>
      <c r="G126" s="5" t="s">
        <v>1724</v>
      </c>
      <c r="H126" s="5" t="s">
        <v>1911</v>
      </c>
      <c r="J126" s="5" t="s">
        <v>2829</v>
      </c>
    </row>
    <row r="127" spans="1:10">
      <c r="A127" s="5">
        <v>126</v>
      </c>
      <c r="B127" s="5" t="s">
        <v>1431</v>
      </c>
      <c r="C127" s="5" t="s">
        <v>168</v>
      </c>
      <c r="D127" s="5" t="s">
        <v>1912</v>
      </c>
      <c r="E127" s="5" t="s">
        <v>1913</v>
      </c>
      <c r="F127" s="5" t="s">
        <v>1914</v>
      </c>
      <c r="G127" s="5" t="s">
        <v>1915</v>
      </c>
      <c r="J127" s="5" t="s">
        <v>2829</v>
      </c>
    </row>
    <row r="128" spans="1:10">
      <c r="A128" s="5">
        <v>127</v>
      </c>
      <c r="B128" s="5" t="s">
        <v>1431</v>
      </c>
      <c r="C128" s="5" t="s">
        <v>168</v>
      </c>
      <c r="D128" s="5" t="s">
        <v>1916</v>
      </c>
      <c r="E128" s="5" t="s">
        <v>1917</v>
      </c>
      <c r="F128" s="5" t="s">
        <v>1918</v>
      </c>
      <c r="G128" s="5" t="s">
        <v>1646</v>
      </c>
      <c r="H128" s="5" t="s">
        <v>1783</v>
      </c>
      <c r="J128" s="5" t="s">
        <v>2829</v>
      </c>
    </row>
    <row r="129" spans="1:10">
      <c r="A129" s="5">
        <v>128</v>
      </c>
      <c r="B129" s="5" t="s">
        <v>1431</v>
      </c>
      <c r="C129" s="5" t="s">
        <v>168</v>
      </c>
      <c r="D129" s="5" t="s">
        <v>1919</v>
      </c>
      <c r="E129" s="5" t="s">
        <v>1920</v>
      </c>
      <c r="F129" s="5" t="s">
        <v>1921</v>
      </c>
      <c r="G129" s="5" t="s">
        <v>1605</v>
      </c>
      <c r="H129" s="5" t="s">
        <v>1922</v>
      </c>
      <c r="J129" s="5" t="s">
        <v>2829</v>
      </c>
    </row>
    <row r="130" spans="1:10">
      <c r="A130" s="5">
        <v>129</v>
      </c>
      <c r="B130" s="5" t="s">
        <v>1431</v>
      </c>
      <c r="C130" s="5" t="s">
        <v>168</v>
      </c>
      <c r="D130" s="5" t="s">
        <v>1923</v>
      </c>
      <c r="E130" s="5" t="s">
        <v>1924</v>
      </c>
      <c r="F130" s="5" t="s">
        <v>1925</v>
      </c>
      <c r="G130" s="5" t="s">
        <v>1462</v>
      </c>
      <c r="H130" s="5" t="s">
        <v>1926</v>
      </c>
      <c r="J130" s="5" t="s">
        <v>2829</v>
      </c>
    </row>
    <row r="131" spans="1:10">
      <c r="A131" s="5">
        <v>130</v>
      </c>
      <c r="B131" s="5" t="s">
        <v>1431</v>
      </c>
      <c r="C131" s="5" t="s">
        <v>168</v>
      </c>
      <c r="D131" s="5" t="s">
        <v>1927</v>
      </c>
      <c r="E131" s="5" t="s">
        <v>1928</v>
      </c>
      <c r="F131" s="5" t="s">
        <v>1929</v>
      </c>
      <c r="G131" s="5" t="s">
        <v>1533</v>
      </c>
      <c r="H131" s="5" t="s">
        <v>1930</v>
      </c>
      <c r="J131" s="5" t="s">
        <v>2829</v>
      </c>
    </row>
    <row r="132" spans="1:10">
      <c r="A132" s="5">
        <v>131</v>
      </c>
      <c r="B132" s="5" t="s">
        <v>1431</v>
      </c>
      <c r="C132" s="5" t="s">
        <v>168</v>
      </c>
      <c r="D132" s="5" t="s">
        <v>1931</v>
      </c>
      <c r="E132" s="5" t="s">
        <v>1932</v>
      </c>
      <c r="F132" s="5" t="s">
        <v>1933</v>
      </c>
      <c r="G132" s="5" t="s">
        <v>1490</v>
      </c>
      <c r="H132" s="5" t="s">
        <v>1934</v>
      </c>
      <c r="J132" s="5" t="s">
        <v>2829</v>
      </c>
    </row>
    <row r="133" spans="1:10">
      <c r="A133" s="5">
        <v>132</v>
      </c>
      <c r="B133" s="5" t="s">
        <v>1431</v>
      </c>
      <c r="C133" s="5" t="s">
        <v>168</v>
      </c>
      <c r="D133" s="5" t="s">
        <v>1935</v>
      </c>
      <c r="E133" s="5" t="s">
        <v>1936</v>
      </c>
      <c r="F133" s="5" t="s">
        <v>1937</v>
      </c>
      <c r="G133" s="5" t="s">
        <v>1439</v>
      </c>
      <c r="H133" s="5" t="s">
        <v>1938</v>
      </c>
      <c r="J133" s="5" t="s">
        <v>2829</v>
      </c>
    </row>
    <row r="134" spans="1:10">
      <c r="A134" s="5">
        <v>133</v>
      </c>
      <c r="B134" s="5" t="s">
        <v>1431</v>
      </c>
      <c r="C134" s="5" t="s">
        <v>168</v>
      </c>
      <c r="D134" s="5" t="s">
        <v>1939</v>
      </c>
      <c r="E134" s="5" t="s">
        <v>1940</v>
      </c>
      <c r="F134" s="5" t="s">
        <v>1941</v>
      </c>
      <c r="G134" s="5" t="s">
        <v>1495</v>
      </c>
      <c r="H134" s="5" t="s">
        <v>1942</v>
      </c>
      <c r="J134" s="5" t="s">
        <v>2829</v>
      </c>
    </row>
    <row r="135" spans="1:10">
      <c r="A135" s="5">
        <v>134</v>
      </c>
      <c r="B135" s="5" t="s">
        <v>1431</v>
      </c>
      <c r="C135" s="5" t="s">
        <v>168</v>
      </c>
      <c r="D135" s="5" t="s">
        <v>1943</v>
      </c>
      <c r="E135" s="5" t="s">
        <v>1944</v>
      </c>
      <c r="F135" s="5" t="s">
        <v>1945</v>
      </c>
      <c r="G135" s="5" t="s">
        <v>1560</v>
      </c>
      <c r="H135" s="5" t="s">
        <v>1946</v>
      </c>
      <c r="J135" s="5" t="s">
        <v>2829</v>
      </c>
    </row>
    <row r="136" spans="1:10">
      <c r="A136" s="5">
        <v>135</v>
      </c>
      <c r="B136" s="5" t="s">
        <v>1431</v>
      </c>
      <c r="C136" s="5" t="s">
        <v>168</v>
      </c>
      <c r="D136" s="5" t="s">
        <v>1947</v>
      </c>
      <c r="E136" s="5" t="s">
        <v>1948</v>
      </c>
      <c r="F136" s="5" t="s">
        <v>1949</v>
      </c>
      <c r="G136" s="5" t="s">
        <v>1462</v>
      </c>
      <c r="H136" s="5" t="s">
        <v>1950</v>
      </c>
      <c r="J136" s="5" t="s">
        <v>2829</v>
      </c>
    </row>
    <row r="137" spans="1:10">
      <c r="A137" s="5">
        <v>136</v>
      </c>
      <c r="B137" s="5" t="s">
        <v>1431</v>
      </c>
      <c r="C137" s="5" t="s">
        <v>168</v>
      </c>
      <c r="D137" s="5" t="s">
        <v>1951</v>
      </c>
      <c r="E137" s="5" t="s">
        <v>1952</v>
      </c>
      <c r="F137" s="5" t="s">
        <v>1953</v>
      </c>
      <c r="G137" s="5" t="s">
        <v>1448</v>
      </c>
      <c r="H137" s="5" t="s">
        <v>1954</v>
      </c>
      <c r="J137" s="5" t="s">
        <v>2829</v>
      </c>
    </row>
    <row r="138" spans="1:10">
      <c r="A138" s="5">
        <v>137</v>
      </c>
      <c r="B138" s="5" t="s">
        <v>1431</v>
      </c>
      <c r="C138" s="5" t="s">
        <v>168</v>
      </c>
      <c r="D138" s="5" t="s">
        <v>2891</v>
      </c>
      <c r="E138" s="5" t="s">
        <v>2892</v>
      </c>
      <c r="F138" s="5" t="s">
        <v>2893</v>
      </c>
      <c r="G138" s="5" t="s">
        <v>1444</v>
      </c>
      <c r="H138" s="5" t="s">
        <v>2894</v>
      </c>
      <c r="J138" s="5" t="s">
        <v>2829</v>
      </c>
    </row>
    <row r="139" spans="1:10">
      <c r="A139" s="5">
        <v>138</v>
      </c>
      <c r="B139" s="5" t="s">
        <v>1431</v>
      </c>
      <c r="C139" s="5" t="s">
        <v>168</v>
      </c>
      <c r="D139" s="5" t="s">
        <v>2895</v>
      </c>
      <c r="E139" s="5" t="s">
        <v>2896</v>
      </c>
      <c r="F139" s="5" t="s">
        <v>2897</v>
      </c>
      <c r="G139" s="5" t="s">
        <v>1528</v>
      </c>
      <c r="J139" s="5" t="s">
        <v>2829</v>
      </c>
    </row>
    <row r="140" spans="1:10">
      <c r="A140" s="5">
        <v>139</v>
      </c>
      <c r="B140" s="5" t="s">
        <v>1431</v>
      </c>
      <c r="C140" s="5" t="s">
        <v>168</v>
      </c>
      <c r="D140" s="5" t="s">
        <v>1955</v>
      </c>
      <c r="E140" s="5" t="s">
        <v>1956</v>
      </c>
      <c r="F140" s="5" t="s">
        <v>1957</v>
      </c>
      <c r="G140" s="5" t="s">
        <v>1958</v>
      </c>
      <c r="H140" s="5" t="s">
        <v>1959</v>
      </c>
      <c r="J140" s="5" t="s">
        <v>2829</v>
      </c>
    </row>
    <row r="141" spans="1:10">
      <c r="A141" s="5">
        <v>140</v>
      </c>
      <c r="B141" s="5" t="s">
        <v>1431</v>
      </c>
      <c r="C141" s="5" t="s">
        <v>168</v>
      </c>
      <c r="D141" s="5" t="s">
        <v>1960</v>
      </c>
      <c r="E141" s="5" t="s">
        <v>1961</v>
      </c>
      <c r="F141" s="5" t="s">
        <v>1962</v>
      </c>
      <c r="G141" s="5" t="s">
        <v>1549</v>
      </c>
      <c r="J141" s="5" t="s">
        <v>2829</v>
      </c>
    </row>
    <row r="142" spans="1:10">
      <c r="A142" s="5">
        <v>141</v>
      </c>
      <c r="B142" s="5" t="s">
        <v>1431</v>
      </c>
      <c r="C142" s="5" t="s">
        <v>168</v>
      </c>
      <c r="D142" s="5" t="s">
        <v>2898</v>
      </c>
      <c r="E142" s="5" t="s">
        <v>2899</v>
      </c>
      <c r="F142" s="5" t="s">
        <v>2900</v>
      </c>
      <c r="G142" s="5" t="s">
        <v>1560</v>
      </c>
      <c r="H142" s="5" t="s">
        <v>2901</v>
      </c>
      <c r="J142" s="5" t="s">
        <v>2829</v>
      </c>
    </row>
    <row r="143" spans="1:10">
      <c r="A143" s="5">
        <v>142</v>
      </c>
      <c r="B143" s="5" t="s">
        <v>1431</v>
      </c>
      <c r="C143" s="5" t="s">
        <v>168</v>
      </c>
      <c r="D143" s="5" t="s">
        <v>1963</v>
      </c>
      <c r="E143" s="5" t="s">
        <v>1964</v>
      </c>
      <c r="F143" s="5" t="s">
        <v>1965</v>
      </c>
      <c r="G143" s="5" t="s">
        <v>1462</v>
      </c>
      <c r="I143" s="5" t="s">
        <v>2902</v>
      </c>
      <c r="J143" s="5" t="s">
        <v>2829</v>
      </c>
    </row>
    <row r="144" spans="1:10">
      <c r="A144" s="5">
        <v>143</v>
      </c>
      <c r="B144" s="5" t="s">
        <v>1431</v>
      </c>
      <c r="C144" s="5" t="s">
        <v>168</v>
      </c>
      <c r="D144" s="5" t="s">
        <v>1966</v>
      </c>
      <c r="E144" s="5" t="s">
        <v>1967</v>
      </c>
      <c r="F144" s="5" t="s">
        <v>1968</v>
      </c>
      <c r="G144" s="5" t="s">
        <v>1528</v>
      </c>
      <c r="J144" s="5" t="s">
        <v>2829</v>
      </c>
    </row>
    <row r="145" spans="1:10">
      <c r="A145" s="5">
        <v>144</v>
      </c>
      <c r="B145" s="5" t="s">
        <v>1431</v>
      </c>
      <c r="C145" s="5" t="s">
        <v>168</v>
      </c>
      <c r="D145" s="5" t="s">
        <v>2903</v>
      </c>
      <c r="E145" s="5" t="s">
        <v>2904</v>
      </c>
      <c r="F145" s="5" t="s">
        <v>2905</v>
      </c>
      <c r="G145" s="5" t="s">
        <v>1641</v>
      </c>
      <c r="J145" s="5" t="s">
        <v>2829</v>
      </c>
    </row>
    <row r="146" spans="1:10">
      <c r="A146" s="5">
        <v>145</v>
      </c>
      <c r="B146" s="5" t="s">
        <v>1431</v>
      </c>
      <c r="C146" s="5" t="s">
        <v>168</v>
      </c>
      <c r="D146" s="5" t="s">
        <v>1969</v>
      </c>
      <c r="E146" s="5" t="s">
        <v>1970</v>
      </c>
      <c r="F146" s="5" t="s">
        <v>1971</v>
      </c>
      <c r="G146" s="5" t="s">
        <v>1728</v>
      </c>
      <c r="J146" s="5" t="s">
        <v>2829</v>
      </c>
    </row>
    <row r="147" spans="1:10">
      <c r="A147" s="5">
        <v>146</v>
      </c>
      <c r="B147" s="5" t="s">
        <v>1431</v>
      </c>
      <c r="C147" s="5" t="s">
        <v>168</v>
      </c>
      <c r="D147" s="5" t="s">
        <v>1972</v>
      </c>
      <c r="E147" s="5" t="s">
        <v>1973</v>
      </c>
      <c r="F147" s="5" t="s">
        <v>1974</v>
      </c>
      <c r="G147" s="5" t="s">
        <v>1724</v>
      </c>
      <c r="H147" s="5" t="s">
        <v>1674</v>
      </c>
      <c r="J147" s="5" t="s">
        <v>2829</v>
      </c>
    </row>
    <row r="148" spans="1:10">
      <c r="A148" s="5">
        <v>147</v>
      </c>
      <c r="B148" s="5" t="s">
        <v>1431</v>
      </c>
      <c r="C148" s="5" t="s">
        <v>168</v>
      </c>
      <c r="D148" s="5" t="s">
        <v>2906</v>
      </c>
      <c r="E148" s="5" t="s">
        <v>2907</v>
      </c>
      <c r="F148" s="5" t="s">
        <v>2908</v>
      </c>
      <c r="G148" s="5" t="s">
        <v>1560</v>
      </c>
      <c r="H148" s="5" t="s">
        <v>2909</v>
      </c>
      <c r="J148" s="5" t="s">
        <v>2829</v>
      </c>
    </row>
    <row r="149" spans="1:10">
      <c r="A149" s="5">
        <v>148</v>
      </c>
      <c r="B149" s="5" t="s">
        <v>1431</v>
      </c>
      <c r="C149" s="5" t="s">
        <v>168</v>
      </c>
      <c r="D149" s="5" t="s">
        <v>1975</v>
      </c>
      <c r="E149" s="5" t="s">
        <v>1976</v>
      </c>
      <c r="F149" s="5" t="s">
        <v>1977</v>
      </c>
      <c r="G149" s="5" t="s">
        <v>1605</v>
      </c>
      <c r="J149" s="5" t="s">
        <v>2829</v>
      </c>
    </row>
    <row r="150" spans="1:10">
      <c r="A150" s="5">
        <v>149</v>
      </c>
      <c r="B150" s="5" t="s">
        <v>1431</v>
      </c>
      <c r="C150" s="5" t="s">
        <v>168</v>
      </c>
      <c r="D150" s="5" t="s">
        <v>1978</v>
      </c>
      <c r="E150" s="5" t="s">
        <v>1979</v>
      </c>
      <c r="F150" s="5" t="s">
        <v>1980</v>
      </c>
      <c r="G150" s="5" t="s">
        <v>1462</v>
      </c>
      <c r="H150" s="5" t="s">
        <v>1981</v>
      </c>
      <c r="J150" s="5" t="s">
        <v>2829</v>
      </c>
    </row>
    <row r="151" spans="1:10">
      <c r="A151" s="5">
        <v>150</v>
      </c>
      <c r="B151" s="5" t="s">
        <v>1431</v>
      </c>
      <c r="C151" s="5" t="s">
        <v>168</v>
      </c>
      <c r="D151" s="5" t="s">
        <v>1982</v>
      </c>
      <c r="E151" s="5" t="s">
        <v>1983</v>
      </c>
      <c r="F151" s="5" t="s">
        <v>1984</v>
      </c>
      <c r="G151" s="5" t="s">
        <v>1448</v>
      </c>
      <c r="H151" s="5" t="s">
        <v>1985</v>
      </c>
      <c r="J151" s="5" t="s">
        <v>2829</v>
      </c>
    </row>
    <row r="152" spans="1:10">
      <c r="A152" s="5">
        <v>151</v>
      </c>
      <c r="B152" s="5" t="s">
        <v>1431</v>
      </c>
      <c r="C152" s="5" t="s">
        <v>168</v>
      </c>
      <c r="D152" s="5" t="s">
        <v>1986</v>
      </c>
      <c r="E152" s="5" t="s">
        <v>1987</v>
      </c>
      <c r="F152" s="5" t="s">
        <v>1988</v>
      </c>
      <c r="G152" s="5" t="s">
        <v>1544</v>
      </c>
      <c r="H152" s="5" t="s">
        <v>1674</v>
      </c>
      <c r="J152" s="5" t="s">
        <v>2829</v>
      </c>
    </row>
    <row r="153" spans="1:10">
      <c r="A153" s="5">
        <v>152</v>
      </c>
      <c r="B153" s="5" t="s">
        <v>1431</v>
      </c>
      <c r="C153" s="5" t="s">
        <v>168</v>
      </c>
      <c r="D153" s="5" t="s">
        <v>1989</v>
      </c>
      <c r="E153" s="5" t="s">
        <v>1990</v>
      </c>
      <c r="F153" s="5" t="s">
        <v>1991</v>
      </c>
      <c r="G153" s="5" t="s">
        <v>1462</v>
      </c>
      <c r="H153" s="5" t="s">
        <v>1992</v>
      </c>
      <c r="J153" s="5" t="s">
        <v>2829</v>
      </c>
    </row>
    <row r="154" spans="1:10">
      <c r="A154" s="5">
        <v>153</v>
      </c>
      <c r="B154" s="5" t="s">
        <v>1431</v>
      </c>
      <c r="C154" s="5" t="s">
        <v>168</v>
      </c>
      <c r="D154" s="5" t="s">
        <v>2910</v>
      </c>
      <c r="E154" s="5" t="s">
        <v>2911</v>
      </c>
      <c r="F154" s="5" t="s">
        <v>2912</v>
      </c>
      <c r="G154" s="5" t="s">
        <v>1560</v>
      </c>
      <c r="H154" s="5" t="s">
        <v>2913</v>
      </c>
      <c r="J154" s="5" t="s">
        <v>2829</v>
      </c>
    </row>
    <row r="155" spans="1:10">
      <c r="A155" s="5">
        <v>154</v>
      </c>
      <c r="B155" s="5" t="s">
        <v>1431</v>
      </c>
      <c r="C155" s="5" t="s">
        <v>168</v>
      </c>
      <c r="D155" s="5" t="s">
        <v>1993</v>
      </c>
      <c r="E155" s="5" t="s">
        <v>1994</v>
      </c>
      <c r="F155" s="5" t="s">
        <v>1995</v>
      </c>
      <c r="G155" s="5" t="s">
        <v>1678</v>
      </c>
      <c r="H155" s="5" t="s">
        <v>1996</v>
      </c>
      <c r="J155" s="5" t="s">
        <v>2829</v>
      </c>
    </row>
    <row r="156" spans="1:10">
      <c r="A156" s="5">
        <v>155</v>
      </c>
      <c r="B156" s="5" t="s">
        <v>1431</v>
      </c>
      <c r="C156" s="5" t="s">
        <v>168</v>
      </c>
      <c r="D156" s="5" t="s">
        <v>1997</v>
      </c>
      <c r="E156" s="5" t="s">
        <v>1998</v>
      </c>
      <c r="F156" s="5" t="s">
        <v>1999</v>
      </c>
      <c r="G156" s="5" t="s">
        <v>1683</v>
      </c>
      <c r="H156" s="5" t="s">
        <v>1783</v>
      </c>
      <c r="J156" s="5" t="s">
        <v>2829</v>
      </c>
    </row>
    <row r="157" spans="1:10">
      <c r="A157" s="5">
        <v>156</v>
      </c>
      <c r="B157" s="5" t="s">
        <v>1431</v>
      </c>
      <c r="C157" s="5" t="s">
        <v>168</v>
      </c>
      <c r="D157" s="5" t="s">
        <v>2914</v>
      </c>
      <c r="E157" s="5" t="s">
        <v>2915</v>
      </c>
      <c r="F157" s="5" t="s">
        <v>2916</v>
      </c>
      <c r="G157" s="5" t="s">
        <v>1533</v>
      </c>
      <c r="J157" s="5" t="s">
        <v>2829</v>
      </c>
    </row>
    <row r="158" spans="1:10">
      <c r="A158" s="5">
        <v>157</v>
      </c>
      <c r="B158" s="5" t="s">
        <v>1431</v>
      </c>
      <c r="C158" s="5" t="s">
        <v>168</v>
      </c>
      <c r="D158" s="5" t="s">
        <v>2000</v>
      </c>
      <c r="E158" s="5" t="s">
        <v>2001</v>
      </c>
      <c r="F158" s="5" t="s">
        <v>2002</v>
      </c>
      <c r="G158" s="5" t="s">
        <v>1533</v>
      </c>
      <c r="H158" s="5" t="s">
        <v>2003</v>
      </c>
      <c r="J158" s="5" t="s">
        <v>2829</v>
      </c>
    </row>
    <row r="159" spans="1:10">
      <c r="A159" s="5">
        <v>158</v>
      </c>
      <c r="B159" s="5" t="s">
        <v>1431</v>
      </c>
      <c r="C159" s="5" t="s">
        <v>168</v>
      </c>
      <c r="D159" s="5" t="s">
        <v>2004</v>
      </c>
      <c r="E159" s="5" t="s">
        <v>2005</v>
      </c>
      <c r="F159" s="5" t="s">
        <v>2006</v>
      </c>
      <c r="G159" s="5" t="s">
        <v>1439</v>
      </c>
      <c r="H159" s="5" t="s">
        <v>2007</v>
      </c>
      <c r="J159" s="5" t="s">
        <v>2829</v>
      </c>
    </row>
    <row r="160" spans="1:10">
      <c r="A160" s="5">
        <v>159</v>
      </c>
      <c r="B160" s="5" t="s">
        <v>1431</v>
      </c>
      <c r="C160" s="5" t="s">
        <v>168</v>
      </c>
      <c r="D160" s="5" t="s">
        <v>2008</v>
      </c>
      <c r="E160" s="5" t="s">
        <v>2009</v>
      </c>
      <c r="F160" s="5" t="s">
        <v>2010</v>
      </c>
      <c r="G160" s="5" t="s">
        <v>1528</v>
      </c>
      <c r="H160" s="5" t="s">
        <v>2011</v>
      </c>
      <c r="J160" s="5" t="s">
        <v>2829</v>
      </c>
    </row>
    <row r="161" spans="1:10">
      <c r="A161" s="5">
        <v>160</v>
      </c>
      <c r="B161" s="5" t="s">
        <v>1431</v>
      </c>
      <c r="C161" s="5" t="s">
        <v>168</v>
      </c>
      <c r="D161" s="5" t="s">
        <v>2012</v>
      </c>
      <c r="E161" s="5" t="s">
        <v>2013</v>
      </c>
      <c r="F161" s="5" t="s">
        <v>2014</v>
      </c>
      <c r="G161" s="5" t="s">
        <v>1533</v>
      </c>
      <c r="H161" s="5" t="s">
        <v>2015</v>
      </c>
      <c r="J161" s="5" t="s">
        <v>2829</v>
      </c>
    </row>
    <row r="162" spans="1:10">
      <c r="A162" s="5">
        <v>161</v>
      </c>
      <c r="B162" s="5" t="s">
        <v>1431</v>
      </c>
      <c r="C162" s="5" t="s">
        <v>168</v>
      </c>
      <c r="D162" s="5" t="s">
        <v>2016</v>
      </c>
      <c r="E162" s="5" t="s">
        <v>2017</v>
      </c>
      <c r="F162" s="5" t="s">
        <v>2018</v>
      </c>
      <c r="G162" s="5" t="s">
        <v>1444</v>
      </c>
      <c r="H162" s="5" t="s">
        <v>2019</v>
      </c>
      <c r="J162" s="5" t="s">
        <v>2829</v>
      </c>
    </row>
    <row r="163" spans="1:10">
      <c r="A163" s="5">
        <v>162</v>
      </c>
      <c r="B163" s="5" t="s">
        <v>1431</v>
      </c>
      <c r="C163" s="5" t="s">
        <v>168</v>
      </c>
      <c r="D163" s="5" t="s">
        <v>2020</v>
      </c>
      <c r="E163" s="5" t="s">
        <v>2021</v>
      </c>
      <c r="F163" s="5" t="s">
        <v>2022</v>
      </c>
      <c r="G163" s="5" t="s">
        <v>1663</v>
      </c>
      <c r="J163" s="5" t="s">
        <v>2829</v>
      </c>
    </row>
    <row r="164" spans="1:10">
      <c r="A164" s="5">
        <v>163</v>
      </c>
      <c r="B164" s="5" t="s">
        <v>1431</v>
      </c>
      <c r="C164" s="5" t="s">
        <v>168</v>
      </c>
      <c r="D164" s="5" t="s">
        <v>2023</v>
      </c>
      <c r="E164" s="5" t="s">
        <v>2024</v>
      </c>
      <c r="F164" s="5" t="s">
        <v>2025</v>
      </c>
      <c r="G164" s="5" t="s">
        <v>1678</v>
      </c>
      <c r="H164" s="5" t="s">
        <v>2026</v>
      </c>
      <c r="J164" s="5" t="s">
        <v>2829</v>
      </c>
    </row>
    <row r="165" spans="1:10">
      <c r="A165" s="5">
        <v>164</v>
      </c>
      <c r="B165" s="5" t="s">
        <v>1431</v>
      </c>
      <c r="C165" s="5" t="s">
        <v>168</v>
      </c>
      <c r="D165" s="5" t="s">
        <v>2027</v>
      </c>
      <c r="E165" s="5" t="s">
        <v>2028</v>
      </c>
      <c r="F165" s="5" t="s">
        <v>2029</v>
      </c>
      <c r="G165" s="5" t="s">
        <v>1719</v>
      </c>
      <c r="H165" s="5" t="s">
        <v>2030</v>
      </c>
      <c r="J165" s="5" t="s">
        <v>2829</v>
      </c>
    </row>
    <row r="166" spans="1:10">
      <c r="A166" s="5">
        <v>165</v>
      </c>
      <c r="B166" s="5" t="s">
        <v>1431</v>
      </c>
      <c r="C166" s="5" t="s">
        <v>168</v>
      </c>
      <c r="D166" s="5" t="s">
        <v>2031</v>
      </c>
      <c r="E166" s="5" t="s">
        <v>2032</v>
      </c>
      <c r="F166" s="5" t="s">
        <v>2033</v>
      </c>
      <c r="G166" s="5" t="s">
        <v>1719</v>
      </c>
      <c r="H166" s="5" t="s">
        <v>2015</v>
      </c>
      <c r="J166" s="5" t="s">
        <v>2829</v>
      </c>
    </row>
    <row r="167" spans="1:10">
      <c r="A167" s="5">
        <v>166</v>
      </c>
      <c r="B167" s="5" t="s">
        <v>1431</v>
      </c>
      <c r="C167" s="5" t="s">
        <v>168</v>
      </c>
      <c r="D167" s="5" t="s">
        <v>2034</v>
      </c>
      <c r="E167" s="5" t="s">
        <v>2035</v>
      </c>
      <c r="F167" s="5" t="s">
        <v>2036</v>
      </c>
      <c r="G167" s="5" t="s">
        <v>1719</v>
      </c>
      <c r="H167" s="5" t="s">
        <v>2037</v>
      </c>
      <c r="J167" s="5" t="s">
        <v>2829</v>
      </c>
    </row>
    <row r="168" spans="1:10">
      <c r="A168" s="5">
        <v>167</v>
      </c>
      <c r="B168" s="5" t="s">
        <v>1431</v>
      </c>
      <c r="C168" s="5" t="s">
        <v>168</v>
      </c>
      <c r="D168" s="5" t="s">
        <v>2038</v>
      </c>
      <c r="E168" s="5" t="s">
        <v>2039</v>
      </c>
      <c r="F168" s="5" t="s">
        <v>2040</v>
      </c>
      <c r="G168" s="5" t="s">
        <v>1683</v>
      </c>
      <c r="H168" s="5" t="s">
        <v>2041</v>
      </c>
      <c r="J168" s="5" t="s">
        <v>2829</v>
      </c>
    </row>
    <row r="169" spans="1:10">
      <c r="A169" s="5">
        <v>168</v>
      </c>
      <c r="B169" s="5" t="s">
        <v>1431</v>
      </c>
      <c r="C169" s="5" t="s">
        <v>168</v>
      </c>
      <c r="D169" s="5" t="s">
        <v>2042</v>
      </c>
      <c r="E169" s="5" t="s">
        <v>2043</v>
      </c>
      <c r="F169" s="5" t="s">
        <v>2044</v>
      </c>
      <c r="G169" s="5" t="s">
        <v>1610</v>
      </c>
      <c r="H169" s="5" t="s">
        <v>2045</v>
      </c>
      <c r="J169" s="5" t="s">
        <v>2829</v>
      </c>
    </row>
    <row r="170" spans="1:10">
      <c r="A170" s="5">
        <v>169</v>
      </c>
      <c r="B170" s="5" t="s">
        <v>1431</v>
      </c>
      <c r="C170" s="5" t="s">
        <v>168</v>
      </c>
      <c r="D170" s="5" t="s">
        <v>2046</v>
      </c>
      <c r="E170" s="5" t="s">
        <v>2047</v>
      </c>
      <c r="F170" s="5" t="s">
        <v>2048</v>
      </c>
      <c r="G170" s="5" t="s">
        <v>1549</v>
      </c>
      <c r="H170" s="5" t="s">
        <v>2049</v>
      </c>
      <c r="J170" s="5" t="s">
        <v>2829</v>
      </c>
    </row>
    <row r="171" spans="1:10">
      <c r="A171" s="5">
        <v>170</v>
      </c>
      <c r="B171" s="5" t="s">
        <v>1431</v>
      </c>
      <c r="C171" s="5" t="s">
        <v>168</v>
      </c>
      <c r="D171" s="5" t="s">
        <v>2050</v>
      </c>
      <c r="E171" s="5" t="s">
        <v>2051</v>
      </c>
      <c r="F171" s="5" t="s">
        <v>2052</v>
      </c>
      <c r="G171" s="5" t="s">
        <v>1544</v>
      </c>
      <c r="H171" s="5" t="s">
        <v>2053</v>
      </c>
      <c r="J171" s="5" t="s">
        <v>2829</v>
      </c>
    </row>
    <row r="172" spans="1:10">
      <c r="A172" s="5">
        <v>171</v>
      </c>
      <c r="B172" s="5" t="s">
        <v>1431</v>
      </c>
      <c r="C172" s="5" t="s">
        <v>168</v>
      </c>
      <c r="D172" s="5" t="s">
        <v>2054</v>
      </c>
      <c r="E172" s="5" t="s">
        <v>2055</v>
      </c>
      <c r="F172" s="5" t="s">
        <v>2056</v>
      </c>
      <c r="G172" s="5" t="s">
        <v>1610</v>
      </c>
      <c r="H172" s="5" t="s">
        <v>2057</v>
      </c>
      <c r="J172" s="5" t="s">
        <v>2829</v>
      </c>
    </row>
    <row r="173" spans="1:10">
      <c r="A173" s="5">
        <v>172</v>
      </c>
      <c r="B173" s="5" t="s">
        <v>1431</v>
      </c>
      <c r="C173" s="5" t="s">
        <v>168</v>
      </c>
      <c r="D173" s="5" t="s">
        <v>2058</v>
      </c>
      <c r="E173" s="5" t="s">
        <v>2059</v>
      </c>
      <c r="F173" s="5" t="s">
        <v>2060</v>
      </c>
      <c r="G173" s="5" t="s">
        <v>1769</v>
      </c>
      <c r="H173" s="5" t="s">
        <v>2061</v>
      </c>
      <c r="J173" s="5" t="s">
        <v>2829</v>
      </c>
    </row>
    <row r="174" spans="1:10">
      <c r="A174" s="5">
        <v>173</v>
      </c>
      <c r="B174" s="5" t="s">
        <v>1431</v>
      </c>
      <c r="C174" s="5" t="s">
        <v>168</v>
      </c>
      <c r="D174" s="5" t="s">
        <v>2062</v>
      </c>
      <c r="E174" s="5" t="s">
        <v>2063</v>
      </c>
      <c r="F174" s="5" t="s">
        <v>2064</v>
      </c>
      <c r="G174" s="5" t="s">
        <v>1641</v>
      </c>
      <c r="H174" s="5" t="s">
        <v>2065</v>
      </c>
      <c r="J174" s="5" t="s">
        <v>2829</v>
      </c>
    </row>
    <row r="175" spans="1:10">
      <c r="A175" s="5">
        <v>174</v>
      </c>
      <c r="B175" s="5" t="s">
        <v>1431</v>
      </c>
      <c r="C175" s="5" t="s">
        <v>168</v>
      </c>
      <c r="D175" s="5" t="s">
        <v>2066</v>
      </c>
      <c r="E175" s="5" t="s">
        <v>2067</v>
      </c>
      <c r="F175" s="5" t="s">
        <v>2068</v>
      </c>
      <c r="G175" s="5" t="s">
        <v>1470</v>
      </c>
      <c r="H175" s="5" t="s">
        <v>2069</v>
      </c>
      <c r="J175" s="5" t="s">
        <v>2829</v>
      </c>
    </row>
    <row r="176" spans="1:10">
      <c r="A176" s="5">
        <v>175</v>
      </c>
      <c r="B176" s="5" t="s">
        <v>1431</v>
      </c>
      <c r="C176" s="5" t="s">
        <v>168</v>
      </c>
      <c r="D176" s="5" t="s">
        <v>2070</v>
      </c>
      <c r="E176" s="5" t="s">
        <v>2071</v>
      </c>
      <c r="F176" s="5" t="s">
        <v>2072</v>
      </c>
      <c r="G176" s="5" t="s">
        <v>1544</v>
      </c>
      <c r="H176" s="5" t="s">
        <v>1783</v>
      </c>
      <c r="J176" s="5" t="s">
        <v>2829</v>
      </c>
    </row>
    <row r="177" spans="1:10">
      <c r="A177" s="5">
        <v>176</v>
      </c>
      <c r="B177" s="5" t="s">
        <v>1431</v>
      </c>
      <c r="C177" s="5" t="s">
        <v>168</v>
      </c>
      <c r="D177" s="5" t="s">
        <v>2073</v>
      </c>
      <c r="E177" s="5" t="s">
        <v>2074</v>
      </c>
      <c r="F177" s="5" t="s">
        <v>2075</v>
      </c>
      <c r="G177" s="5" t="s">
        <v>1470</v>
      </c>
      <c r="H177" s="5" t="s">
        <v>1540</v>
      </c>
      <c r="J177" s="5" t="s">
        <v>2829</v>
      </c>
    </row>
    <row r="178" spans="1:10">
      <c r="A178" s="5">
        <v>177</v>
      </c>
      <c r="B178" s="5" t="s">
        <v>1431</v>
      </c>
      <c r="C178" s="5" t="s">
        <v>168</v>
      </c>
      <c r="D178" s="5" t="s">
        <v>2076</v>
      </c>
      <c r="E178" s="5" t="s">
        <v>2077</v>
      </c>
      <c r="F178" s="5" t="s">
        <v>2078</v>
      </c>
      <c r="G178" s="5" t="s">
        <v>1453</v>
      </c>
      <c r="H178" s="5" t="s">
        <v>2079</v>
      </c>
      <c r="J178" s="5" t="s">
        <v>2829</v>
      </c>
    </row>
    <row r="179" spans="1:10">
      <c r="A179" s="5">
        <v>178</v>
      </c>
      <c r="B179" s="5" t="s">
        <v>1431</v>
      </c>
      <c r="C179" s="5" t="s">
        <v>168</v>
      </c>
      <c r="D179" s="5" t="s">
        <v>2080</v>
      </c>
      <c r="E179" s="5" t="s">
        <v>2081</v>
      </c>
      <c r="F179" s="5" t="s">
        <v>2082</v>
      </c>
      <c r="G179" s="5" t="s">
        <v>1453</v>
      </c>
      <c r="H179" s="5" t="s">
        <v>2083</v>
      </c>
      <c r="J179" s="5" t="s">
        <v>2829</v>
      </c>
    </row>
    <row r="180" spans="1:10">
      <c r="A180" s="5">
        <v>179</v>
      </c>
      <c r="B180" s="5" t="s">
        <v>1431</v>
      </c>
      <c r="C180" s="5" t="s">
        <v>168</v>
      </c>
      <c r="D180" s="5" t="s">
        <v>2084</v>
      </c>
      <c r="E180" s="5" t="s">
        <v>2085</v>
      </c>
      <c r="F180" s="5" t="s">
        <v>2086</v>
      </c>
      <c r="G180" s="5" t="s">
        <v>2087</v>
      </c>
      <c r="J180" s="5" t="s">
        <v>2829</v>
      </c>
    </row>
    <row r="181" spans="1:10">
      <c r="A181" s="5">
        <v>180</v>
      </c>
      <c r="B181" s="5" t="s">
        <v>1431</v>
      </c>
      <c r="C181" s="5" t="s">
        <v>168</v>
      </c>
      <c r="D181" s="5" t="s">
        <v>2088</v>
      </c>
      <c r="E181" s="5" t="s">
        <v>2089</v>
      </c>
      <c r="F181" s="5" t="s">
        <v>2090</v>
      </c>
      <c r="G181" s="5" t="s">
        <v>1444</v>
      </c>
      <c r="H181" s="5" t="s">
        <v>2091</v>
      </c>
      <c r="J181" s="5" t="s">
        <v>2829</v>
      </c>
    </row>
    <row r="182" spans="1:10">
      <c r="A182" s="5">
        <v>181</v>
      </c>
      <c r="B182" s="5" t="s">
        <v>1431</v>
      </c>
      <c r="C182" s="5" t="s">
        <v>168</v>
      </c>
      <c r="D182" s="5" t="s">
        <v>2917</v>
      </c>
      <c r="E182" s="5" t="s">
        <v>2918</v>
      </c>
      <c r="F182" s="5" t="s">
        <v>2919</v>
      </c>
      <c r="G182" s="5" t="s">
        <v>1448</v>
      </c>
      <c r="H182" s="5" t="s">
        <v>2920</v>
      </c>
      <c r="J182" s="5" t="s">
        <v>2829</v>
      </c>
    </row>
    <row r="183" spans="1:10">
      <c r="A183" s="5">
        <v>182</v>
      </c>
      <c r="B183" s="5" t="s">
        <v>1431</v>
      </c>
      <c r="C183" s="5" t="s">
        <v>168</v>
      </c>
      <c r="D183" s="5" t="s">
        <v>2092</v>
      </c>
      <c r="E183" s="5" t="s">
        <v>2093</v>
      </c>
      <c r="F183" s="5" t="s">
        <v>2094</v>
      </c>
      <c r="G183" s="5" t="s">
        <v>1439</v>
      </c>
      <c r="H183" s="5" t="s">
        <v>2095</v>
      </c>
      <c r="J183" s="5" t="s">
        <v>2829</v>
      </c>
    </row>
    <row r="184" spans="1:10">
      <c r="A184" s="5">
        <v>183</v>
      </c>
      <c r="B184" s="5" t="s">
        <v>1431</v>
      </c>
      <c r="C184" s="5" t="s">
        <v>168</v>
      </c>
      <c r="D184" s="5" t="s">
        <v>2096</v>
      </c>
      <c r="E184" s="5" t="s">
        <v>2097</v>
      </c>
      <c r="F184" s="5" t="s">
        <v>2098</v>
      </c>
      <c r="G184" s="5" t="s">
        <v>1544</v>
      </c>
      <c r="J184" s="5" t="s">
        <v>2829</v>
      </c>
    </row>
    <row r="185" spans="1:10">
      <c r="A185" s="5">
        <v>184</v>
      </c>
      <c r="B185" s="5" t="s">
        <v>1431</v>
      </c>
      <c r="C185" s="5" t="s">
        <v>168</v>
      </c>
      <c r="D185" s="5" t="s">
        <v>2099</v>
      </c>
      <c r="E185" s="5" t="s">
        <v>2100</v>
      </c>
      <c r="F185" s="5" t="s">
        <v>2101</v>
      </c>
      <c r="G185" s="5" t="s">
        <v>1641</v>
      </c>
      <c r="H185" s="5" t="s">
        <v>2102</v>
      </c>
      <c r="J185" s="5" t="s">
        <v>2829</v>
      </c>
    </row>
    <row r="186" spans="1:10">
      <c r="A186" s="5">
        <v>185</v>
      </c>
      <c r="B186" s="5" t="s">
        <v>1431</v>
      </c>
      <c r="C186" s="5" t="s">
        <v>168</v>
      </c>
      <c r="D186" s="5" t="s">
        <v>2103</v>
      </c>
      <c r="E186" s="5" t="s">
        <v>2104</v>
      </c>
      <c r="F186" s="5" t="s">
        <v>2105</v>
      </c>
      <c r="G186" s="5" t="s">
        <v>1511</v>
      </c>
      <c r="J186" s="5" t="s">
        <v>2829</v>
      </c>
    </row>
    <row r="187" spans="1:10">
      <c r="A187" s="5">
        <v>186</v>
      </c>
      <c r="B187" s="5" t="s">
        <v>1431</v>
      </c>
      <c r="C187" s="5" t="s">
        <v>168</v>
      </c>
      <c r="D187" s="5" t="s">
        <v>2106</v>
      </c>
      <c r="E187" s="5" t="s">
        <v>2107</v>
      </c>
      <c r="F187" s="5" t="s">
        <v>2108</v>
      </c>
      <c r="G187" s="5" t="s">
        <v>1528</v>
      </c>
      <c r="H187" s="5" t="s">
        <v>2109</v>
      </c>
      <c r="I187" s="5" t="s">
        <v>2921</v>
      </c>
      <c r="J187" s="5" t="s">
        <v>2829</v>
      </c>
    </row>
    <row r="188" spans="1:10">
      <c r="A188" s="5">
        <v>187</v>
      </c>
      <c r="B188" s="5" t="s">
        <v>1431</v>
      </c>
      <c r="C188" s="5" t="s">
        <v>168</v>
      </c>
      <c r="D188" s="5" t="s">
        <v>2110</v>
      </c>
      <c r="E188" s="5" t="s">
        <v>2111</v>
      </c>
      <c r="F188" s="5" t="s">
        <v>2112</v>
      </c>
      <c r="G188" s="5" t="s">
        <v>1533</v>
      </c>
      <c r="J188" s="5" t="s">
        <v>2829</v>
      </c>
    </row>
    <row r="189" spans="1:10">
      <c r="A189" s="5">
        <v>188</v>
      </c>
      <c r="B189" s="5" t="s">
        <v>1431</v>
      </c>
      <c r="C189" s="5" t="s">
        <v>168</v>
      </c>
      <c r="D189" s="5" t="s">
        <v>2113</v>
      </c>
      <c r="E189" s="5" t="s">
        <v>2114</v>
      </c>
      <c r="F189" s="5" t="s">
        <v>2115</v>
      </c>
      <c r="G189" s="5" t="s">
        <v>1453</v>
      </c>
      <c r="J189" s="5" t="s">
        <v>2829</v>
      </c>
    </row>
    <row r="190" spans="1:10">
      <c r="A190" s="5">
        <v>189</v>
      </c>
      <c r="B190" s="5" t="s">
        <v>1431</v>
      </c>
      <c r="C190" s="5" t="s">
        <v>168</v>
      </c>
      <c r="D190" s="5" t="s">
        <v>2116</v>
      </c>
      <c r="E190" s="5" t="s">
        <v>2117</v>
      </c>
      <c r="F190" s="5" t="s">
        <v>2118</v>
      </c>
      <c r="G190" s="5" t="s">
        <v>1560</v>
      </c>
      <c r="H190" s="5" t="s">
        <v>2119</v>
      </c>
      <c r="J190" s="5" t="s">
        <v>2829</v>
      </c>
    </row>
    <row r="191" spans="1:10">
      <c r="A191" s="5">
        <v>190</v>
      </c>
      <c r="B191" s="5" t="s">
        <v>1431</v>
      </c>
      <c r="C191" s="5" t="s">
        <v>168</v>
      </c>
      <c r="D191" s="5" t="s">
        <v>2120</v>
      </c>
      <c r="E191" s="5" t="s">
        <v>2121</v>
      </c>
      <c r="F191" s="5" t="s">
        <v>2122</v>
      </c>
      <c r="G191" s="5" t="s">
        <v>1673</v>
      </c>
      <c r="J191" s="5" t="s">
        <v>2829</v>
      </c>
    </row>
    <row r="192" spans="1:10">
      <c r="A192" s="5">
        <v>191</v>
      </c>
      <c r="B192" s="5" t="s">
        <v>1431</v>
      </c>
      <c r="C192" s="5" t="s">
        <v>168</v>
      </c>
      <c r="D192" s="5" t="s">
        <v>2123</v>
      </c>
      <c r="E192" s="5" t="s">
        <v>2124</v>
      </c>
      <c r="F192" s="5" t="s">
        <v>2125</v>
      </c>
      <c r="G192" s="5" t="s">
        <v>1444</v>
      </c>
      <c r="H192" s="5" t="s">
        <v>2126</v>
      </c>
      <c r="J192" s="5" t="s">
        <v>2829</v>
      </c>
    </row>
    <row r="193" spans="1:10">
      <c r="A193" s="5">
        <v>192</v>
      </c>
      <c r="B193" s="5" t="s">
        <v>1431</v>
      </c>
      <c r="C193" s="5" t="s">
        <v>168</v>
      </c>
      <c r="D193" s="5" t="s">
        <v>2127</v>
      </c>
      <c r="E193" s="5" t="s">
        <v>2128</v>
      </c>
      <c r="F193" s="5" t="s">
        <v>2129</v>
      </c>
      <c r="G193" s="5" t="s">
        <v>1610</v>
      </c>
      <c r="H193" s="5" t="s">
        <v>2130</v>
      </c>
      <c r="J193" s="5" t="s">
        <v>2829</v>
      </c>
    </row>
    <row r="194" spans="1:10">
      <c r="A194" s="5">
        <v>193</v>
      </c>
      <c r="B194" s="5" t="s">
        <v>1431</v>
      </c>
      <c r="C194" s="5" t="s">
        <v>168</v>
      </c>
      <c r="D194" s="5" t="s">
        <v>2131</v>
      </c>
      <c r="E194" s="5" t="s">
        <v>2132</v>
      </c>
      <c r="F194" s="5" t="s">
        <v>2133</v>
      </c>
      <c r="G194" s="5" t="s">
        <v>1549</v>
      </c>
      <c r="H194" s="5" t="s">
        <v>2134</v>
      </c>
      <c r="J194" s="5" t="s">
        <v>2829</v>
      </c>
    </row>
    <row r="195" spans="1:10">
      <c r="A195" s="5">
        <v>194</v>
      </c>
      <c r="B195" s="5" t="s">
        <v>1431</v>
      </c>
      <c r="C195" s="5" t="s">
        <v>168</v>
      </c>
      <c r="D195" s="5" t="s">
        <v>2135</v>
      </c>
      <c r="E195" s="5" t="s">
        <v>2132</v>
      </c>
      <c r="F195" s="5" t="s">
        <v>2136</v>
      </c>
      <c r="G195" s="5" t="s">
        <v>1834</v>
      </c>
      <c r="J195" s="5" t="s">
        <v>2829</v>
      </c>
    </row>
    <row r="196" spans="1:10">
      <c r="A196" s="5">
        <v>195</v>
      </c>
      <c r="B196" s="5" t="s">
        <v>1431</v>
      </c>
      <c r="C196" s="5" t="s">
        <v>168</v>
      </c>
      <c r="D196" s="5" t="s">
        <v>2137</v>
      </c>
      <c r="E196" s="5" t="s">
        <v>2138</v>
      </c>
      <c r="F196" s="5" t="s">
        <v>2139</v>
      </c>
      <c r="G196" s="5" t="s">
        <v>1834</v>
      </c>
      <c r="H196" s="5" t="s">
        <v>2140</v>
      </c>
      <c r="J196" s="5" t="s">
        <v>2829</v>
      </c>
    </row>
    <row r="197" spans="1:10">
      <c r="A197" s="5">
        <v>196</v>
      </c>
      <c r="B197" s="5" t="s">
        <v>1431</v>
      </c>
      <c r="C197" s="5" t="s">
        <v>168</v>
      </c>
      <c r="D197" s="5" t="s">
        <v>2141</v>
      </c>
      <c r="E197" s="5" t="s">
        <v>2142</v>
      </c>
      <c r="F197" s="5" t="s">
        <v>2143</v>
      </c>
      <c r="G197" s="5" t="s">
        <v>2144</v>
      </c>
      <c r="H197" s="5" t="s">
        <v>2145</v>
      </c>
      <c r="J197" s="5" t="s">
        <v>2829</v>
      </c>
    </row>
    <row r="198" spans="1:10">
      <c r="A198" s="5">
        <v>197</v>
      </c>
      <c r="B198" s="5" t="s">
        <v>1431</v>
      </c>
      <c r="C198" s="5" t="s">
        <v>168</v>
      </c>
      <c r="D198" s="5" t="s">
        <v>2146</v>
      </c>
      <c r="E198" s="5" t="s">
        <v>2147</v>
      </c>
      <c r="F198" s="5" t="s">
        <v>2148</v>
      </c>
      <c r="G198" s="5" t="s">
        <v>1834</v>
      </c>
      <c r="H198" s="5" t="s">
        <v>2149</v>
      </c>
      <c r="J198" s="5" t="s">
        <v>2829</v>
      </c>
    </row>
    <row r="199" spans="1:10">
      <c r="A199" s="5">
        <v>198</v>
      </c>
      <c r="B199" s="5" t="s">
        <v>1431</v>
      </c>
      <c r="C199" s="5" t="s">
        <v>168</v>
      </c>
      <c r="D199" s="5" t="s">
        <v>2150</v>
      </c>
      <c r="E199" s="5" t="s">
        <v>2151</v>
      </c>
      <c r="F199" s="5" t="s">
        <v>2152</v>
      </c>
      <c r="G199" s="5" t="s">
        <v>1673</v>
      </c>
      <c r="J199" s="5" t="s">
        <v>2829</v>
      </c>
    </row>
    <row r="200" spans="1:10">
      <c r="A200" s="5">
        <v>199</v>
      </c>
      <c r="B200" s="5" t="s">
        <v>1431</v>
      </c>
      <c r="C200" s="5" t="s">
        <v>168</v>
      </c>
      <c r="D200" s="5" t="s">
        <v>2153</v>
      </c>
      <c r="E200" s="5" t="s">
        <v>2154</v>
      </c>
      <c r="F200" s="5" t="s">
        <v>2155</v>
      </c>
      <c r="G200" s="5" t="s">
        <v>2156</v>
      </c>
      <c r="H200" s="5" t="s">
        <v>2157</v>
      </c>
      <c r="J200" s="5" t="s">
        <v>2829</v>
      </c>
    </row>
    <row r="201" spans="1:10">
      <c r="A201" s="5">
        <v>200</v>
      </c>
      <c r="B201" s="5" t="s">
        <v>1431</v>
      </c>
      <c r="C201" s="5" t="s">
        <v>168</v>
      </c>
      <c r="D201" s="5" t="s">
        <v>2158</v>
      </c>
      <c r="E201" s="5" t="s">
        <v>2159</v>
      </c>
      <c r="F201" s="5" t="s">
        <v>2160</v>
      </c>
      <c r="G201" s="5" t="s">
        <v>1549</v>
      </c>
      <c r="H201" s="5" t="s">
        <v>2161</v>
      </c>
      <c r="J201" s="5" t="s">
        <v>2829</v>
      </c>
    </row>
    <row r="202" spans="1:10">
      <c r="A202" s="5">
        <v>201</v>
      </c>
      <c r="B202" s="5" t="s">
        <v>1431</v>
      </c>
      <c r="C202" s="5" t="s">
        <v>168</v>
      </c>
      <c r="D202" s="5" t="s">
        <v>2162</v>
      </c>
      <c r="E202" s="5" t="s">
        <v>2163</v>
      </c>
      <c r="F202" s="5" t="s">
        <v>2164</v>
      </c>
      <c r="G202" s="5" t="s">
        <v>1444</v>
      </c>
      <c r="J202" s="5" t="s">
        <v>2829</v>
      </c>
    </row>
    <row r="203" spans="1:10">
      <c r="A203" s="5">
        <v>202</v>
      </c>
      <c r="B203" s="5" t="s">
        <v>1431</v>
      </c>
      <c r="C203" s="5" t="s">
        <v>168</v>
      </c>
      <c r="D203" s="5" t="s">
        <v>2165</v>
      </c>
      <c r="E203" s="5" t="s">
        <v>2166</v>
      </c>
      <c r="F203" s="5" t="s">
        <v>2167</v>
      </c>
      <c r="G203" s="5" t="s">
        <v>1769</v>
      </c>
      <c r="H203" s="5" t="s">
        <v>2168</v>
      </c>
      <c r="J203" s="5" t="s">
        <v>2829</v>
      </c>
    </row>
    <row r="204" spans="1:10">
      <c r="A204" s="5">
        <v>203</v>
      </c>
      <c r="B204" s="5" t="s">
        <v>1431</v>
      </c>
      <c r="C204" s="5" t="s">
        <v>168</v>
      </c>
      <c r="D204" s="5" t="s">
        <v>2169</v>
      </c>
      <c r="E204" s="5" t="s">
        <v>2170</v>
      </c>
      <c r="F204" s="5" t="s">
        <v>2171</v>
      </c>
      <c r="G204" s="5" t="s">
        <v>2172</v>
      </c>
      <c r="H204" s="5" t="s">
        <v>2173</v>
      </c>
      <c r="J204" s="5" t="s">
        <v>2829</v>
      </c>
    </row>
    <row r="205" spans="1:10">
      <c r="A205" s="5">
        <v>204</v>
      </c>
      <c r="B205" s="5" t="s">
        <v>1431</v>
      </c>
      <c r="C205" s="5" t="s">
        <v>168</v>
      </c>
      <c r="D205" s="5" t="s">
        <v>2174</v>
      </c>
      <c r="E205" s="5" t="s">
        <v>2175</v>
      </c>
      <c r="F205" s="5" t="s">
        <v>2176</v>
      </c>
      <c r="G205" s="5" t="s">
        <v>1479</v>
      </c>
      <c r="H205" s="5" t="s">
        <v>2177</v>
      </c>
      <c r="J205" s="5" t="s">
        <v>2829</v>
      </c>
    </row>
    <row r="206" spans="1:10">
      <c r="A206" s="5">
        <v>205</v>
      </c>
      <c r="B206" s="5" t="s">
        <v>1431</v>
      </c>
      <c r="C206" s="5" t="s">
        <v>168</v>
      </c>
      <c r="D206" s="5" t="s">
        <v>2178</v>
      </c>
      <c r="E206" s="5" t="s">
        <v>2179</v>
      </c>
      <c r="F206" s="5" t="s">
        <v>2180</v>
      </c>
      <c r="G206" s="5" t="s">
        <v>1687</v>
      </c>
      <c r="H206" s="5" t="s">
        <v>2181</v>
      </c>
      <c r="J206" s="5" t="s">
        <v>2829</v>
      </c>
    </row>
    <row r="207" spans="1:10">
      <c r="A207" s="5">
        <v>206</v>
      </c>
      <c r="B207" s="5" t="s">
        <v>1431</v>
      </c>
      <c r="C207" s="5" t="s">
        <v>168</v>
      </c>
      <c r="D207" s="5" t="s">
        <v>2182</v>
      </c>
      <c r="E207" s="5" t="s">
        <v>2183</v>
      </c>
      <c r="F207" s="5" t="s">
        <v>2184</v>
      </c>
      <c r="G207" s="5" t="s">
        <v>2185</v>
      </c>
      <c r="J207" s="5" t="s">
        <v>2829</v>
      </c>
    </row>
    <row r="208" spans="1:10">
      <c r="A208" s="5">
        <v>207</v>
      </c>
      <c r="B208" s="5" t="s">
        <v>1431</v>
      </c>
      <c r="C208" s="5" t="s">
        <v>168</v>
      </c>
      <c r="D208" s="5" t="s">
        <v>2186</v>
      </c>
      <c r="E208" s="5" t="s">
        <v>2187</v>
      </c>
      <c r="F208" s="5" t="s">
        <v>2188</v>
      </c>
      <c r="G208" s="5" t="s">
        <v>1444</v>
      </c>
      <c r="J208" s="5" t="s">
        <v>2829</v>
      </c>
    </row>
    <row r="209" spans="1:10">
      <c r="A209" s="5">
        <v>208</v>
      </c>
      <c r="B209" s="5" t="s">
        <v>1431</v>
      </c>
      <c r="C209" s="5" t="s">
        <v>168</v>
      </c>
      <c r="D209" s="5" t="s">
        <v>2189</v>
      </c>
      <c r="E209" s="5" t="s">
        <v>2190</v>
      </c>
      <c r="F209" s="5" t="s">
        <v>2191</v>
      </c>
      <c r="G209" s="5" t="s">
        <v>1829</v>
      </c>
      <c r="H209" s="5" t="s">
        <v>2192</v>
      </c>
      <c r="J209" s="5" t="s">
        <v>2829</v>
      </c>
    </row>
    <row r="210" spans="1:10">
      <c r="A210" s="5">
        <v>209</v>
      </c>
      <c r="B210" s="5" t="s">
        <v>1431</v>
      </c>
      <c r="C210" s="5" t="s">
        <v>168</v>
      </c>
      <c r="D210" s="5" t="s">
        <v>2193</v>
      </c>
      <c r="E210" s="5" t="s">
        <v>2194</v>
      </c>
      <c r="F210" s="5" t="s">
        <v>2195</v>
      </c>
      <c r="G210" s="5" t="s">
        <v>1448</v>
      </c>
      <c r="J210" s="5" t="s">
        <v>2829</v>
      </c>
    </row>
    <row r="211" spans="1:10">
      <c r="A211" s="5">
        <v>210</v>
      </c>
      <c r="B211" s="5" t="s">
        <v>1431</v>
      </c>
      <c r="C211" s="5" t="s">
        <v>168</v>
      </c>
      <c r="D211" s="5" t="s">
        <v>2196</v>
      </c>
      <c r="E211" s="5" t="s">
        <v>2197</v>
      </c>
      <c r="F211" s="5" t="s">
        <v>2198</v>
      </c>
      <c r="G211" s="5" t="s">
        <v>1560</v>
      </c>
      <c r="H211" s="5" t="s">
        <v>2119</v>
      </c>
      <c r="J211" s="5" t="s">
        <v>2829</v>
      </c>
    </row>
    <row r="212" spans="1:10">
      <c r="A212" s="5">
        <v>211</v>
      </c>
      <c r="B212" s="5" t="s">
        <v>1431</v>
      </c>
      <c r="C212" s="5" t="s">
        <v>168</v>
      </c>
      <c r="D212" s="5" t="s">
        <v>2922</v>
      </c>
      <c r="E212" s="5" t="s">
        <v>2923</v>
      </c>
      <c r="F212" s="5" t="s">
        <v>2924</v>
      </c>
      <c r="G212" s="5" t="s">
        <v>2925</v>
      </c>
      <c r="J212" s="5" t="s">
        <v>2829</v>
      </c>
    </row>
    <row r="213" spans="1:10">
      <c r="A213" s="5">
        <v>212</v>
      </c>
      <c r="B213" s="5" t="s">
        <v>1431</v>
      </c>
      <c r="C213" s="5" t="s">
        <v>168</v>
      </c>
      <c r="D213" s="5" t="s">
        <v>2199</v>
      </c>
      <c r="E213" s="5" t="s">
        <v>2200</v>
      </c>
      <c r="F213" s="5" t="s">
        <v>2201</v>
      </c>
      <c r="G213" s="5" t="s">
        <v>1470</v>
      </c>
      <c r="J213" s="5" t="s">
        <v>2829</v>
      </c>
    </row>
    <row r="214" spans="1:10">
      <c r="A214" s="5">
        <v>213</v>
      </c>
      <c r="B214" s="5" t="s">
        <v>1431</v>
      </c>
      <c r="C214" s="5" t="s">
        <v>168</v>
      </c>
      <c r="D214" s="5" t="s">
        <v>2202</v>
      </c>
      <c r="E214" s="5" t="s">
        <v>2203</v>
      </c>
      <c r="F214" s="5" t="s">
        <v>2204</v>
      </c>
      <c r="G214" s="5" t="s">
        <v>1479</v>
      </c>
      <c r="H214" s="5" t="s">
        <v>2205</v>
      </c>
      <c r="J214" s="5" t="s">
        <v>2829</v>
      </c>
    </row>
    <row r="215" spans="1:10">
      <c r="A215" s="5">
        <v>214</v>
      </c>
      <c r="B215" s="5" t="s">
        <v>1431</v>
      </c>
      <c r="C215" s="5" t="s">
        <v>168</v>
      </c>
      <c r="D215" s="5" t="s">
        <v>2206</v>
      </c>
      <c r="E215" s="5" t="s">
        <v>2207</v>
      </c>
      <c r="F215" s="5" t="s">
        <v>2208</v>
      </c>
      <c r="G215" s="5" t="s">
        <v>1448</v>
      </c>
      <c r="H215" s="5" t="s">
        <v>2209</v>
      </c>
      <c r="J215" s="5" t="s">
        <v>2829</v>
      </c>
    </row>
    <row r="216" spans="1:10">
      <c r="A216" s="5">
        <v>215</v>
      </c>
      <c r="B216" s="5" t="s">
        <v>1431</v>
      </c>
      <c r="C216" s="5" t="s">
        <v>168</v>
      </c>
      <c r="D216" s="5" t="s">
        <v>2210</v>
      </c>
      <c r="E216" s="5" t="s">
        <v>2211</v>
      </c>
      <c r="F216" s="5" t="s">
        <v>2212</v>
      </c>
      <c r="G216" s="5" t="s">
        <v>1605</v>
      </c>
      <c r="H216" s="5" t="s">
        <v>2213</v>
      </c>
      <c r="J216" s="5" t="s">
        <v>2829</v>
      </c>
    </row>
    <row r="217" spans="1:10">
      <c r="A217" s="5">
        <v>216</v>
      </c>
      <c r="B217" s="5" t="s">
        <v>1431</v>
      </c>
      <c r="C217" s="5" t="s">
        <v>168</v>
      </c>
      <c r="D217" s="5" t="s">
        <v>2214</v>
      </c>
      <c r="E217" s="5" t="s">
        <v>2215</v>
      </c>
      <c r="F217" s="5" t="s">
        <v>2216</v>
      </c>
      <c r="G217" s="5" t="s">
        <v>1457</v>
      </c>
      <c r="H217" s="5" t="s">
        <v>2217</v>
      </c>
      <c r="J217" s="5" t="s">
        <v>2829</v>
      </c>
    </row>
    <row r="218" spans="1:10">
      <c r="A218" s="5">
        <v>217</v>
      </c>
      <c r="B218" s="5" t="s">
        <v>1431</v>
      </c>
      <c r="C218" s="5" t="s">
        <v>168</v>
      </c>
      <c r="D218" s="5" t="s">
        <v>2218</v>
      </c>
      <c r="E218" s="5" t="s">
        <v>2219</v>
      </c>
      <c r="F218" s="5" t="s">
        <v>2220</v>
      </c>
      <c r="G218" s="5" t="s">
        <v>1444</v>
      </c>
      <c r="H218" s="5" t="s">
        <v>2221</v>
      </c>
      <c r="J218" s="5" t="s">
        <v>2829</v>
      </c>
    </row>
    <row r="219" spans="1:10">
      <c r="A219" s="5">
        <v>218</v>
      </c>
      <c r="B219" s="5" t="s">
        <v>1431</v>
      </c>
      <c r="C219" s="5" t="s">
        <v>168</v>
      </c>
      <c r="D219" s="5" t="s">
        <v>2222</v>
      </c>
      <c r="E219" s="5" t="s">
        <v>2223</v>
      </c>
      <c r="F219" s="5" t="s">
        <v>2224</v>
      </c>
      <c r="G219" s="5" t="s">
        <v>1528</v>
      </c>
      <c r="J219" s="5" t="s">
        <v>2829</v>
      </c>
    </row>
    <row r="220" spans="1:10">
      <c r="A220" s="5">
        <v>219</v>
      </c>
      <c r="B220" s="5" t="s">
        <v>1431</v>
      </c>
      <c r="C220" s="5" t="s">
        <v>168</v>
      </c>
      <c r="D220" s="5" t="s">
        <v>2225</v>
      </c>
      <c r="E220" s="5" t="s">
        <v>2226</v>
      </c>
      <c r="F220" s="5" t="s">
        <v>2227</v>
      </c>
      <c r="G220" s="5" t="s">
        <v>1641</v>
      </c>
      <c r="J220" s="5" t="s">
        <v>2829</v>
      </c>
    </row>
    <row r="221" spans="1:10">
      <c r="A221" s="5">
        <v>220</v>
      </c>
      <c r="B221" s="5" t="s">
        <v>1431</v>
      </c>
      <c r="C221" s="5" t="s">
        <v>168</v>
      </c>
      <c r="D221" s="5" t="s">
        <v>2228</v>
      </c>
      <c r="E221" s="5" t="s">
        <v>2229</v>
      </c>
      <c r="F221" s="5" t="s">
        <v>2230</v>
      </c>
      <c r="G221" s="5" t="s">
        <v>1528</v>
      </c>
      <c r="J221" s="5" t="s">
        <v>2829</v>
      </c>
    </row>
    <row r="222" spans="1:10">
      <c r="A222" s="5">
        <v>221</v>
      </c>
      <c r="B222" s="5" t="s">
        <v>1431</v>
      </c>
      <c r="C222" s="5" t="s">
        <v>168</v>
      </c>
      <c r="D222" s="5" t="s">
        <v>2231</v>
      </c>
      <c r="E222" s="5" t="s">
        <v>2232</v>
      </c>
      <c r="F222" s="5" t="s">
        <v>2233</v>
      </c>
      <c r="G222" s="5" t="s">
        <v>1453</v>
      </c>
      <c r="H222" s="5" t="s">
        <v>2234</v>
      </c>
      <c r="J222" s="5" t="s">
        <v>2829</v>
      </c>
    </row>
    <row r="223" spans="1:10">
      <c r="A223" s="5">
        <v>222</v>
      </c>
      <c r="B223" s="5" t="s">
        <v>1431</v>
      </c>
      <c r="C223" s="5" t="s">
        <v>168</v>
      </c>
      <c r="D223" s="5" t="s">
        <v>2235</v>
      </c>
      <c r="E223" s="5" t="s">
        <v>2236</v>
      </c>
      <c r="F223" s="5" t="s">
        <v>2237</v>
      </c>
      <c r="G223" s="5" t="s">
        <v>1528</v>
      </c>
      <c r="H223" s="5" t="s">
        <v>2238</v>
      </c>
      <c r="J223" s="5" t="s">
        <v>2829</v>
      </c>
    </row>
    <row r="224" spans="1:10">
      <c r="A224" s="5">
        <v>223</v>
      </c>
      <c r="B224" s="5" t="s">
        <v>1431</v>
      </c>
      <c r="C224" s="5" t="s">
        <v>168</v>
      </c>
      <c r="D224" s="5" t="s">
        <v>2239</v>
      </c>
      <c r="E224" s="5" t="s">
        <v>2240</v>
      </c>
      <c r="F224" s="5" t="s">
        <v>2241</v>
      </c>
      <c r="G224" s="5" t="s">
        <v>1560</v>
      </c>
      <c r="H224" s="5" t="s">
        <v>2119</v>
      </c>
      <c r="J224" s="5" t="s">
        <v>2829</v>
      </c>
    </row>
    <row r="225" spans="1:10">
      <c r="A225" s="5">
        <v>224</v>
      </c>
      <c r="B225" s="5" t="s">
        <v>1431</v>
      </c>
      <c r="C225" s="5" t="s">
        <v>168</v>
      </c>
      <c r="D225" s="5" t="s">
        <v>2926</v>
      </c>
      <c r="E225" s="5" t="s">
        <v>2927</v>
      </c>
      <c r="F225" s="5" t="s">
        <v>2928</v>
      </c>
      <c r="G225" s="5" t="s">
        <v>1444</v>
      </c>
      <c r="H225" s="5" t="s">
        <v>2929</v>
      </c>
      <c r="J225" s="5" t="s">
        <v>2829</v>
      </c>
    </row>
    <row r="226" spans="1:10">
      <c r="A226" s="5">
        <v>225</v>
      </c>
      <c r="B226" s="5" t="s">
        <v>1431</v>
      </c>
      <c r="C226" s="5" t="s">
        <v>168</v>
      </c>
      <c r="D226" s="5" t="s">
        <v>2242</v>
      </c>
      <c r="E226" s="5" t="s">
        <v>2243</v>
      </c>
      <c r="F226" s="5" t="s">
        <v>2244</v>
      </c>
      <c r="G226" s="5" t="s">
        <v>1444</v>
      </c>
      <c r="H226" s="5" t="s">
        <v>2245</v>
      </c>
      <c r="J226" s="5" t="s">
        <v>2829</v>
      </c>
    </row>
    <row r="227" spans="1:10">
      <c r="A227" s="5">
        <v>226</v>
      </c>
      <c r="B227" s="5" t="s">
        <v>1431</v>
      </c>
      <c r="C227" s="5" t="s">
        <v>168</v>
      </c>
      <c r="D227" s="5" t="s">
        <v>2246</v>
      </c>
      <c r="E227" s="5" t="s">
        <v>2247</v>
      </c>
      <c r="F227" s="5" t="s">
        <v>2248</v>
      </c>
      <c r="G227" s="5" t="s">
        <v>1560</v>
      </c>
      <c r="H227" s="5" t="s">
        <v>2119</v>
      </c>
      <c r="J227" s="5" t="s">
        <v>2829</v>
      </c>
    </row>
    <row r="228" spans="1:10">
      <c r="A228" s="5">
        <v>227</v>
      </c>
      <c r="B228" s="5" t="s">
        <v>1431</v>
      </c>
      <c r="C228" s="5" t="s">
        <v>168</v>
      </c>
      <c r="D228" s="5" t="s">
        <v>2249</v>
      </c>
      <c r="E228" s="5" t="s">
        <v>2250</v>
      </c>
      <c r="F228" s="5" t="s">
        <v>2251</v>
      </c>
      <c r="G228" s="5" t="s">
        <v>1462</v>
      </c>
      <c r="H228" s="5" t="s">
        <v>2252</v>
      </c>
      <c r="J228" s="5" t="s">
        <v>2829</v>
      </c>
    </row>
    <row r="229" spans="1:10">
      <c r="A229" s="5">
        <v>228</v>
      </c>
      <c r="B229" s="5" t="s">
        <v>1431</v>
      </c>
      <c r="C229" s="5" t="s">
        <v>168</v>
      </c>
      <c r="D229" s="5" t="s">
        <v>2253</v>
      </c>
      <c r="E229" s="5" t="s">
        <v>2254</v>
      </c>
      <c r="F229" s="5" t="s">
        <v>2255</v>
      </c>
      <c r="G229" s="5" t="s">
        <v>2172</v>
      </c>
      <c r="J229" s="5" t="s">
        <v>2829</v>
      </c>
    </row>
    <row r="230" spans="1:10">
      <c r="A230" s="5">
        <v>229</v>
      </c>
      <c r="B230" s="5" t="s">
        <v>1431</v>
      </c>
      <c r="C230" s="5" t="s">
        <v>168</v>
      </c>
      <c r="D230" s="5" t="s">
        <v>2256</v>
      </c>
      <c r="E230" s="5" t="s">
        <v>2257</v>
      </c>
      <c r="F230" s="5" t="s">
        <v>2258</v>
      </c>
      <c r="G230" s="5" t="s">
        <v>1560</v>
      </c>
      <c r="H230" s="5" t="s">
        <v>2119</v>
      </c>
      <c r="J230" s="5" t="s">
        <v>2829</v>
      </c>
    </row>
    <row r="231" spans="1:10">
      <c r="A231" s="5">
        <v>230</v>
      </c>
      <c r="B231" s="5" t="s">
        <v>1431</v>
      </c>
      <c r="C231" s="5" t="s">
        <v>168</v>
      </c>
      <c r="D231" s="5" t="s">
        <v>2259</v>
      </c>
      <c r="E231" s="5" t="s">
        <v>2260</v>
      </c>
      <c r="F231" s="5" t="s">
        <v>2261</v>
      </c>
      <c r="G231" s="5" t="s">
        <v>2262</v>
      </c>
      <c r="H231" s="5" t="s">
        <v>2263</v>
      </c>
      <c r="J231" s="5" t="s">
        <v>2829</v>
      </c>
    </row>
    <row r="232" spans="1:10">
      <c r="A232" s="5">
        <v>231</v>
      </c>
      <c r="B232" s="5" t="s">
        <v>1431</v>
      </c>
      <c r="C232" s="5" t="s">
        <v>168</v>
      </c>
      <c r="D232" s="5" t="s">
        <v>2930</v>
      </c>
      <c r="E232" s="5" t="s">
        <v>2931</v>
      </c>
      <c r="F232" s="5" t="s">
        <v>2932</v>
      </c>
      <c r="G232" s="5" t="s">
        <v>1453</v>
      </c>
      <c r="H232" s="5" t="s">
        <v>2933</v>
      </c>
      <c r="J232" s="5" t="s">
        <v>2829</v>
      </c>
    </row>
    <row r="233" spans="1:10">
      <c r="A233" s="5">
        <v>232</v>
      </c>
      <c r="B233" s="5" t="s">
        <v>1431</v>
      </c>
      <c r="C233" s="5" t="s">
        <v>168</v>
      </c>
      <c r="D233" s="5" t="s">
        <v>2264</v>
      </c>
      <c r="E233" s="5" t="s">
        <v>2265</v>
      </c>
      <c r="F233" s="5" t="s">
        <v>2266</v>
      </c>
      <c r="G233" s="5" t="s">
        <v>1448</v>
      </c>
      <c r="H233" s="5" t="s">
        <v>2267</v>
      </c>
      <c r="J233" s="5" t="s">
        <v>2829</v>
      </c>
    </row>
    <row r="234" spans="1:10">
      <c r="A234" s="5">
        <v>233</v>
      </c>
      <c r="B234" s="5" t="s">
        <v>1431</v>
      </c>
      <c r="C234" s="5" t="s">
        <v>168</v>
      </c>
      <c r="D234" s="5" t="s">
        <v>2268</v>
      </c>
      <c r="E234" s="5" t="s">
        <v>2269</v>
      </c>
      <c r="F234" s="5" t="s">
        <v>2270</v>
      </c>
      <c r="G234" s="5" t="s">
        <v>1544</v>
      </c>
      <c r="H234" s="5" t="s">
        <v>2271</v>
      </c>
      <c r="I234" s="5" t="s">
        <v>2902</v>
      </c>
      <c r="J234" s="5" t="s">
        <v>2829</v>
      </c>
    </row>
    <row r="235" spans="1:10">
      <c r="A235" s="5">
        <v>234</v>
      </c>
      <c r="B235" s="5" t="s">
        <v>1431</v>
      </c>
      <c r="C235" s="5" t="s">
        <v>168</v>
      </c>
      <c r="D235" s="5" t="s">
        <v>2272</v>
      </c>
      <c r="E235" s="5" t="s">
        <v>2273</v>
      </c>
      <c r="F235" s="5" t="s">
        <v>2274</v>
      </c>
      <c r="G235" s="5" t="s">
        <v>1560</v>
      </c>
      <c r="J235" s="5" t="s">
        <v>2829</v>
      </c>
    </row>
    <row r="236" spans="1:10">
      <c r="A236" s="5">
        <v>235</v>
      </c>
      <c r="B236" s="5" t="s">
        <v>1431</v>
      </c>
      <c r="C236" s="5" t="s">
        <v>168</v>
      </c>
      <c r="D236" s="5" t="s">
        <v>2275</v>
      </c>
      <c r="E236" s="5" t="s">
        <v>2276</v>
      </c>
      <c r="F236" s="5" t="s">
        <v>2277</v>
      </c>
      <c r="G236" s="5" t="s">
        <v>1610</v>
      </c>
      <c r="H236" s="5" t="s">
        <v>2278</v>
      </c>
      <c r="J236" s="5" t="s">
        <v>2829</v>
      </c>
    </row>
    <row r="237" spans="1:10">
      <c r="A237" s="5">
        <v>236</v>
      </c>
      <c r="B237" s="5" t="s">
        <v>1431</v>
      </c>
      <c r="C237" s="5" t="s">
        <v>168</v>
      </c>
      <c r="D237" s="5" t="s">
        <v>2279</v>
      </c>
      <c r="E237" s="5" t="s">
        <v>2280</v>
      </c>
      <c r="F237" s="5" t="s">
        <v>2281</v>
      </c>
      <c r="G237" s="5" t="s">
        <v>1605</v>
      </c>
      <c r="H237" s="5" t="s">
        <v>2282</v>
      </c>
      <c r="J237" s="5" t="s">
        <v>2829</v>
      </c>
    </row>
    <row r="238" spans="1:10">
      <c r="A238" s="5">
        <v>237</v>
      </c>
      <c r="B238" s="5" t="s">
        <v>1431</v>
      </c>
      <c r="C238" s="5" t="s">
        <v>168</v>
      </c>
      <c r="D238" s="5" t="s">
        <v>2283</v>
      </c>
      <c r="E238" s="5" t="s">
        <v>2284</v>
      </c>
      <c r="F238" s="5" t="s">
        <v>2285</v>
      </c>
      <c r="G238" s="5" t="s">
        <v>1560</v>
      </c>
      <c r="H238" s="5" t="s">
        <v>2119</v>
      </c>
      <c r="J238" s="5" t="s">
        <v>2829</v>
      </c>
    </row>
    <row r="239" spans="1:10">
      <c r="A239" s="5">
        <v>238</v>
      </c>
      <c r="B239" s="5" t="s">
        <v>1431</v>
      </c>
      <c r="C239" s="5" t="s">
        <v>168</v>
      </c>
      <c r="D239" s="5" t="s">
        <v>2286</v>
      </c>
      <c r="E239" s="5" t="s">
        <v>2287</v>
      </c>
      <c r="F239" s="5" t="s">
        <v>2288</v>
      </c>
      <c r="G239" s="5" t="s">
        <v>1439</v>
      </c>
      <c r="H239" s="5" t="s">
        <v>2289</v>
      </c>
      <c r="J239" s="5" t="s">
        <v>2829</v>
      </c>
    </row>
    <row r="240" spans="1:10">
      <c r="A240" s="5">
        <v>239</v>
      </c>
      <c r="B240" s="5" t="s">
        <v>1431</v>
      </c>
      <c r="C240" s="5" t="s">
        <v>168</v>
      </c>
      <c r="D240" s="5" t="s">
        <v>2290</v>
      </c>
      <c r="E240" s="5" t="s">
        <v>2291</v>
      </c>
      <c r="F240" s="5" t="s">
        <v>2292</v>
      </c>
      <c r="G240" s="5" t="s">
        <v>1641</v>
      </c>
      <c r="H240" s="5" t="s">
        <v>2293</v>
      </c>
      <c r="J240" s="5" t="s">
        <v>2829</v>
      </c>
    </row>
    <row r="241" spans="1:10">
      <c r="A241" s="5">
        <v>240</v>
      </c>
      <c r="B241" s="5" t="s">
        <v>1431</v>
      </c>
      <c r="C241" s="5" t="s">
        <v>168</v>
      </c>
      <c r="D241" s="5" t="s">
        <v>2294</v>
      </c>
      <c r="E241" s="5" t="s">
        <v>2295</v>
      </c>
      <c r="F241" s="5" t="s">
        <v>2296</v>
      </c>
      <c r="G241" s="5" t="s">
        <v>1549</v>
      </c>
      <c r="J241" s="5" t="s">
        <v>2829</v>
      </c>
    </row>
    <row r="242" spans="1:10">
      <c r="A242" s="5">
        <v>241</v>
      </c>
      <c r="B242" s="5" t="s">
        <v>1431</v>
      </c>
      <c r="C242" s="5" t="s">
        <v>168</v>
      </c>
      <c r="D242" s="5" t="s">
        <v>2934</v>
      </c>
      <c r="E242" s="5" t="s">
        <v>2935</v>
      </c>
      <c r="F242" s="5" t="s">
        <v>2936</v>
      </c>
      <c r="G242" s="5" t="s">
        <v>1453</v>
      </c>
      <c r="H242" s="5" t="s">
        <v>2937</v>
      </c>
      <c r="J242" s="5" t="s">
        <v>2829</v>
      </c>
    </row>
    <row r="243" spans="1:10">
      <c r="A243" s="5">
        <v>242</v>
      </c>
      <c r="B243" s="5" t="s">
        <v>1431</v>
      </c>
      <c r="C243" s="5" t="s">
        <v>168</v>
      </c>
      <c r="D243" s="5" t="s">
        <v>2297</v>
      </c>
      <c r="E243" s="5" t="s">
        <v>2298</v>
      </c>
      <c r="F243" s="5" t="s">
        <v>2299</v>
      </c>
      <c r="G243" s="5" t="s">
        <v>1678</v>
      </c>
      <c r="J243" s="5" t="s">
        <v>2829</v>
      </c>
    </row>
    <row r="244" spans="1:10">
      <c r="A244" s="5">
        <v>243</v>
      </c>
      <c r="B244" s="5" t="s">
        <v>1431</v>
      </c>
      <c r="C244" s="5" t="s">
        <v>168</v>
      </c>
      <c r="D244" s="5" t="s">
        <v>2300</v>
      </c>
      <c r="E244" s="5" t="s">
        <v>2301</v>
      </c>
      <c r="F244" s="5" t="s">
        <v>2302</v>
      </c>
      <c r="G244" s="5" t="s">
        <v>1769</v>
      </c>
      <c r="H244" s="5" t="s">
        <v>2303</v>
      </c>
      <c r="J244" s="5" t="s">
        <v>2829</v>
      </c>
    </row>
    <row r="245" spans="1:10">
      <c r="A245" s="5">
        <v>244</v>
      </c>
      <c r="B245" s="5" t="s">
        <v>1431</v>
      </c>
      <c r="C245" s="5" t="s">
        <v>168</v>
      </c>
      <c r="D245" s="5" t="s">
        <v>2304</v>
      </c>
      <c r="E245" s="5" t="s">
        <v>2305</v>
      </c>
      <c r="F245" s="5" t="s">
        <v>2306</v>
      </c>
      <c r="G245" s="5" t="s">
        <v>1457</v>
      </c>
      <c r="J245" s="5" t="s">
        <v>2829</v>
      </c>
    </row>
    <row r="246" spans="1:10">
      <c r="A246" s="5">
        <v>245</v>
      </c>
      <c r="B246" s="5" t="s">
        <v>1431</v>
      </c>
      <c r="C246" s="5" t="s">
        <v>168</v>
      </c>
      <c r="D246" s="5" t="s">
        <v>2307</v>
      </c>
      <c r="E246" s="5" t="s">
        <v>2308</v>
      </c>
      <c r="F246" s="5" t="s">
        <v>2309</v>
      </c>
      <c r="G246" s="5" t="s">
        <v>1673</v>
      </c>
      <c r="H246" s="5" t="s">
        <v>2310</v>
      </c>
      <c r="J246" s="5" t="s">
        <v>2829</v>
      </c>
    </row>
    <row r="247" spans="1:10">
      <c r="A247" s="5">
        <v>246</v>
      </c>
      <c r="B247" s="5" t="s">
        <v>1431</v>
      </c>
      <c r="C247" s="5" t="s">
        <v>168</v>
      </c>
      <c r="D247" s="5" t="s">
        <v>2311</v>
      </c>
      <c r="E247" s="5" t="s">
        <v>2312</v>
      </c>
      <c r="F247" s="5" t="s">
        <v>2313</v>
      </c>
      <c r="G247" s="5" t="s">
        <v>1448</v>
      </c>
      <c r="J247" s="5" t="s">
        <v>2829</v>
      </c>
    </row>
    <row r="248" spans="1:10">
      <c r="A248" s="5">
        <v>247</v>
      </c>
      <c r="B248" s="5" t="s">
        <v>1431</v>
      </c>
      <c r="C248" s="5" t="s">
        <v>168</v>
      </c>
      <c r="D248" s="5" t="s">
        <v>2314</v>
      </c>
      <c r="E248" s="5" t="s">
        <v>2315</v>
      </c>
      <c r="F248" s="5" t="s">
        <v>2316</v>
      </c>
      <c r="G248" s="5" t="s">
        <v>1453</v>
      </c>
      <c r="J248" s="5" t="s">
        <v>2829</v>
      </c>
    </row>
    <row r="249" spans="1:10">
      <c r="A249" s="5">
        <v>248</v>
      </c>
      <c r="B249" s="5" t="s">
        <v>1431</v>
      </c>
      <c r="C249" s="5" t="s">
        <v>168</v>
      </c>
      <c r="D249" s="5" t="s">
        <v>2317</v>
      </c>
      <c r="E249" s="5" t="s">
        <v>2318</v>
      </c>
      <c r="F249" s="5" t="s">
        <v>2319</v>
      </c>
      <c r="G249" s="5" t="s">
        <v>1549</v>
      </c>
      <c r="J249" s="5" t="s">
        <v>2829</v>
      </c>
    </row>
    <row r="250" spans="1:10">
      <c r="A250" s="5">
        <v>249</v>
      </c>
      <c r="B250" s="5" t="s">
        <v>1431</v>
      </c>
      <c r="C250" s="5" t="s">
        <v>168</v>
      </c>
      <c r="D250" s="5" t="s">
        <v>2320</v>
      </c>
      <c r="E250" s="5" t="s">
        <v>2321</v>
      </c>
      <c r="F250" s="5" t="s">
        <v>2322</v>
      </c>
      <c r="G250" s="5" t="s">
        <v>1683</v>
      </c>
      <c r="H250" s="5" t="s">
        <v>2061</v>
      </c>
      <c r="J250" s="5" t="s">
        <v>2829</v>
      </c>
    </row>
    <row r="251" spans="1:10">
      <c r="A251" s="5">
        <v>250</v>
      </c>
      <c r="B251" s="5" t="s">
        <v>1431</v>
      </c>
      <c r="C251" s="5" t="s">
        <v>168</v>
      </c>
      <c r="D251" s="5" t="s">
        <v>2323</v>
      </c>
      <c r="E251" s="5" t="s">
        <v>2324</v>
      </c>
      <c r="F251" s="5" t="s">
        <v>2325</v>
      </c>
      <c r="G251" s="5" t="s">
        <v>1439</v>
      </c>
      <c r="H251" s="5" t="s">
        <v>2326</v>
      </c>
      <c r="J251" s="5" t="s">
        <v>2829</v>
      </c>
    </row>
    <row r="252" spans="1:10">
      <c r="A252" s="5">
        <v>251</v>
      </c>
      <c r="B252" s="5" t="s">
        <v>1431</v>
      </c>
      <c r="C252" s="5" t="s">
        <v>168</v>
      </c>
      <c r="D252" s="5" t="s">
        <v>2327</v>
      </c>
      <c r="E252" s="5" t="s">
        <v>2328</v>
      </c>
      <c r="F252" s="5" t="s">
        <v>2329</v>
      </c>
      <c r="G252" s="5" t="s">
        <v>1605</v>
      </c>
      <c r="H252" s="5" t="s">
        <v>2330</v>
      </c>
      <c r="J252" s="5" t="s">
        <v>2829</v>
      </c>
    </row>
    <row r="253" spans="1:10">
      <c r="A253" s="5">
        <v>252</v>
      </c>
      <c r="B253" s="5" t="s">
        <v>1431</v>
      </c>
      <c r="C253" s="5" t="s">
        <v>168</v>
      </c>
      <c r="D253" s="5" t="s">
        <v>2331</v>
      </c>
      <c r="E253" s="5" t="s">
        <v>2332</v>
      </c>
      <c r="F253" s="5" t="s">
        <v>2333</v>
      </c>
      <c r="G253" s="5" t="s">
        <v>1724</v>
      </c>
      <c r="J253" s="5" t="s">
        <v>2829</v>
      </c>
    </row>
    <row r="254" spans="1:10">
      <c r="A254" s="5">
        <v>253</v>
      </c>
      <c r="B254" s="5" t="s">
        <v>1431</v>
      </c>
      <c r="C254" s="5" t="s">
        <v>168</v>
      </c>
      <c r="D254" s="5" t="s">
        <v>2334</v>
      </c>
      <c r="E254" s="5" t="s">
        <v>2335</v>
      </c>
      <c r="F254" s="5" t="s">
        <v>2336</v>
      </c>
      <c r="G254" s="5" t="s">
        <v>1448</v>
      </c>
      <c r="H254" s="5" t="s">
        <v>2337</v>
      </c>
      <c r="J254" s="5" t="s">
        <v>2829</v>
      </c>
    </row>
    <row r="255" spans="1:10">
      <c r="A255" s="5">
        <v>254</v>
      </c>
      <c r="B255" s="5" t="s">
        <v>1431</v>
      </c>
      <c r="C255" s="5" t="s">
        <v>168</v>
      </c>
      <c r="D255" s="5" t="s">
        <v>2938</v>
      </c>
      <c r="E255" s="5" t="s">
        <v>2939</v>
      </c>
      <c r="F255" s="5" t="s">
        <v>2940</v>
      </c>
      <c r="G255" s="5" t="s">
        <v>1453</v>
      </c>
      <c r="H255" s="5" t="s">
        <v>2941</v>
      </c>
      <c r="J255" s="5" t="s">
        <v>2829</v>
      </c>
    </row>
    <row r="256" spans="1:10">
      <c r="A256" s="5">
        <v>255</v>
      </c>
      <c r="B256" s="5" t="s">
        <v>1431</v>
      </c>
      <c r="C256" s="5" t="s">
        <v>168</v>
      </c>
      <c r="D256" s="5" t="s">
        <v>2942</v>
      </c>
      <c r="E256" s="5" t="s">
        <v>2943</v>
      </c>
      <c r="F256" s="5" t="s">
        <v>2944</v>
      </c>
      <c r="G256" s="5" t="s">
        <v>1533</v>
      </c>
      <c r="H256" s="5" t="s">
        <v>2945</v>
      </c>
      <c r="J256" s="5" t="s">
        <v>2829</v>
      </c>
    </row>
    <row r="257" spans="1:10">
      <c r="A257" s="5">
        <v>256</v>
      </c>
      <c r="B257" s="5" t="s">
        <v>1431</v>
      </c>
      <c r="C257" s="5" t="s">
        <v>168</v>
      </c>
      <c r="D257" s="5" t="s">
        <v>2338</v>
      </c>
      <c r="E257" s="5" t="s">
        <v>2339</v>
      </c>
      <c r="F257" s="5" t="s">
        <v>2340</v>
      </c>
      <c r="G257" s="5" t="s">
        <v>1462</v>
      </c>
      <c r="J257" s="5" t="s">
        <v>2829</v>
      </c>
    </row>
    <row r="258" spans="1:10">
      <c r="A258" s="5">
        <v>257</v>
      </c>
      <c r="B258" s="5" t="s">
        <v>1431</v>
      </c>
      <c r="C258" s="5" t="s">
        <v>168</v>
      </c>
      <c r="D258" s="5" t="s">
        <v>2341</v>
      </c>
      <c r="E258" s="5" t="s">
        <v>2342</v>
      </c>
      <c r="F258" s="5" t="s">
        <v>2343</v>
      </c>
      <c r="G258" s="5" t="s">
        <v>1453</v>
      </c>
      <c r="H258" s="5" t="s">
        <v>2344</v>
      </c>
      <c r="J258" s="5" t="s">
        <v>2829</v>
      </c>
    </row>
    <row r="259" spans="1:10">
      <c r="A259" s="5">
        <v>258</v>
      </c>
      <c r="B259" s="5" t="s">
        <v>1431</v>
      </c>
      <c r="C259" s="5" t="s">
        <v>168</v>
      </c>
      <c r="D259" s="5" t="s">
        <v>2345</v>
      </c>
      <c r="E259" s="5" t="s">
        <v>2342</v>
      </c>
      <c r="F259" s="5" t="s">
        <v>2346</v>
      </c>
      <c r="G259" s="5" t="s">
        <v>1444</v>
      </c>
      <c r="H259" s="5" t="s">
        <v>2347</v>
      </c>
      <c r="J259" s="5" t="s">
        <v>2829</v>
      </c>
    </row>
    <row r="260" spans="1:10">
      <c r="A260" s="5">
        <v>259</v>
      </c>
      <c r="B260" s="5" t="s">
        <v>1431</v>
      </c>
      <c r="C260" s="5" t="s">
        <v>168</v>
      </c>
      <c r="D260" s="5" t="s">
        <v>2348</v>
      </c>
      <c r="E260" s="5" t="s">
        <v>2349</v>
      </c>
      <c r="F260" s="5" t="s">
        <v>2350</v>
      </c>
      <c r="G260" s="5" t="s">
        <v>1453</v>
      </c>
      <c r="J260" s="5" t="s">
        <v>2829</v>
      </c>
    </row>
    <row r="261" spans="1:10">
      <c r="A261" s="5">
        <v>260</v>
      </c>
      <c r="B261" s="5" t="s">
        <v>1431</v>
      </c>
      <c r="C261" s="5" t="s">
        <v>168</v>
      </c>
      <c r="D261" s="5" t="s">
        <v>2946</v>
      </c>
      <c r="E261" s="5" t="s">
        <v>2947</v>
      </c>
      <c r="F261" s="5" t="s">
        <v>2948</v>
      </c>
      <c r="G261" s="5" t="s">
        <v>1453</v>
      </c>
      <c r="J261" s="5" t="s">
        <v>2829</v>
      </c>
    </row>
    <row r="262" spans="1:10">
      <c r="A262" s="5">
        <v>261</v>
      </c>
      <c r="B262" s="5" t="s">
        <v>1431</v>
      </c>
      <c r="C262" s="5" t="s">
        <v>168</v>
      </c>
      <c r="D262" s="5" t="s">
        <v>2351</v>
      </c>
      <c r="E262" s="5" t="s">
        <v>2352</v>
      </c>
      <c r="F262" s="5" t="s">
        <v>2353</v>
      </c>
      <c r="G262" s="5" t="s">
        <v>1448</v>
      </c>
      <c r="J262" s="5" t="s">
        <v>2829</v>
      </c>
    </row>
    <row r="263" spans="1:10">
      <c r="A263" s="5">
        <v>262</v>
      </c>
      <c r="B263" s="5" t="s">
        <v>1431</v>
      </c>
      <c r="C263" s="5" t="s">
        <v>168</v>
      </c>
      <c r="D263" s="5" t="s">
        <v>2949</v>
      </c>
      <c r="E263" s="5" t="s">
        <v>2950</v>
      </c>
      <c r="F263" s="5" t="s">
        <v>2951</v>
      </c>
      <c r="G263" s="5" t="s">
        <v>1470</v>
      </c>
      <c r="H263" s="5" t="s">
        <v>2952</v>
      </c>
      <c r="J263" s="5" t="s">
        <v>2829</v>
      </c>
    </row>
    <row r="264" spans="1:10">
      <c r="A264" s="5">
        <v>263</v>
      </c>
      <c r="B264" s="5" t="s">
        <v>1431</v>
      </c>
      <c r="C264" s="5" t="s">
        <v>168</v>
      </c>
      <c r="D264" s="5" t="s">
        <v>2354</v>
      </c>
      <c r="E264" s="5" t="s">
        <v>2355</v>
      </c>
      <c r="F264" s="5" t="s">
        <v>2356</v>
      </c>
      <c r="G264" s="5" t="s">
        <v>1769</v>
      </c>
      <c r="H264" s="5" t="s">
        <v>2357</v>
      </c>
      <c r="J264" s="5" t="s">
        <v>2829</v>
      </c>
    </row>
    <row r="265" spans="1:10">
      <c r="A265" s="5">
        <v>264</v>
      </c>
      <c r="B265" s="5" t="s">
        <v>1431</v>
      </c>
      <c r="C265" s="5" t="s">
        <v>168</v>
      </c>
      <c r="D265" s="5" t="s">
        <v>2358</v>
      </c>
      <c r="E265" s="5" t="s">
        <v>2359</v>
      </c>
      <c r="F265" s="5" t="s">
        <v>2360</v>
      </c>
      <c r="G265" s="5" t="s">
        <v>1560</v>
      </c>
      <c r="H265" s="5" t="s">
        <v>1578</v>
      </c>
      <c r="J265" s="5" t="s">
        <v>2829</v>
      </c>
    </row>
    <row r="266" spans="1:10">
      <c r="A266" s="5">
        <v>265</v>
      </c>
      <c r="B266" s="5" t="s">
        <v>1431</v>
      </c>
      <c r="C266" s="5" t="s">
        <v>168</v>
      </c>
      <c r="D266" s="5" t="s">
        <v>2361</v>
      </c>
      <c r="E266" s="5" t="s">
        <v>2359</v>
      </c>
      <c r="F266" s="5" t="s">
        <v>2362</v>
      </c>
      <c r="G266" s="5" t="s">
        <v>1448</v>
      </c>
      <c r="H266" s="5" t="s">
        <v>2363</v>
      </c>
      <c r="J266" s="5" t="s">
        <v>2829</v>
      </c>
    </row>
    <row r="267" spans="1:10">
      <c r="A267" s="5">
        <v>266</v>
      </c>
      <c r="B267" s="5" t="s">
        <v>1431</v>
      </c>
      <c r="C267" s="5" t="s">
        <v>168</v>
      </c>
      <c r="D267" s="5" t="s">
        <v>2364</v>
      </c>
      <c r="E267" s="5" t="s">
        <v>2365</v>
      </c>
      <c r="F267" s="5" t="s">
        <v>2366</v>
      </c>
      <c r="G267" s="5" t="s">
        <v>1453</v>
      </c>
      <c r="H267" s="5" t="s">
        <v>2367</v>
      </c>
      <c r="J267" s="5" t="s">
        <v>2829</v>
      </c>
    </row>
    <row r="268" spans="1:10">
      <c r="A268" s="5">
        <v>267</v>
      </c>
      <c r="B268" s="5" t="s">
        <v>1431</v>
      </c>
      <c r="C268" s="5" t="s">
        <v>168</v>
      </c>
      <c r="D268" s="5" t="s">
        <v>2368</v>
      </c>
      <c r="E268" s="5" t="s">
        <v>2369</v>
      </c>
      <c r="F268" s="5" t="s">
        <v>2370</v>
      </c>
      <c r="G268" s="5" t="s">
        <v>1453</v>
      </c>
      <c r="H268" s="5" t="s">
        <v>2371</v>
      </c>
      <c r="J268" s="5" t="s">
        <v>2829</v>
      </c>
    </row>
    <row r="269" spans="1:10">
      <c r="A269" s="5">
        <v>268</v>
      </c>
      <c r="B269" s="5" t="s">
        <v>1431</v>
      </c>
      <c r="C269" s="5" t="s">
        <v>168</v>
      </c>
      <c r="D269" s="5" t="s">
        <v>2372</v>
      </c>
      <c r="E269" s="5" t="s">
        <v>2373</v>
      </c>
      <c r="F269" s="5" t="s">
        <v>2374</v>
      </c>
      <c r="G269" s="5" t="s">
        <v>1453</v>
      </c>
      <c r="H269" s="5" t="s">
        <v>2310</v>
      </c>
      <c r="J269" s="5" t="s">
        <v>2829</v>
      </c>
    </row>
    <row r="270" spans="1:10">
      <c r="A270" s="5">
        <v>269</v>
      </c>
      <c r="B270" s="5" t="s">
        <v>1431</v>
      </c>
      <c r="C270" s="5" t="s">
        <v>168</v>
      </c>
      <c r="D270" s="5" t="s">
        <v>2375</v>
      </c>
      <c r="E270" s="5" t="s">
        <v>2376</v>
      </c>
      <c r="F270" s="5" t="s">
        <v>2377</v>
      </c>
      <c r="G270" s="5" t="s">
        <v>1834</v>
      </c>
      <c r="H270" s="5" t="s">
        <v>2378</v>
      </c>
      <c r="J270" s="5" t="s">
        <v>2829</v>
      </c>
    </row>
    <row r="271" spans="1:10">
      <c r="A271" s="5">
        <v>270</v>
      </c>
      <c r="B271" s="5" t="s">
        <v>1431</v>
      </c>
      <c r="C271" s="5" t="s">
        <v>168</v>
      </c>
      <c r="D271" s="5" t="s">
        <v>2379</v>
      </c>
      <c r="E271" s="5" t="s">
        <v>2380</v>
      </c>
      <c r="F271" s="5" t="s">
        <v>2381</v>
      </c>
      <c r="G271" s="5" t="s">
        <v>1444</v>
      </c>
      <c r="H271" s="5" t="s">
        <v>2382</v>
      </c>
      <c r="J271" s="5" t="s">
        <v>2829</v>
      </c>
    </row>
    <row r="272" spans="1:10">
      <c r="A272" s="5">
        <v>271</v>
      </c>
      <c r="B272" s="5" t="s">
        <v>1431</v>
      </c>
      <c r="C272" s="5" t="s">
        <v>168</v>
      </c>
      <c r="D272" s="5" t="s">
        <v>2383</v>
      </c>
      <c r="E272" s="5" t="s">
        <v>2384</v>
      </c>
      <c r="F272" s="5" t="s">
        <v>2385</v>
      </c>
      <c r="G272" s="5" t="s">
        <v>1549</v>
      </c>
      <c r="H272" s="5" t="s">
        <v>2386</v>
      </c>
      <c r="J272" s="5" t="s">
        <v>2829</v>
      </c>
    </row>
    <row r="273" spans="1:10">
      <c r="A273" s="5">
        <v>272</v>
      </c>
      <c r="B273" s="5" t="s">
        <v>1431</v>
      </c>
      <c r="C273" s="5" t="s">
        <v>168</v>
      </c>
      <c r="D273" s="5" t="s">
        <v>2387</v>
      </c>
      <c r="E273" s="5" t="s">
        <v>2388</v>
      </c>
      <c r="F273" s="5" t="s">
        <v>2389</v>
      </c>
      <c r="G273" s="5" t="s">
        <v>1470</v>
      </c>
      <c r="H273" s="5" t="s">
        <v>2390</v>
      </c>
      <c r="J273" s="5" t="s">
        <v>2829</v>
      </c>
    </row>
    <row r="274" spans="1:10">
      <c r="A274" s="5">
        <v>273</v>
      </c>
      <c r="B274" s="5" t="s">
        <v>1431</v>
      </c>
      <c r="C274" s="5" t="s">
        <v>168</v>
      </c>
      <c r="D274" s="5" t="s">
        <v>2391</v>
      </c>
      <c r="E274" s="5" t="s">
        <v>2392</v>
      </c>
      <c r="F274" s="5" t="s">
        <v>2393</v>
      </c>
      <c r="G274" s="5" t="s">
        <v>1549</v>
      </c>
      <c r="H274" s="5" t="s">
        <v>2394</v>
      </c>
      <c r="J274" s="5" t="s">
        <v>2829</v>
      </c>
    </row>
    <row r="275" spans="1:10">
      <c r="A275" s="5">
        <v>274</v>
      </c>
      <c r="B275" s="5" t="s">
        <v>1431</v>
      </c>
      <c r="C275" s="5" t="s">
        <v>168</v>
      </c>
      <c r="D275" s="5" t="s">
        <v>2953</v>
      </c>
      <c r="E275" s="5" t="s">
        <v>2954</v>
      </c>
      <c r="F275" s="5" t="s">
        <v>2955</v>
      </c>
      <c r="G275" s="5" t="s">
        <v>1528</v>
      </c>
      <c r="H275" s="5" t="s">
        <v>2956</v>
      </c>
      <c r="J275" s="5" t="s">
        <v>2829</v>
      </c>
    </row>
    <row r="276" spans="1:10">
      <c r="A276" s="5">
        <v>275</v>
      </c>
      <c r="B276" s="5" t="s">
        <v>1431</v>
      </c>
      <c r="C276" s="5" t="s">
        <v>168</v>
      </c>
      <c r="D276" s="5" t="s">
        <v>2395</v>
      </c>
      <c r="E276" s="5" t="s">
        <v>2396</v>
      </c>
      <c r="F276" s="5" t="s">
        <v>2397</v>
      </c>
      <c r="G276" s="5" t="s">
        <v>1470</v>
      </c>
      <c r="H276" s="5" t="s">
        <v>1674</v>
      </c>
      <c r="J276" s="5" t="s">
        <v>2829</v>
      </c>
    </row>
    <row r="277" spans="1:10">
      <c r="A277" s="5">
        <v>276</v>
      </c>
      <c r="B277" s="5" t="s">
        <v>1431</v>
      </c>
      <c r="C277" s="5" t="s">
        <v>168</v>
      </c>
      <c r="D277" s="5" t="s">
        <v>2398</v>
      </c>
      <c r="E277" s="5" t="s">
        <v>2399</v>
      </c>
      <c r="F277" s="5" t="s">
        <v>2400</v>
      </c>
      <c r="G277" s="5" t="s">
        <v>1544</v>
      </c>
      <c r="H277" s="5" t="s">
        <v>2401</v>
      </c>
      <c r="J277" s="5" t="s">
        <v>2829</v>
      </c>
    </row>
    <row r="278" spans="1:10">
      <c r="A278" s="5">
        <v>277</v>
      </c>
      <c r="B278" s="5" t="s">
        <v>1431</v>
      </c>
      <c r="C278" s="5" t="s">
        <v>168</v>
      </c>
      <c r="D278" s="5" t="s">
        <v>2402</v>
      </c>
      <c r="E278" s="5" t="s">
        <v>2403</v>
      </c>
      <c r="F278" s="5" t="s">
        <v>2404</v>
      </c>
      <c r="G278" s="5" t="s">
        <v>1544</v>
      </c>
      <c r="H278" s="5" t="s">
        <v>2405</v>
      </c>
      <c r="J278" s="5" t="s">
        <v>2829</v>
      </c>
    </row>
    <row r="279" spans="1:10">
      <c r="A279" s="5">
        <v>278</v>
      </c>
      <c r="B279" s="5" t="s">
        <v>1431</v>
      </c>
      <c r="C279" s="5" t="s">
        <v>168</v>
      </c>
      <c r="D279" s="5" t="s">
        <v>2957</v>
      </c>
      <c r="E279" s="5" t="s">
        <v>2407</v>
      </c>
      <c r="F279" s="5" t="s">
        <v>2958</v>
      </c>
      <c r="G279" s="5" t="s">
        <v>1453</v>
      </c>
      <c r="H279" s="5" t="s">
        <v>2959</v>
      </c>
      <c r="J279" s="5" t="s">
        <v>2829</v>
      </c>
    </row>
    <row r="280" spans="1:10">
      <c r="A280" s="5">
        <v>279</v>
      </c>
      <c r="B280" s="5" t="s">
        <v>1431</v>
      </c>
      <c r="C280" s="5" t="s">
        <v>168</v>
      </c>
      <c r="D280" s="5" t="s">
        <v>2406</v>
      </c>
      <c r="E280" s="5" t="s">
        <v>2407</v>
      </c>
      <c r="F280" s="5" t="s">
        <v>2408</v>
      </c>
      <c r="G280" s="5" t="s">
        <v>1528</v>
      </c>
      <c r="H280" s="5" t="s">
        <v>2409</v>
      </c>
      <c r="J280" s="5" t="s">
        <v>2829</v>
      </c>
    </row>
    <row r="281" spans="1:10">
      <c r="A281" s="5">
        <v>280</v>
      </c>
      <c r="B281" s="5" t="s">
        <v>1431</v>
      </c>
      <c r="C281" s="5" t="s">
        <v>168</v>
      </c>
      <c r="D281" s="5" t="s">
        <v>2416</v>
      </c>
      <c r="E281" s="5" t="s">
        <v>2411</v>
      </c>
      <c r="F281" s="5" t="s">
        <v>2417</v>
      </c>
      <c r="G281" s="5" t="s">
        <v>1528</v>
      </c>
      <c r="H281" s="5" t="s">
        <v>2418</v>
      </c>
      <c r="I281" s="5" t="s">
        <v>2960</v>
      </c>
      <c r="J281" s="5" t="s">
        <v>2829</v>
      </c>
    </row>
    <row r="282" spans="1:10">
      <c r="A282" s="5">
        <v>281</v>
      </c>
      <c r="B282" s="5" t="s">
        <v>1431</v>
      </c>
      <c r="C282" s="5" t="s">
        <v>168</v>
      </c>
      <c r="D282" s="5" t="s">
        <v>2410</v>
      </c>
      <c r="E282" s="5" t="s">
        <v>2411</v>
      </c>
      <c r="F282" s="5" t="s">
        <v>2412</v>
      </c>
      <c r="G282" s="5" t="s">
        <v>1470</v>
      </c>
      <c r="J282" s="5" t="s">
        <v>2829</v>
      </c>
    </row>
    <row r="283" spans="1:10">
      <c r="A283" s="5">
        <v>282</v>
      </c>
      <c r="B283" s="5" t="s">
        <v>1431</v>
      </c>
      <c r="C283" s="5" t="s">
        <v>168</v>
      </c>
      <c r="D283" s="5" t="s">
        <v>2413</v>
      </c>
      <c r="E283" s="5" t="s">
        <v>2411</v>
      </c>
      <c r="F283" s="5" t="s">
        <v>2414</v>
      </c>
      <c r="G283" s="5" t="s">
        <v>1560</v>
      </c>
      <c r="H283" s="5" t="s">
        <v>2415</v>
      </c>
      <c r="J283" s="5" t="s">
        <v>2829</v>
      </c>
    </row>
    <row r="284" spans="1:10">
      <c r="A284" s="5">
        <v>283</v>
      </c>
      <c r="B284" s="5" t="s">
        <v>1431</v>
      </c>
      <c r="C284" s="5" t="s">
        <v>168</v>
      </c>
      <c r="D284" s="5" t="s">
        <v>2419</v>
      </c>
      <c r="E284" s="5" t="s">
        <v>2420</v>
      </c>
      <c r="F284" s="5" t="s">
        <v>2421</v>
      </c>
      <c r="G284" s="5" t="s">
        <v>1528</v>
      </c>
      <c r="H284" s="5" t="s">
        <v>2422</v>
      </c>
      <c r="I284" s="5" t="s">
        <v>2961</v>
      </c>
      <c r="J284" s="5" t="s">
        <v>2829</v>
      </c>
    </row>
    <row r="285" spans="1:10">
      <c r="A285" s="5">
        <v>284</v>
      </c>
      <c r="B285" s="5" t="s">
        <v>1431</v>
      </c>
      <c r="C285" s="5" t="s">
        <v>168</v>
      </c>
      <c r="D285" s="5" t="s">
        <v>2423</v>
      </c>
      <c r="E285" s="5" t="s">
        <v>2424</v>
      </c>
      <c r="F285" s="5" t="s">
        <v>2425</v>
      </c>
      <c r="G285" s="5" t="s">
        <v>1728</v>
      </c>
      <c r="H285" s="5" t="s">
        <v>2426</v>
      </c>
      <c r="J285" s="5" t="s">
        <v>2829</v>
      </c>
    </row>
    <row r="286" spans="1:10">
      <c r="A286" s="5">
        <v>285</v>
      </c>
      <c r="B286" s="5" t="s">
        <v>1431</v>
      </c>
      <c r="C286" s="5" t="s">
        <v>168</v>
      </c>
      <c r="D286" s="5" t="s">
        <v>2427</v>
      </c>
      <c r="E286" s="5" t="s">
        <v>2428</v>
      </c>
      <c r="F286" s="5" t="s">
        <v>2429</v>
      </c>
      <c r="G286" s="5" t="s">
        <v>1544</v>
      </c>
      <c r="H286" s="5" t="s">
        <v>2430</v>
      </c>
      <c r="J286" s="5" t="s">
        <v>2829</v>
      </c>
    </row>
    <row r="287" spans="1:10">
      <c r="A287" s="5">
        <v>286</v>
      </c>
      <c r="B287" s="5" t="s">
        <v>1431</v>
      </c>
      <c r="C287" s="5" t="s">
        <v>168</v>
      </c>
      <c r="D287" s="5" t="s">
        <v>2431</v>
      </c>
      <c r="E287" s="5" t="s">
        <v>2432</v>
      </c>
      <c r="F287" s="5" t="s">
        <v>2433</v>
      </c>
      <c r="G287" s="5" t="s">
        <v>1533</v>
      </c>
      <c r="J287" s="5" t="s">
        <v>2829</v>
      </c>
    </row>
    <row r="288" spans="1:10">
      <c r="A288" s="5">
        <v>287</v>
      </c>
      <c r="B288" s="5" t="s">
        <v>1431</v>
      </c>
      <c r="C288" s="5" t="s">
        <v>168</v>
      </c>
      <c r="D288" s="5" t="s">
        <v>2962</v>
      </c>
      <c r="E288" s="5" t="s">
        <v>2963</v>
      </c>
      <c r="F288" s="5" t="s">
        <v>2964</v>
      </c>
      <c r="G288" s="5" t="s">
        <v>1453</v>
      </c>
      <c r="J288" s="5" t="s">
        <v>2829</v>
      </c>
    </row>
    <row r="289" spans="1:10">
      <c r="A289" s="5">
        <v>288</v>
      </c>
      <c r="B289" s="5" t="s">
        <v>1431</v>
      </c>
      <c r="C289" s="5" t="s">
        <v>168</v>
      </c>
      <c r="D289" s="5" t="s">
        <v>2434</v>
      </c>
      <c r="E289" s="5" t="s">
        <v>2435</v>
      </c>
      <c r="F289" s="5" t="s">
        <v>2436</v>
      </c>
      <c r="G289" s="5" t="s">
        <v>1560</v>
      </c>
      <c r="H289" s="5" t="s">
        <v>2437</v>
      </c>
      <c r="J289" s="5" t="s">
        <v>2829</v>
      </c>
    </row>
    <row r="290" spans="1:10">
      <c r="A290" s="5">
        <v>289</v>
      </c>
      <c r="B290" s="5" t="s">
        <v>1431</v>
      </c>
      <c r="C290" s="5" t="s">
        <v>168</v>
      </c>
      <c r="D290" s="5" t="s">
        <v>2438</v>
      </c>
      <c r="E290" s="5" t="s">
        <v>2439</v>
      </c>
      <c r="F290" s="5" t="s">
        <v>2440</v>
      </c>
      <c r="G290" s="5" t="s">
        <v>1528</v>
      </c>
      <c r="J290" s="5" t="s">
        <v>2829</v>
      </c>
    </row>
    <row r="291" spans="1:10">
      <c r="A291" s="5">
        <v>290</v>
      </c>
      <c r="B291" s="5" t="s">
        <v>1431</v>
      </c>
      <c r="C291" s="5" t="s">
        <v>168</v>
      </c>
      <c r="D291" s="5" t="s">
        <v>2441</v>
      </c>
      <c r="E291" s="5" t="s">
        <v>2442</v>
      </c>
      <c r="F291" s="5" t="s">
        <v>2443</v>
      </c>
      <c r="G291" s="5" t="s">
        <v>1453</v>
      </c>
      <c r="H291" s="5" t="s">
        <v>2444</v>
      </c>
      <c r="J291" s="5" t="s">
        <v>2829</v>
      </c>
    </row>
    <row r="292" spans="1:10">
      <c r="A292" s="5">
        <v>291</v>
      </c>
      <c r="B292" s="5" t="s">
        <v>1431</v>
      </c>
      <c r="C292" s="5" t="s">
        <v>168</v>
      </c>
      <c r="D292" s="5" t="s">
        <v>2445</v>
      </c>
      <c r="E292" s="5" t="s">
        <v>2446</v>
      </c>
      <c r="F292" s="5" t="s">
        <v>2447</v>
      </c>
      <c r="G292" s="5" t="s">
        <v>1470</v>
      </c>
      <c r="H292" s="5" t="s">
        <v>2357</v>
      </c>
      <c r="J292" s="5" t="s">
        <v>2829</v>
      </c>
    </row>
    <row r="293" spans="1:10">
      <c r="A293" s="5">
        <v>292</v>
      </c>
      <c r="B293" s="5" t="s">
        <v>1431</v>
      </c>
      <c r="C293" s="5" t="s">
        <v>168</v>
      </c>
      <c r="D293" s="5" t="s">
        <v>2448</v>
      </c>
      <c r="E293" s="5" t="s">
        <v>2449</v>
      </c>
      <c r="F293" s="5" t="s">
        <v>2450</v>
      </c>
      <c r="G293" s="5" t="s">
        <v>1829</v>
      </c>
      <c r="H293" s="5" t="s">
        <v>2451</v>
      </c>
      <c r="J293" s="5" t="s">
        <v>2829</v>
      </c>
    </row>
    <row r="294" spans="1:10">
      <c r="A294" s="5">
        <v>293</v>
      </c>
      <c r="B294" s="5" t="s">
        <v>1431</v>
      </c>
      <c r="C294" s="5" t="s">
        <v>168</v>
      </c>
      <c r="D294" s="5" t="s">
        <v>2452</v>
      </c>
      <c r="E294" s="5" t="s">
        <v>2449</v>
      </c>
      <c r="F294" s="5" t="s">
        <v>2453</v>
      </c>
      <c r="G294" s="5" t="s">
        <v>1549</v>
      </c>
      <c r="H294" s="5" t="s">
        <v>2454</v>
      </c>
      <c r="J294" s="5" t="s">
        <v>2829</v>
      </c>
    </row>
    <row r="295" spans="1:10">
      <c r="A295" s="5">
        <v>294</v>
      </c>
      <c r="B295" s="5" t="s">
        <v>1431</v>
      </c>
      <c r="C295" s="5" t="s">
        <v>168</v>
      </c>
      <c r="D295" s="5" t="s">
        <v>2455</v>
      </c>
      <c r="E295" s="5" t="s">
        <v>2456</v>
      </c>
      <c r="F295" s="5" t="s">
        <v>2457</v>
      </c>
      <c r="G295" s="5" t="s">
        <v>1528</v>
      </c>
      <c r="H295" s="5" t="s">
        <v>2458</v>
      </c>
      <c r="J295" s="5" t="s">
        <v>2829</v>
      </c>
    </row>
    <row r="296" spans="1:10">
      <c r="A296" s="5">
        <v>295</v>
      </c>
      <c r="B296" s="5" t="s">
        <v>1431</v>
      </c>
      <c r="C296" s="5" t="s">
        <v>168</v>
      </c>
      <c r="D296" s="5" t="s">
        <v>2459</v>
      </c>
      <c r="E296" s="5" t="s">
        <v>2460</v>
      </c>
      <c r="F296" s="5" t="s">
        <v>2461</v>
      </c>
      <c r="G296" s="5" t="s">
        <v>1444</v>
      </c>
      <c r="H296" s="5" t="s">
        <v>2462</v>
      </c>
      <c r="J296" s="5" t="s">
        <v>2829</v>
      </c>
    </row>
    <row r="297" spans="1:10">
      <c r="A297" s="5">
        <v>296</v>
      </c>
      <c r="B297" s="5" t="s">
        <v>1431</v>
      </c>
      <c r="C297" s="5" t="s">
        <v>168</v>
      </c>
      <c r="D297" s="5" t="s">
        <v>2463</v>
      </c>
      <c r="E297" s="5" t="s">
        <v>2464</v>
      </c>
      <c r="F297" s="5" t="s">
        <v>2465</v>
      </c>
      <c r="G297" s="5" t="s">
        <v>1549</v>
      </c>
      <c r="J297" s="5" t="s">
        <v>2829</v>
      </c>
    </row>
    <row r="298" spans="1:10">
      <c r="A298" s="5">
        <v>297</v>
      </c>
      <c r="B298" s="5" t="s">
        <v>1431</v>
      </c>
      <c r="C298" s="5" t="s">
        <v>168</v>
      </c>
      <c r="D298" s="5" t="s">
        <v>2466</v>
      </c>
      <c r="E298" s="5" t="s">
        <v>2467</v>
      </c>
      <c r="F298" s="5" t="s">
        <v>2468</v>
      </c>
      <c r="G298" s="5" t="s">
        <v>1462</v>
      </c>
      <c r="J298" s="5" t="s">
        <v>2829</v>
      </c>
    </row>
    <row r="299" spans="1:10">
      <c r="A299" s="5">
        <v>298</v>
      </c>
      <c r="B299" s="5" t="s">
        <v>1431</v>
      </c>
      <c r="C299" s="5" t="s">
        <v>168</v>
      </c>
      <c r="D299" s="5" t="s">
        <v>2469</v>
      </c>
      <c r="E299" s="5" t="s">
        <v>2470</v>
      </c>
      <c r="F299" s="5" t="s">
        <v>2471</v>
      </c>
      <c r="G299" s="5" t="s">
        <v>1528</v>
      </c>
      <c r="H299" s="5" t="s">
        <v>2472</v>
      </c>
      <c r="J299" s="5" t="s">
        <v>2829</v>
      </c>
    </row>
    <row r="300" spans="1:10">
      <c r="A300" s="5">
        <v>299</v>
      </c>
      <c r="B300" s="5" t="s">
        <v>1431</v>
      </c>
      <c r="C300" s="5" t="s">
        <v>168</v>
      </c>
      <c r="D300" s="5" t="s">
        <v>2473</v>
      </c>
      <c r="E300" s="5" t="s">
        <v>2474</v>
      </c>
      <c r="F300" s="5" t="s">
        <v>2475</v>
      </c>
      <c r="G300" s="5" t="s">
        <v>1444</v>
      </c>
      <c r="H300" s="5" t="s">
        <v>2476</v>
      </c>
      <c r="J300" s="5" t="s">
        <v>2829</v>
      </c>
    </row>
    <row r="301" spans="1:10">
      <c r="A301" s="5">
        <v>300</v>
      </c>
      <c r="B301" s="5" t="s">
        <v>1431</v>
      </c>
      <c r="C301" s="5" t="s">
        <v>168</v>
      </c>
      <c r="D301" s="5" t="s">
        <v>2477</v>
      </c>
      <c r="E301" s="5" t="s">
        <v>2478</v>
      </c>
      <c r="F301" s="5" t="s">
        <v>2479</v>
      </c>
      <c r="G301" s="5" t="s">
        <v>1678</v>
      </c>
      <c r="H301" s="5" t="s">
        <v>2480</v>
      </c>
      <c r="J301" s="5" t="s">
        <v>2829</v>
      </c>
    </row>
    <row r="302" spans="1:10">
      <c r="A302" s="5">
        <v>301</v>
      </c>
      <c r="B302" s="5" t="s">
        <v>1431</v>
      </c>
      <c r="C302" s="5" t="s">
        <v>168</v>
      </c>
      <c r="D302" s="5" t="s">
        <v>2481</v>
      </c>
      <c r="E302" s="5" t="s">
        <v>2482</v>
      </c>
      <c r="F302" s="5" t="s">
        <v>2483</v>
      </c>
      <c r="G302" s="5" t="s">
        <v>1439</v>
      </c>
      <c r="H302" s="5" t="s">
        <v>2484</v>
      </c>
      <c r="J302" s="5" t="s">
        <v>2829</v>
      </c>
    </row>
    <row r="303" spans="1:10">
      <c r="A303" s="5">
        <v>302</v>
      </c>
      <c r="B303" s="5" t="s">
        <v>1431</v>
      </c>
      <c r="C303" s="5" t="s">
        <v>168</v>
      </c>
      <c r="D303" s="5" t="s">
        <v>2965</v>
      </c>
      <c r="E303" s="5" t="s">
        <v>2966</v>
      </c>
      <c r="F303" s="5" t="s">
        <v>2967</v>
      </c>
      <c r="G303" s="5" t="s">
        <v>1453</v>
      </c>
      <c r="J303" s="5" t="s">
        <v>2829</v>
      </c>
    </row>
    <row r="304" spans="1:10">
      <c r="A304" s="5">
        <v>303</v>
      </c>
      <c r="B304" s="5" t="s">
        <v>1431</v>
      </c>
      <c r="C304" s="5" t="s">
        <v>168</v>
      </c>
      <c r="D304" s="5" t="s">
        <v>2485</v>
      </c>
      <c r="E304" s="5" t="s">
        <v>2486</v>
      </c>
      <c r="F304" s="5" t="s">
        <v>2487</v>
      </c>
      <c r="G304" s="5" t="s">
        <v>2172</v>
      </c>
      <c r="H304" s="5" t="s">
        <v>1938</v>
      </c>
      <c r="J304" s="5" t="s">
        <v>2829</v>
      </c>
    </row>
    <row r="305" spans="1:10">
      <c r="A305" s="5">
        <v>304</v>
      </c>
      <c r="B305" s="5" t="s">
        <v>1431</v>
      </c>
      <c r="C305" s="5" t="s">
        <v>168</v>
      </c>
      <c r="D305" s="5" t="s">
        <v>2968</v>
      </c>
      <c r="E305" s="5" t="s">
        <v>2969</v>
      </c>
      <c r="F305" s="5" t="s">
        <v>2970</v>
      </c>
      <c r="G305" s="5" t="s">
        <v>1544</v>
      </c>
      <c r="H305" s="5" t="s">
        <v>2971</v>
      </c>
      <c r="J305" s="5" t="s">
        <v>2829</v>
      </c>
    </row>
    <row r="306" spans="1:10">
      <c r="A306" s="5">
        <v>305</v>
      </c>
      <c r="B306" s="5" t="s">
        <v>1431</v>
      </c>
      <c r="C306" s="5" t="s">
        <v>168</v>
      </c>
      <c r="D306" s="5" t="s">
        <v>2488</v>
      </c>
      <c r="E306" s="5" t="s">
        <v>2489</v>
      </c>
      <c r="F306" s="5" t="s">
        <v>2490</v>
      </c>
      <c r="G306" s="5" t="s">
        <v>1444</v>
      </c>
      <c r="J306" s="5" t="s">
        <v>2829</v>
      </c>
    </row>
    <row r="307" spans="1:10">
      <c r="A307" s="5">
        <v>306</v>
      </c>
      <c r="B307" s="5" t="s">
        <v>1431</v>
      </c>
      <c r="C307" s="5" t="s">
        <v>168</v>
      </c>
      <c r="D307" s="5" t="s">
        <v>2491</v>
      </c>
      <c r="E307" s="5" t="s">
        <v>2492</v>
      </c>
      <c r="F307" s="5" t="s">
        <v>2493</v>
      </c>
      <c r="G307" s="5" t="s">
        <v>1524</v>
      </c>
      <c r="H307" s="5" t="s">
        <v>2494</v>
      </c>
      <c r="J307" s="5" t="s">
        <v>2829</v>
      </c>
    </row>
    <row r="308" spans="1:10">
      <c r="A308" s="5">
        <v>307</v>
      </c>
      <c r="B308" s="5" t="s">
        <v>1431</v>
      </c>
      <c r="C308" s="5" t="s">
        <v>168</v>
      </c>
      <c r="D308" s="5" t="s">
        <v>2495</v>
      </c>
      <c r="E308" s="5" t="s">
        <v>2496</v>
      </c>
      <c r="F308" s="5" t="s">
        <v>2497</v>
      </c>
      <c r="G308" s="5" t="s">
        <v>1453</v>
      </c>
      <c r="H308" s="5" t="s">
        <v>2498</v>
      </c>
      <c r="J308" s="5" t="s">
        <v>2829</v>
      </c>
    </row>
    <row r="309" spans="1:10">
      <c r="A309" s="5">
        <v>308</v>
      </c>
      <c r="B309" s="5" t="s">
        <v>1431</v>
      </c>
      <c r="C309" s="5" t="s">
        <v>168</v>
      </c>
      <c r="D309" s="5" t="s">
        <v>2499</v>
      </c>
      <c r="E309" s="5" t="s">
        <v>2500</v>
      </c>
      <c r="F309" s="5" t="s">
        <v>2501</v>
      </c>
      <c r="G309" s="5" t="s">
        <v>1678</v>
      </c>
      <c r="H309" s="5" t="s">
        <v>2502</v>
      </c>
      <c r="J309" s="5" t="s">
        <v>2829</v>
      </c>
    </row>
    <row r="310" spans="1:10">
      <c r="A310" s="5">
        <v>309</v>
      </c>
      <c r="B310" s="5" t="s">
        <v>1431</v>
      </c>
      <c r="C310" s="5" t="s">
        <v>168</v>
      </c>
      <c r="D310" s="5" t="s">
        <v>2503</v>
      </c>
      <c r="E310" s="5" t="s">
        <v>2504</v>
      </c>
      <c r="F310" s="5" t="s">
        <v>2505</v>
      </c>
      <c r="G310" s="5" t="s">
        <v>1533</v>
      </c>
      <c r="H310" s="5" t="s">
        <v>2506</v>
      </c>
      <c r="J310" s="5" t="s">
        <v>2829</v>
      </c>
    </row>
    <row r="311" spans="1:10">
      <c r="A311" s="5">
        <v>310</v>
      </c>
      <c r="B311" s="5" t="s">
        <v>1431</v>
      </c>
      <c r="C311" s="5" t="s">
        <v>168</v>
      </c>
      <c r="D311" s="5" t="s">
        <v>2507</v>
      </c>
      <c r="E311" s="5" t="s">
        <v>2508</v>
      </c>
      <c r="F311" s="5" t="s">
        <v>2509</v>
      </c>
      <c r="G311" s="5" t="s">
        <v>1834</v>
      </c>
      <c r="H311" s="5" t="s">
        <v>2510</v>
      </c>
      <c r="J311" s="5" t="s">
        <v>2829</v>
      </c>
    </row>
    <row r="312" spans="1:10">
      <c r="A312" s="5">
        <v>311</v>
      </c>
      <c r="B312" s="5" t="s">
        <v>1431</v>
      </c>
      <c r="C312" s="5" t="s">
        <v>168</v>
      </c>
      <c r="D312" s="5" t="s">
        <v>2511</v>
      </c>
      <c r="E312" s="5" t="s">
        <v>2512</v>
      </c>
      <c r="F312" s="5" t="s">
        <v>2513</v>
      </c>
      <c r="G312" s="5" t="s">
        <v>1453</v>
      </c>
      <c r="H312" s="5" t="s">
        <v>2514</v>
      </c>
      <c r="J312" s="5" t="s">
        <v>2829</v>
      </c>
    </row>
    <row r="313" spans="1:10">
      <c r="A313" s="5">
        <v>312</v>
      </c>
      <c r="B313" s="5" t="s">
        <v>1431</v>
      </c>
      <c r="C313" s="5" t="s">
        <v>168</v>
      </c>
      <c r="D313" s="5" t="s">
        <v>2515</v>
      </c>
      <c r="E313" s="5" t="s">
        <v>2516</v>
      </c>
      <c r="F313" s="5" t="s">
        <v>2517</v>
      </c>
      <c r="G313" s="5" t="s">
        <v>1528</v>
      </c>
      <c r="H313" s="5" t="s">
        <v>2518</v>
      </c>
      <c r="J313" s="5" t="s">
        <v>2829</v>
      </c>
    </row>
    <row r="314" spans="1:10">
      <c r="A314" s="5">
        <v>313</v>
      </c>
      <c r="B314" s="5" t="s">
        <v>1431</v>
      </c>
      <c r="C314" s="5" t="s">
        <v>168</v>
      </c>
      <c r="D314" s="5" t="s">
        <v>2519</v>
      </c>
      <c r="E314" s="5" t="s">
        <v>2520</v>
      </c>
      <c r="F314" s="5" t="s">
        <v>2521</v>
      </c>
      <c r="G314" s="5" t="s">
        <v>1528</v>
      </c>
      <c r="H314" s="5" t="s">
        <v>2522</v>
      </c>
      <c r="J314" s="5" t="s">
        <v>2829</v>
      </c>
    </row>
    <row r="315" spans="1:10">
      <c r="A315" s="5">
        <v>314</v>
      </c>
      <c r="B315" s="5" t="s">
        <v>1431</v>
      </c>
      <c r="C315" s="5" t="s">
        <v>168</v>
      </c>
      <c r="D315" s="5" t="s">
        <v>2523</v>
      </c>
      <c r="E315" s="5" t="s">
        <v>2524</v>
      </c>
      <c r="F315" s="5" t="s">
        <v>2525</v>
      </c>
      <c r="G315" s="5" t="s">
        <v>1444</v>
      </c>
      <c r="H315" s="5" t="s">
        <v>2053</v>
      </c>
      <c r="J315" s="5" t="s">
        <v>2829</v>
      </c>
    </row>
    <row r="316" spans="1:10">
      <c r="A316" s="5">
        <v>315</v>
      </c>
      <c r="B316" s="5" t="s">
        <v>1431</v>
      </c>
      <c r="C316" s="5" t="s">
        <v>168</v>
      </c>
      <c r="D316" s="5" t="s">
        <v>2526</v>
      </c>
      <c r="E316" s="5" t="s">
        <v>2527</v>
      </c>
      <c r="F316" s="5" t="s">
        <v>2528</v>
      </c>
      <c r="G316" s="5" t="s">
        <v>1834</v>
      </c>
      <c r="H316" s="5" t="s">
        <v>2529</v>
      </c>
      <c r="J316" s="5" t="s">
        <v>2829</v>
      </c>
    </row>
    <row r="317" spans="1:10">
      <c r="A317" s="5">
        <v>316</v>
      </c>
      <c r="B317" s="5" t="s">
        <v>1431</v>
      </c>
      <c r="C317" s="5" t="s">
        <v>168</v>
      </c>
      <c r="D317" s="5" t="s">
        <v>2530</v>
      </c>
      <c r="E317" s="5" t="s">
        <v>2531</v>
      </c>
      <c r="F317" s="5" t="s">
        <v>2532</v>
      </c>
      <c r="G317" s="5" t="s">
        <v>2172</v>
      </c>
      <c r="H317" s="5" t="s">
        <v>2415</v>
      </c>
      <c r="J317" s="5" t="s">
        <v>2829</v>
      </c>
    </row>
    <row r="318" spans="1:10">
      <c r="A318" s="5">
        <v>317</v>
      </c>
      <c r="B318" s="5" t="s">
        <v>1431</v>
      </c>
      <c r="C318" s="5" t="s">
        <v>168</v>
      </c>
      <c r="D318" s="5" t="s">
        <v>2533</v>
      </c>
      <c r="E318" s="5" t="s">
        <v>2534</v>
      </c>
      <c r="F318" s="5" t="s">
        <v>2535</v>
      </c>
      <c r="G318" s="5" t="s">
        <v>1448</v>
      </c>
      <c r="J318" s="5" t="s">
        <v>2829</v>
      </c>
    </row>
    <row r="319" spans="1:10">
      <c r="A319" s="5">
        <v>318</v>
      </c>
      <c r="B319" s="5" t="s">
        <v>1431</v>
      </c>
      <c r="C319" s="5" t="s">
        <v>168</v>
      </c>
      <c r="D319" s="5" t="s">
        <v>2536</v>
      </c>
      <c r="E319" s="5" t="s">
        <v>2537</v>
      </c>
      <c r="F319" s="5" t="s">
        <v>2538</v>
      </c>
      <c r="G319" s="5" t="s">
        <v>1453</v>
      </c>
      <c r="J319" s="5" t="s">
        <v>2829</v>
      </c>
    </row>
    <row r="320" spans="1:10">
      <c r="A320" s="5">
        <v>319</v>
      </c>
      <c r="B320" s="5" t="s">
        <v>1431</v>
      </c>
      <c r="C320" s="5" t="s">
        <v>168</v>
      </c>
      <c r="D320" s="5" t="s">
        <v>2539</v>
      </c>
      <c r="E320" s="5" t="s">
        <v>2540</v>
      </c>
      <c r="F320" s="5" t="s">
        <v>2541</v>
      </c>
      <c r="G320" s="5" t="s">
        <v>1495</v>
      </c>
      <c r="H320" s="5" t="s">
        <v>2542</v>
      </c>
      <c r="J320" s="5" t="s">
        <v>2829</v>
      </c>
    </row>
    <row r="321" spans="1:10">
      <c r="A321" s="5">
        <v>320</v>
      </c>
      <c r="B321" s="5" t="s">
        <v>1431</v>
      </c>
      <c r="C321" s="5" t="s">
        <v>168</v>
      </c>
      <c r="D321" s="5" t="s">
        <v>2543</v>
      </c>
      <c r="E321" s="5" t="s">
        <v>2544</v>
      </c>
      <c r="F321" s="5" t="s">
        <v>2545</v>
      </c>
      <c r="G321" s="5" t="s">
        <v>1453</v>
      </c>
      <c r="H321" s="5" t="s">
        <v>2546</v>
      </c>
      <c r="J321" s="5" t="s">
        <v>2829</v>
      </c>
    </row>
    <row r="322" spans="1:10">
      <c r="A322" s="5">
        <v>321</v>
      </c>
      <c r="B322" s="5" t="s">
        <v>1431</v>
      </c>
      <c r="C322" s="5" t="s">
        <v>168</v>
      </c>
      <c r="D322" s="5" t="s">
        <v>2547</v>
      </c>
      <c r="E322" s="5" t="s">
        <v>2548</v>
      </c>
      <c r="F322" s="5" t="s">
        <v>2549</v>
      </c>
      <c r="G322" s="5" t="s">
        <v>1560</v>
      </c>
      <c r="H322" s="5" t="s">
        <v>2119</v>
      </c>
      <c r="J322" s="5" t="s">
        <v>2829</v>
      </c>
    </row>
    <row r="323" spans="1:10">
      <c r="A323" s="5">
        <v>322</v>
      </c>
      <c r="B323" s="5" t="s">
        <v>1431</v>
      </c>
      <c r="C323" s="5" t="s">
        <v>168</v>
      </c>
      <c r="D323" s="5" t="s">
        <v>2550</v>
      </c>
      <c r="E323" s="5" t="s">
        <v>2551</v>
      </c>
      <c r="F323" s="5" t="s">
        <v>2552</v>
      </c>
      <c r="G323" s="5" t="s">
        <v>1560</v>
      </c>
      <c r="J323" s="5" t="s">
        <v>2829</v>
      </c>
    </row>
    <row r="324" spans="1:10">
      <c r="A324" s="5">
        <v>323</v>
      </c>
      <c r="B324" s="5" t="s">
        <v>1431</v>
      </c>
      <c r="C324" s="5" t="s">
        <v>168</v>
      </c>
      <c r="D324" s="5" t="s">
        <v>2553</v>
      </c>
      <c r="E324" s="5" t="s">
        <v>2554</v>
      </c>
      <c r="F324" s="5" t="s">
        <v>2555</v>
      </c>
      <c r="G324" s="5" t="s">
        <v>1544</v>
      </c>
      <c r="J324" s="5" t="s">
        <v>2829</v>
      </c>
    </row>
    <row r="325" spans="1:10">
      <c r="A325" s="5">
        <v>324</v>
      </c>
      <c r="B325" s="5" t="s">
        <v>1431</v>
      </c>
      <c r="C325" s="5" t="s">
        <v>168</v>
      </c>
      <c r="D325" s="5" t="s">
        <v>2556</v>
      </c>
      <c r="E325" s="5" t="s">
        <v>2557</v>
      </c>
      <c r="F325" s="5" t="s">
        <v>2558</v>
      </c>
      <c r="G325" s="5" t="s">
        <v>1495</v>
      </c>
      <c r="H325" s="5" t="s">
        <v>2559</v>
      </c>
      <c r="J325" s="5" t="s">
        <v>2829</v>
      </c>
    </row>
    <row r="326" spans="1:10">
      <c r="A326" s="5">
        <v>325</v>
      </c>
      <c r="B326" s="5" t="s">
        <v>1431</v>
      </c>
      <c r="C326" s="5" t="s">
        <v>168</v>
      </c>
      <c r="D326" s="5" t="s">
        <v>2560</v>
      </c>
      <c r="E326" s="5" t="s">
        <v>2561</v>
      </c>
      <c r="F326" s="5" t="s">
        <v>2562</v>
      </c>
      <c r="G326" s="5" t="s">
        <v>2563</v>
      </c>
      <c r="H326" s="5" t="s">
        <v>2564</v>
      </c>
      <c r="J326" s="5" t="s">
        <v>2829</v>
      </c>
    </row>
    <row r="327" spans="1:10">
      <c r="A327" s="5">
        <v>326</v>
      </c>
      <c r="B327" s="5" t="s">
        <v>1431</v>
      </c>
      <c r="C327" s="5" t="s">
        <v>168</v>
      </c>
      <c r="D327" s="5" t="s">
        <v>2565</v>
      </c>
      <c r="E327" s="5" t="s">
        <v>2566</v>
      </c>
      <c r="F327" s="5" t="s">
        <v>2567</v>
      </c>
      <c r="G327" s="5" t="s">
        <v>1533</v>
      </c>
      <c r="J327" s="5" t="s">
        <v>2829</v>
      </c>
    </row>
    <row r="328" spans="1:10">
      <c r="A328" s="5">
        <v>327</v>
      </c>
      <c r="B328" s="5" t="s">
        <v>1431</v>
      </c>
      <c r="C328" s="5" t="s">
        <v>168</v>
      </c>
      <c r="D328" s="5" t="s">
        <v>2568</v>
      </c>
      <c r="E328" s="5" t="s">
        <v>2569</v>
      </c>
      <c r="F328" s="5" t="s">
        <v>2570</v>
      </c>
      <c r="G328" s="5" t="s">
        <v>1448</v>
      </c>
      <c r="J328" s="5" t="s">
        <v>2829</v>
      </c>
    </row>
    <row r="329" spans="1:10">
      <c r="A329" s="5">
        <v>328</v>
      </c>
      <c r="B329" s="5" t="s">
        <v>1431</v>
      </c>
      <c r="C329" s="5" t="s">
        <v>168</v>
      </c>
      <c r="D329" s="5" t="s">
        <v>2571</v>
      </c>
      <c r="E329" s="5" t="s">
        <v>2572</v>
      </c>
      <c r="F329" s="5" t="s">
        <v>2573</v>
      </c>
      <c r="G329" s="5" t="s">
        <v>1462</v>
      </c>
      <c r="J329" s="5" t="s">
        <v>2829</v>
      </c>
    </row>
    <row r="330" spans="1:10">
      <c r="A330" s="5">
        <v>329</v>
      </c>
      <c r="B330" s="5" t="s">
        <v>1431</v>
      </c>
      <c r="C330" s="5" t="s">
        <v>168</v>
      </c>
      <c r="D330" s="5" t="s">
        <v>2574</v>
      </c>
      <c r="E330" s="5" t="s">
        <v>2575</v>
      </c>
      <c r="F330" s="5" t="s">
        <v>2576</v>
      </c>
      <c r="G330" s="5" t="s">
        <v>1560</v>
      </c>
      <c r="J330" s="5" t="s">
        <v>2829</v>
      </c>
    </row>
    <row r="331" spans="1:10">
      <c r="A331" s="5">
        <v>330</v>
      </c>
      <c r="B331" s="5" t="s">
        <v>1431</v>
      </c>
      <c r="C331" s="5" t="s">
        <v>168</v>
      </c>
      <c r="D331" s="5" t="s">
        <v>2972</v>
      </c>
      <c r="E331" s="5" t="s">
        <v>2973</v>
      </c>
      <c r="F331" s="5" t="s">
        <v>2974</v>
      </c>
      <c r="G331" s="5" t="s">
        <v>1444</v>
      </c>
      <c r="J331" s="5" t="s">
        <v>2829</v>
      </c>
    </row>
    <row r="332" spans="1:10">
      <c r="A332" s="5">
        <v>331</v>
      </c>
      <c r="B332" s="5" t="s">
        <v>1431</v>
      </c>
      <c r="C332" s="5" t="s">
        <v>168</v>
      </c>
      <c r="D332" s="5" t="s">
        <v>2577</v>
      </c>
      <c r="E332" s="5" t="s">
        <v>2578</v>
      </c>
      <c r="F332" s="5" t="s">
        <v>2579</v>
      </c>
      <c r="G332" s="5" t="s">
        <v>1448</v>
      </c>
      <c r="H332" s="5" t="s">
        <v>2580</v>
      </c>
      <c r="J332" s="5" t="s">
        <v>2829</v>
      </c>
    </row>
    <row r="333" spans="1:10">
      <c r="A333" s="5">
        <v>332</v>
      </c>
      <c r="B333" s="5" t="s">
        <v>1431</v>
      </c>
      <c r="C333" s="5" t="s">
        <v>168</v>
      </c>
      <c r="D333" s="5" t="s">
        <v>2975</v>
      </c>
      <c r="E333" s="5" t="s">
        <v>2976</v>
      </c>
      <c r="F333" s="5" t="s">
        <v>2977</v>
      </c>
      <c r="G333" s="5" t="s">
        <v>1444</v>
      </c>
      <c r="J333" s="5" t="s">
        <v>2829</v>
      </c>
    </row>
    <row r="334" spans="1:10">
      <c r="A334" s="5">
        <v>333</v>
      </c>
      <c r="B334" s="5" t="s">
        <v>1431</v>
      </c>
      <c r="C334" s="5" t="s">
        <v>168</v>
      </c>
      <c r="D334" s="5" t="s">
        <v>2581</v>
      </c>
      <c r="E334" s="5" t="s">
        <v>2582</v>
      </c>
      <c r="F334" s="5" t="s">
        <v>2583</v>
      </c>
      <c r="G334" s="5" t="s">
        <v>1495</v>
      </c>
      <c r="H334" s="5" t="s">
        <v>2584</v>
      </c>
      <c r="J334" s="5" t="s">
        <v>2829</v>
      </c>
    </row>
    <row r="335" spans="1:10">
      <c r="A335" s="5">
        <v>334</v>
      </c>
      <c r="B335" s="5" t="s">
        <v>1431</v>
      </c>
      <c r="C335" s="5" t="s">
        <v>168</v>
      </c>
      <c r="D335" s="5" t="s">
        <v>2585</v>
      </c>
      <c r="E335" s="5" t="s">
        <v>2586</v>
      </c>
      <c r="F335" s="5" t="s">
        <v>2587</v>
      </c>
      <c r="G335" s="5" t="s">
        <v>1533</v>
      </c>
      <c r="H335" s="5" t="s">
        <v>2588</v>
      </c>
      <c r="J335" s="5" t="s">
        <v>2829</v>
      </c>
    </row>
    <row r="336" spans="1:10">
      <c r="A336" s="5">
        <v>335</v>
      </c>
      <c r="B336" s="5" t="s">
        <v>1431</v>
      </c>
      <c r="C336" s="5" t="s">
        <v>168</v>
      </c>
      <c r="D336" s="5" t="s">
        <v>2589</v>
      </c>
      <c r="E336" s="5" t="s">
        <v>2590</v>
      </c>
      <c r="F336" s="5" t="s">
        <v>2591</v>
      </c>
      <c r="G336" s="5" t="s">
        <v>1549</v>
      </c>
      <c r="J336" s="5" t="s">
        <v>2829</v>
      </c>
    </row>
    <row r="337" spans="1:10">
      <c r="A337" s="5">
        <v>336</v>
      </c>
      <c r="B337" s="5" t="s">
        <v>1431</v>
      </c>
      <c r="C337" s="5" t="s">
        <v>168</v>
      </c>
      <c r="D337" s="5" t="s">
        <v>2592</v>
      </c>
      <c r="E337" s="5" t="s">
        <v>2593</v>
      </c>
      <c r="F337" s="5" t="s">
        <v>2594</v>
      </c>
      <c r="G337" s="5" t="s">
        <v>1448</v>
      </c>
      <c r="J337" s="5" t="s">
        <v>2829</v>
      </c>
    </row>
    <row r="338" spans="1:10">
      <c r="A338" s="5">
        <v>337</v>
      </c>
      <c r="B338" s="5" t="s">
        <v>1431</v>
      </c>
      <c r="C338" s="5" t="s">
        <v>168</v>
      </c>
      <c r="D338" s="5" t="s">
        <v>2595</v>
      </c>
      <c r="E338" s="5" t="s">
        <v>2596</v>
      </c>
      <c r="F338" s="5" t="s">
        <v>2597</v>
      </c>
      <c r="G338" s="5" t="s">
        <v>1453</v>
      </c>
      <c r="H338" s="5" t="s">
        <v>2310</v>
      </c>
      <c r="J338" s="5" t="s">
        <v>2829</v>
      </c>
    </row>
    <row r="339" spans="1:10">
      <c r="A339" s="5">
        <v>338</v>
      </c>
      <c r="B339" s="5" t="s">
        <v>1431</v>
      </c>
      <c r="C339" s="5" t="s">
        <v>168</v>
      </c>
      <c r="D339" s="5" t="s">
        <v>2598</v>
      </c>
      <c r="E339" s="5" t="s">
        <v>2599</v>
      </c>
      <c r="F339" s="5" t="s">
        <v>2600</v>
      </c>
      <c r="G339" s="5" t="s">
        <v>1462</v>
      </c>
      <c r="H339" s="5" t="s">
        <v>2601</v>
      </c>
      <c r="J339" s="5" t="s">
        <v>2829</v>
      </c>
    </row>
    <row r="340" spans="1:10">
      <c r="A340" s="5">
        <v>339</v>
      </c>
      <c r="B340" s="5" t="s">
        <v>1431</v>
      </c>
      <c r="C340" s="5" t="s">
        <v>168</v>
      </c>
      <c r="D340" s="5" t="s">
        <v>2602</v>
      </c>
      <c r="E340" s="5" t="s">
        <v>2603</v>
      </c>
      <c r="F340" s="5" t="s">
        <v>2604</v>
      </c>
      <c r="G340" s="5" t="s">
        <v>1544</v>
      </c>
      <c r="J340" s="5" t="s">
        <v>2829</v>
      </c>
    </row>
    <row r="341" spans="1:10">
      <c r="A341" s="5">
        <v>340</v>
      </c>
      <c r="B341" s="5" t="s">
        <v>1431</v>
      </c>
      <c r="C341" s="5" t="s">
        <v>168</v>
      </c>
      <c r="D341" s="5" t="s">
        <v>2605</v>
      </c>
      <c r="E341" s="5" t="s">
        <v>2606</v>
      </c>
      <c r="F341" s="5" t="s">
        <v>2607</v>
      </c>
      <c r="G341" s="5" t="s">
        <v>1533</v>
      </c>
      <c r="H341" s="5" t="s">
        <v>2007</v>
      </c>
      <c r="J341" s="5" t="s">
        <v>2829</v>
      </c>
    </row>
    <row r="342" spans="1:10">
      <c r="A342" s="5">
        <v>341</v>
      </c>
      <c r="B342" s="5" t="s">
        <v>1431</v>
      </c>
      <c r="C342" s="5" t="s">
        <v>168</v>
      </c>
      <c r="D342" s="5" t="s">
        <v>2608</v>
      </c>
      <c r="E342" s="5" t="s">
        <v>2609</v>
      </c>
      <c r="F342" s="5" t="s">
        <v>2610</v>
      </c>
      <c r="G342" s="5" t="s">
        <v>1462</v>
      </c>
      <c r="H342" s="5" t="s">
        <v>2007</v>
      </c>
      <c r="J342" s="5" t="s">
        <v>2829</v>
      </c>
    </row>
    <row r="343" spans="1:10">
      <c r="A343" s="5">
        <v>342</v>
      </c>
      <c r="B343" s="5" t="s">
        <v>1431</v>
      </c>
      <c r="C343" s="5" t="s">
        <v>168</v>
      </c>
      <c r="D343" s="5" t="s">
        <v>2611</v>
      </c>
      <c r="E343" s="5" t="s">
        <v>2612</v>
      </c>
      <c r="F343" s="5" t="s">
        <v>2613</v>
      </c>
      <c r="G343" s="5" t="s">
        <v>1453</v>
      </c>
      <c r="H343" s="5" t="s">
        <v>1674</v>
      </c>
      <c r="J343" s="5" t="s">
        <v>2829</v>
      </c>
    </row>
    <row r="344" spans="1:10">
      <c r="A344" s="5">
        <v>343</v>
      </c>
      <c r="B344" s="5" t="s">
        <v>1431</v>
      </c>
      <c r="C344" s="5" t="s">
        <v>168</v>
      </c>
      <c r="D344" s="5" t="s">
        <v>2614</v>
      </c>
      <c r="E344" s="5" t="s">
        <v>2615</v>
      </c>
      <c r="F344" s="5" t="s">
        <v>2616</v>
      </c>
      <c r="G344" s="5" t="s">
        <v>2617</v>
      </c>
      <c r="J344" s="5" t="s">
        <v>2829</v>
      </c>
    </row>
    <row r="345" spans="1:10">
      <c r="A345" s="5">
        <v>344</v>
      </c>
      <c r="B345" s="5" t="s">
        <v>1431</v>
      </c>
      <c r="C345" s="5" t="s">
        <v>168</v>
      </c>
      <c r="D345" s="5" t="s">
        <v>2618</v>
      </c>
      <c r="E345" s="5" t="s">
        <v>2619</v>
      </c>
      <c r="F345" s="5" t="s">
        <v>2620</v>
      </c>
      <c r="G345" s="5" t="s">
        <v>1528</v>
      </c>
      <c r="J345" s="5" t="s">
        <v>2829</v>
      </c>
    </row>
    <row r="346" spans="1:10">
      <c r="A346" s="5">
        <v>345</v>
      </c>
      <c r="B346" s="5" t="s">
        <v>1431</v>
      </c>
      <c r="C346" s="5" t="s">
        <v>168</v>
      </c>
      <c r="D346" s="5" t="s">
        <v>2978</v>
      </c>
      <c r="E346" s="5" t="s">
        <v>2979</v>
      </c>
      <c r="F346" s="5" t="s">
        <v>2980</v>
      </c>
      <c r="G346" s="5" t="s">
        <v>1462</v>
      </c>
      <c r="H346" s="5" t="s">
        <v>2981</v>
      </c>
      <c r="J346" s="5" t="s">
        <v>2829</v>
      </c>
    </row>
    <row r="347" spans="1:10">
      <c r="A347" s="5">
        <v>346</v>
      </c>
      <c r="B347" s="5" t="s">
        <v>1431</v>
      </c>
      <c r="C347" s="5" t="s">
        <v>168</v>
      </c>
      <c r="D347" s="5" t="s">
        <v>2621</v>
      </c>
      <c r="E347" s="5" t="s">
        <v>2622</v>
      </c>
      <c r="F347" s="5" t="s">
        <v>2623</v>
      </c>
      <c r="G347" s="5" t="s">
        <v>1533</v>
      </c>
      <c r="H347" s="5" t="s">
        <v>2624</v>
      </c>
      <c r="J347" s="5" t="s">
        <v>2829</v>
      </c>
    </row>
    <row r="348" spans="1:10">
      <c r="A348" s="5">
        <v>347</v>
      </c>
      <c r="B348" s="5" t="s">
        <v>1431</v>
      </c>
      <c r="C348" s="5" t="s">
        <v>168</v>
      </c>
      <c r="D348" s="5" t="s">
        <v>2625</v>
      </c>
      <c r="E348" s="5" t="s">
        <v>2626</v>
      </c>
      <c r="F348" s="5" t="s">
        <v>2627</v>
      </c>
      <c r="G348" s="5" t="s">
        <v>1641</v>
      </c>
      <c r="H348" s="5" t="s">
        <v>2628</v>
      </c>
      <c r="J348" s="5" t="s">
        <v>2829</v>
      </c>
    </row>
    <row r="349" spans="1:10">
      <c r="A349" s="5">
        <v>348</v>
      </c>
      <c r="B349" s="5" t="s">
        <v>1431</v>
      </c>
      <c r="C349" s="5" t="s">
        <v>168</v>
      </c>
      <c r="D349" s="5" t="s">
        <v>2982</v>
      </c>
      <c r="E349" s="5" t="s">
        <v>2983</v>
      </c>
      <c r="F349" s="5" t="s">
        <v>2984</v>
      </c>
      <c r="G349" s="5" t="s">
        <v>1673</v>
      </c>
      <c r="H349" s="5" t="s">
        <v>2985</v>
      </c>
      <c r="J349" s="5" t="s">
        <v>2829</v>
      </c>
    </row>
    <row r="350" spans="1:10">
      <c r="A350" s="5">
        <v>349</v>
      </c>
      <c r="B350" s="5" t="s">
        <v>1431</v>
      </c>
      <c r="C350" s="5" t="s">
        <v>168</v>
      </c>
      <c r="D350" s="5" t="s">
        <v>2629</v>
      </c>
      <c r="E350" s="5" t="s">
        <v>2630</v>
      </c>
      <c r="F350" s="5" t="s">
        <v>2631</v>
      </c>
      <c r="G350" s="5" t="s">
        <v>1641</v>
      </c>
      <c r="J350" s="5" t="s">
        <v>2829</v>
      </c>
    </row>
    <row r="351" spans="1:10">
      <c r="A351" s="5">
        <v>350</v>
      </c>
      <c r="B351" s="5" t="s">
        <v>1431</v>
      </c>
      <c r="C351" s="5" t="s">
        <v>168</v>
      </c>
      <c r="D351" s="5" t="s">
        <v>2986</v>
      </c>
      <c r="E351" s="5" t="s">
        <v>2987</v>
      </c>
      <c r="F351" s="5" t="s">
        <v>2988</v>
      </c>
      <c r="G351" s="5" t="s">
        <v>1549</v>
      </c>
      <c r="J351" s="5" t="s">
        <v>2829</v>
      </c>
    </row>
    <row r="352" spans="1:10">
      <c r="A352" s="5">
        <v>351</v>
      </c>
      <c r="B352" s="5" t="s">
        <v>1431</v>
      </c>
      <c r="C352" s="5" t="s">
        <v>168</v>
      </c>
      <c r="D352" s="5" t="s">
        <v>2989</v>
      </c>
      <c r="E352" s="5" t="s">
        <v>2990</v>
      </c>
      <c r="F352" s="5" t="s">
        <v>2991</v>
      </c>
      <c r="G352" s="5" t="s">
        <v>1528</v>
      </c>
      <c r="H352" s="5" t="s">
        <v>2992</v>
      </c>
      <c r="J352" s="5" t="s">
        <v>2829</v>
      </c>
    </row>
    <row r="353" spans="1:10">
      <c r="A353" s="5">
        <v>352</v>
      </c>
      <c r="B353" s="5" t="s">
        <v>1431</v>
      </c>
      <c r="C353" s="5" t="s">
        <v>168</v>
      </c>
      <c r="D353" s="5" t="s">
        <v>2993</v>
      </c>
      <c r="E353" s="5" t="s">
        <v>2994</v>
      </c>
      <c r="F353" s="5" t="s">
        <v>2995</v>
      </c>
      <c r="G353" s="5" t="s">
        <v>2996</v>
      </c>
      <c r="J353" s="5" t="s">
        <v>2829</v>
      </c>
    </row>
    <row r="354" spans="1:10">
      <c r="A354" s="5">
        <v>353</v>
      </c>
      <c r="B354" s="5" t="s">
        <v>1431</v>
      </c>
      <c r="C354" s="5" t="s">
        <v>168</v>
      </c>
      <c r="D354" s="5" t="s">
        <v>2632</v>
      </c>
      <c r="E354" s="5" t="s">
        <v>2633</v>
      </c>
      <c r="F354" s="5" t="s">
        <v>2634</v>
      </c>
      <c r="G354" s="5" t="s">
        <v>1544</v>
      </c>
      <c r="J354" s="5" t="s">
        <v>2829</v>
      </c>
    </row>
    <row r="355" spans="1:10">
      <c r="A355" s="5">
        <v>354</v>
      </c>
      <c r="B355" s="5" t="s">
        <v>1431</v>
      </c>
      <c r="C355" s="5" t="s">
        <v>168</v>
      </c>
      <c r="D355" s="5" t="s">
        <v>2635</v>
      </c>
      <c r="E355" s="5" t="s">
        <v>2636</v>
      </c>
      <c r="F355" s="5" t="s">
        <v>2637</v>
      </c>
      <c r="G355" s="5" t="s">
        <v>1687</v>
      </c>
      <c r="H355" s="5" t="s">
        <v>2638</v>
      </c>
      <c r="J355" s="5" t="s">
        <v>2829</v>
      </c>
    </row>
    <row r="356" spans="1:10">
      <c r="A356" s="5">
        <v>355</v>
      </c>
      <c r="B356" s="5" t="s">
        <v>1431</v>
      </c>
      <c r="C356" s="5" t="s">
        <v>168</v>
      </c>
      <c r="D356" s="5" t="s">
        <v>2639</v>
      </c>
      <c r="E356" s="5" t="s">
        <v>2640</v>
      </c>
      <c r="F356" s="5" t="s">
        <v>2641</v>
      </c>
      <c r="G356" s="5" t="s">
        <v>1462</v>
      </c>
      <c r="H356" s="5" t="s">
        <v>2642</v>
      </c>
      <c r="J356" s="5" t="s">
        <v>2829</v>
      </c>
    </row>
    <row r="357" spans="1:10">
      <c r="A357" s="5">
        <v>356</v>
      </c>
      <c r="B357" s="5" t="s">
        <v>1431</v>
      </c>
      <c r="C357" s="5" t="s">
        <v>168</v>
      </c>
      <c r="D357" s="5" t="s">
        <v>2643</v>
      </c>
      <c r="E357" s="5" t="s">
        <v>2644</v>
      </c>
      <c r="F357" s="5" t="s">
        <v>2645</v>
      </c>
      <c r="G357" s="5" t="s">
        <v>1544</v>
      </c>
      <c r="J357" s="5" t="s">
        <v>2829</v>
      </c>
    </row>
    <row r="358" spans="1:10">
      <c r="A358" s="5">
        <v>357</v>
      </c>
      <c r="B358" s="5" t="s">
        <v>1431</v>
      </c>
      <c r="C358" s="5" t="s">
        <v>168</v>
      </c>
      <c r="D358" s="5" t="s">
        <v>2646</v>
      </c>
      <c r="E358" s="5" t="s">
        <v>2647</v>
      </c>
      <c r="F358" s="5" t="s">
        <v>2648</v>
      </c>
      <c r="G358" s="5" t="s">
        <v>1528</v>
      </c>
      <c r="H358" s="5" t="s">
        <v>2649</v>
      </c>
      <c r="J358" s="5" t="s">
        <v>2829</v>
      </c>
    </row>
    <row r="359" spans="1:10">
      <c r="A359" s="5">
        <v>358</v>
      </c>
      <c r="B359" s="5" t="s">
        <v>1431</v>
      </c>
      <c r="C359" s="5" t="s">
        <v>168</v>
      </c>
      <c r="D359" s="5" t="s">
        <v>2997</v>
      </c>
      <c r="E359" s="5" t="s">
        <v>2998</v>
      </c>
      <c r="F359" s="5" t="s">
        <v>2999</v>
      </c>
      <c r="G359" s="5" t="s">
        <v>1544</v>
      </c>
      <c r="J359" s="5" t="s">
        <v>2829</v>
      </c>
    </row>
    <row r="360" spans="1:10">
      <c r="A360" s="5">
        <v>359</v>
      </c>
      <c r="B360" s="5" t="s">
        <v>1431</v>
      </c>
      <c r="C360" s="5" t="s">
        <v>168</v>
      </c>
      <c r="D360" s="5" t="s">
        <v>2650</v>
      </c>
      <c r="E360" s="5" t="s">
        <v>2651</v>
      </c>
      <c r="F360" s="5" t="s">
        <v>2652</v>
      </c>
      <c r="G360" s="5" t="s">
        <v>1533</v>
      </c>
      <c r="H360" s="5" t="s">
        <v>2653</v>
      </c>
      <c r="J360" s="5" t="s">
        <v>2829</v>
      </c>
    </row>
    <row r="361" spans="1:10">
      <c r="A361" s="5">
        <v>360</v>
      </c>
      <c r="B361" s="5" t="s">
        <v>1431</v>
      </c>
      <c r="C361" s="5" t="s">
        <v>168</v>
      </c>
      <c r="D361" s="5" t="s">
        <v>2654</v>
      </c>
      <c r="E361" s="5" t="s">
        <v>2655</v>
      </c>
      <c r="F361" s="5" t="s">
        <v>2656</v>
      </c>
      <c r="G361" s="5" t="s">
        <v>1544</v>
      </c>
      <c r="H361" s="5" t="s">
        <v>2657</v>
      </c>
      <c r="J361" s="5" t="s">
        <v>2829</v>
      </c>
    </row>
    <row r="362" spans="1:10">
      <c r="A362" s="5">
        <v>361</v>
      </c>
      <c r="B362" s="5" t="s">
        <v>1431</v>
      </c>
      <c r="C362" s="5" t="s">
        <v>168</v>
      </c>
      <c r="D362" s="5" t="s">
        <v>3000</v>
      </c>
      <c r="E362" s="5" t="s">
        <v>3001</v>
      </c>
      <c r="F362" s="5" t="s">
        <v>3002</v>
      </c>
      <c r="G362" s="5" t="s">
        <v>1448</v>
      </c>
      <c r="J362" s="5" t="s">
        <v>2829</v>
      </c>
    </row>
    <row r="363" spans="1:10">
      <c r="A363" s="5">
        <v>362</v>
      </c>
      <c r="B363" s="5" t="s">
        <v>1431</v>
      </c>
      <c r="C363" s="5" t="s">
        <v>168</v>
      </c>
      <c r="D363" s="5" t="s">
        <v>2658</v>
      </c>
      <c r="E363" s="5" t="s">
        <v>2659</v>
      </c>
      <c r="F363" s="5" t="s">
        <v>2660</v>
      </c>
      <c r="G363" s="5" t="s">
        <v>1769</v>
      </c>
      <c r="H363" s="5" t="s">
        <v>1770</v>
      </c>
      <c r="J363" s="5" t="s">
        <v>2829</v>
      </c>
    </row>
    <row r="364" spans="1:10">
      <c r="A364" s="5">
        <v>363</v>
      </c>
      <c r="B364" s="5" t="s">
        <v>1431</v>
      </c>
      <c r="C364" s="5" t="s">
        <v>168</v>
      </c>
      <c r="D364" s="5" t="s">
        <v>2661</v>
      </c>
      <c r="E364" s="5" t="s">
        <v>2662</v>
      </c>
      <c r="F364" s="5" t="s">
        <v>2663</v>
      </c>
      <c r="G364" s="5" t="s">
        <v>1544</v>
      </c>
      <c r="H364" s="5" t="s">
        <v>2664</v>
      </c>
      <c r="J364" s="5" t="s">
        <v>2829</v>
      </c>
    </row>
    <row r="365" spans="1:10">
      <c r="A365" s="5">
        <v>364</v>
      </c>
      <c r="B365" s="5" t="s">
        <v>1431</v>
      </c>
      <c r="C365" s="5" t="s">
        <v>168</v>
      </c>
      <c r="D365" s="5" t="s">
        <v>2665</v>
      </c>
      <c r="E365" s="5" t="s">
        <v>2666</v>
      </c>
      <c r="F365" s="5" t="s">
        <v>2667</v>
      </c>
      <c r="G365" s="5" t="s">
        <v>1444</v>
      </c>
      <c r="H365" s="5" t="s">
        <v>2668</v>
      </c>
      <c r="J365" s="5" t="s">
        <v>2829</v>
      </c>
    </row>
    <row r="366" spans="1:10">
      <c r="A366" s="5">
        <v>365</v>
      </c>
      <c r="B366" s="5" t="s">
        <v>1431</v>
      </c>
      <c r="C366" s="5" t="s">
        <v>168</v>
      </c>
      <c r="D366" s="5" t="s">
        <v>2669</v>
      </c>
      <c r="E366" s="5" t="s">
        <v>2670</v>
      </c>
      <c r="F366" s="5" t="s">
        <v>2671</v>
      </c>
      <c r="G366" s="5" t="s">
        <v>1453</v>
      </c>
      <c r="H366" s="5" t="s">
        <v>2672</v>
      </c>
      <c r="J366" s="5" t="s">
        <v>2829</v>
      </c>
    </row>
    <row r="367" spans="1:10">
      <c r="A367" s="5">
        <v>366</v>
      </c>
      <c r="B367" s="5" t="s">
        <v>1431</v>
      </c>
      <c r="C367" s="5" t="s">
        <v>168</v>
      </c>
      <c r="D367" s="5" t="s">
        <v>2673</v>
      </c>
      <c r="E367" s="5" t="s">
        <v>2674</v>
      </c>
      <c r="F367" s="5" t="s">
        <v>2675</v>
      </c>
      <c r="G367" s="5" t="s">
        <v>1444</v>
      </c>
      <c r="J367" s="5" t="s">
        <v>2829</v>
      </c>
    </row>
    <row r="368" spans="1:10">
      <c r="A368" s="5">
        <v>367</v>
      </c>
      <c r="B368" s="5" t="s">
        <v>1431</v>
      </c>
      <c r="C368" s="5" t="s">
        <v>168</v>
      </c>
      <c r="D368" s="5" t="s">
        <v>2676</v>
      </c>
      <c r="E368" s="5" t="s">
        <v>2677</v>
      </c>
      <c r="F368" s="5" t="s">
        <v>2678</v>
      </c>
      <c r="G368" s="5" t="s">
        <v>1641</v>
      </c>
      <c r="J368" s="5" t="s">
        <v>2829</v>
      </c>
    </row>
    <row r="369" spans="1:10">
      <c r="A369" s="5">
        <v>368</v>
      </c>
      <c r="B369" s="5" t="s">
        <v>1431</v>
      </c>
      <c r="C369" s="5" t="s">
        <v>168</v>
      </c>
      <c r="D369" s="5" t="s">
        <v>2679</v>
      </c>
      <c r="E369" s="5" t="s">
        <v>2680</v>
      </c>
      <c r="F369" s="5" t="s">
        <v>2681</v>
      </c>
      <c r="G369" s="5" t="s">
        <v>1453</v>
      </c>
      <c r="J369" s="5" t="s">
        <v>2829</v>
      </c>
    </row>
    <row r="370" spans="1:10">
      <c r="A370" s="5">
        <v>369</v>
      </c>
      <c r="B370" s="5" t="s">
        <v>1431</v>
      </c>
      <c r="C370" s="5" t="s">
        <v>168</v>
      </c>
      <c r="D370" s="5" t="s">
        <v>2682</v>
      </c>
      <c r="E370" s="5" t="s">
        <v>2683</v>
      </c>
      <c r="F370" s="5" t="s">
        <v>2684</v>
      </c>
      <c r="G370" s="5" t="s">
        <v>1528</v>
      </c>
      <c r="H370" s="5" t="s">
        <v>2685</v>
      </c>
      <c r="J370" s="5" t="s">
        <v>2829</v>
      </c>
    </row>
    <row r="371" spans="1:10">
      <c r="A371" s="5">
        <v>370</v>
      </c>
      <c r="B371" s="5" t="s">
        <v>1431</v>
      </c>
      <c r="C371" s="5" t="s">
        <v>168</v>
      </c>
      <c r="D371" s="5" t="s">
        <v>2686</v>
      </c>
      <c r="E371" s="5" t="s">
        <v>2687</v>
      </c>
      <c r="F371" s="5" t="s">
        <v>2688</v>
      </c>
      <c r="G371" s="5" t="s">
        <v>1462</v>
      </c>
      <c r="J371" s="5" t="s">
        <v>2829</v>
      </c>
    </row>
    <row r="372" spans="1:10">
      <c r="A372" s="5">
        <v>371</v>
      </c>
      <c r="B372" s="5" t="s">
        <v>1431</v>
      </c>
      <c r="C372" s="5" t="s">
        <v>168</v>
      </c>
      <c r="D372" s="5" t="s">
        <v>2689</v>
      </c>
      <c r="E372" s="5" t="s">
        <v>2690</v>
      </c>
      <c r="F372" s="5" t="s">
        <v>2691</v>
      </c>
      <c r="G372" s="5" t="s">
        <v>1724</v>
      </c>
      <c r="H372" s="5" t="s">
        <v>2692</v>
      </c>
      <c r="J372" s="5" t="s">
        <v>2829</v>
      </c>
    </row>
    <row r="373" spans="1:10">
      <c r="A373" s="5">
        <v>372</v>
      </c>
      <c r="B373" s="5" t="s">
        <v>1431</v>
      </c>
      <c r="C373" s="5" t="s">
        <v>168</v>
      </c>
      <c r="D373" s="5" t="s">
        <v>3003</v>
      </c>
      <c r="E373" s="5" t="s">
        <v>3004</v>
      </c>
      <c r="F373" s="5" t="s">
        <v>3005</v>
      </c>
      <c r="G373" s="5" t="s">
        <v>1448</v>
      </c>
      <c r="J373" s="5" t="s">
        <v>2829</v>
      </c>
    </row>
    <row r="374" spans="1:10">
      <c r="A374" s="5">
        <v>373</v>
      </c>
      <c r="B374" s="5" t="s">
        <v>1431</v>
      </c>
      <c r="C374" s="5" t="s">
        <v>168</v>
      </c>
      <c r="D374" s="5" t="s">
        <v>2693</v>
      </c>
      <c r="E374" s="5" t="s">
        <v>2694</v>
      </c>
      <c r="F374" s="5" t="s">
        <v>2695</v>
      </c>
      <c r="G374" s="5" t="s">
        <v>1549</v>
      </c>
      <c r="J374" s="5" t="s">
        <v>2829</v>
      </c>
    </row>
    <row r="375" spans="1:10">
      <c r="A375" s="5">
        <v>374</v>
      </c>
      <c r="B375" s="5" t="s">
        <v>1431</v>
      </c>
      <c r="C375" s="5" t="s">
        <v>168</v>
      </c>
      <c r="D375" s="5" t="s">
        <v>2696</v>
      </c>
      <c r="E375" s="5" t="s">
        <v>2697</v>
      </c>
      <c r="F375" s="5" t="s">
        <v>2698</v>
      </c>
      <c r="G375" s="5" t="s">
        <v>2699</v>
      </c>
      <c r="J375" s="5" t="s">
        <v>2829</v>
      </c>
    </row>
    <row r="376" spans="1:10">
      <c r="A376" s="5">
        <v>375</v>
      </c>
      <c r="B376" s="5" t="s">
        <v>1431</v>
      </c>
      <c r="C376" s="5" t="s">
        <v>168</v>
      </c>
      <c r="D376" s="5" t="s">
        <v>2700</v>
      </c>
      <c r="E376" s="5" t="s">
        <v>2701</v>
      </c>
      <c r="F376" s="5" t="s">
        <v>2702</v>
      </c>
      <c r="G376" s="5" t="s">
        <v>1549</v>
      </c>
      <c r="H376" s="5" t="s">
        <v>2703</v>
      </c>
      <c r="J376" s="5" t="s">
        <v>2829</v>
      </c>
    </row>
    <row r="377" spans="1:10">
      <c r="A377" s="5">
        <v>376</v>
      </c>
      <c r="B377" s="5" t="s">
        <v>1431</v>
      </c>
      <c r="C377" s="5" t="s">
        <v>168</v>
      </c>
      <c r="D377" s="5" t="s">
        <v>2704</v>
      </c>
      <c r="E377" s="5" t="s">
        <v>2705</v>
      </c>
      <c r="F377" s="5" t="s">
        <v>2706</v>
      </c>
      <c r="G377" s="5" t="s">
        <v>1724</v>
      </c>
      <c r="H377" s="5" t="s">
        <v>2707</v>
      </c>
      <c r="J377" s="5" t="s">
        <v>2829</v>
      </c>
    </row>
    <row r="378" spans="1:10">
      <c r="A378" s="5">
        <v>377</v>
      </c>
      <c r="B378" s="5" t="s">
        <v>1431</v>
      </c>
      <c r="C378" s="5" t="s">
        <v>168</v>
      </c>
      <c r="D378" s="5" t="s">
        <v>2708</v>
      </c>
      <c r="E378" s="5" t="s">
        <v>2709</v>
      </c>
      <c r="F378" s="5" t="s">
        <v>2710</v>
      </c>
      <c r="G378" s="5" t="s">
        <v>1533</v>
      </c>
      <c r="J378" s="5" t="s">
        <v>2829</v>
      </c>
    </row>
    <row r="379" spans="1:10">
      <c r="A379" s="5">
        <v>378</v>
      </c>
      <c r="B379" s="5" t="s">
        <v>1431</v>
      </c>
      <c r="C379" s="5" t="s">
        <v>168</v>
      </c>
      <c r="D379" s="5" t="s">
        <v>3006</v>
      </c>
      <c r="E379" s="5" t="s">
        <v>3007</v>
      </c>
      <c r="F379" s="5" t="s">
        <v>3008</v>
      </c>
      <c r="G379" s="5" t="s">
        <v>1462</v>
      </c>
      <c r="J379" s="5" t="s">
        <v>2829</v>
      </c>
    </row>
    <row r="380" spans="1:10">
      <c r="A380" s="5">
        <v>379</v>
      </c>
      <c r="B380" s="5" t="s">
        <v>1431</v>
      </c>
      <c r="C380" s="5" t="s">
        <v>168</v>
      </c>
      <c r="D380" s="5" t="s">
        <v>2711</v>
      </c>
      <c r="E380" s="5" t="s">
        <v>2712</v>
      </c>
      <c r="F380" s="5" t="s">
        <v>2713</v>
      </c>
      <c r="G380" s="5" t="s">
        <v>1462</v>
      </c>
      <c r="H380" s="5" t="s">
        <v>2714</v>
      </c>
      <c r="J380" s="5" t="s">
        <v>2829</v>
      </c>
    </row>
    <row r="381" spans="1:10">
      <c r="A381" s="5">
        <v>380</v>
      </c>
      <c r="B381" s="5" t="s">
        <v>1431</v>
      </c>
      <c r="C381" s="5" t="s">
        <v>168</v>
      </c>
      <c r="D381" s="5" t="s">
        <v>2715</v>
      </c>
      <c r="E381" s="5" t="s">
        <v>2716</v>
      </c>
      <c r="F381" s="5" t="s">
        <v>2717</v>
      </c>
      <c r="G381" s="5" t="s">
        <v>1495</v>
      </c>
      <c r="H381" s="5" t="s">
        <v>2718</v>
      </c>
      <c r="J381" s="5" t="s">
        <v>2829</v>
      </c>
    </row>
    <row r="382" spans="1:10">
      <c r="A382" s="5">
        <v>381</v>
      </c>
      <c r="B382" s="5" t="s">
        <v>1431</v>
      </c>
      <c r="C382" s="5" t="s">
        <v>168</v>
      </c>
      <c r="D382" s="5" t="s">
        <v>2719</v>
      </c>
      <c r="E382" s="5" t="s">
        <v>2720</v>
      </c>
      <c r="F382" s="5" t="s">
        <v>2721</v>
      </c>
      <c r="G382" s="5" t="s">
        <v>1515</v>
      </c>
      <c r="H382" s="5" t="s">
        <v>2722</v>
      </c>
      <c r="J382" s="5" t="s">
        <v>2829</v>
      </c>
    </row>
    <row r="383" spans="1:10">
      <c r="A383" s="5">
        <v>382</v>
      </c>
      <c r="B383" s="5" t="s">
        <v>1431</v>
      </c>
      <c r="C383" s="5" t="s">
        <v>168</v>
      </c>
      <c r="D383" s="5" t="s">
        <v>2723</v>
      </c>
      <c r="E383" s="5" t="s">
        <v>2724</v>
      </c>
      <c r="F383" s="5" t="s">
        <v>2725</v>
      </c>
      <c r="G383" s="5" t="s">
        <v>3009</v>
      </c>
      <c r="H383" s="5" t="s">
        <v>2726</v>
      </c>
      <c r="J383" s="5" t="s">
        <v>2829</v>
      </c>
    </row>
    <row r="384" spans="1:10">
      <c r="A384" s="5">
        <v>383</v>
      </c>
      <c r="B384" s="5" t="s">
        <v>1431</v>
      </c>
      <c r="C384" s="5" t="s">
        <v>168</v>
      </c>
      <c r="D384" s="5" t="s">
        <v>2731</v>
      </c>
      <c r="E384" s="5" t="s">
        <v>3010</v>
      </c>
      <c r="F384" s="5" t="s">
        <v>2728</v>
      </c>
      <c r="G384" s="5" t="s">
        <v>2732</v>
      </c>
      <c r="J384" s="5" t="s">
        <v>2829</v>
      </c>
    </row>
    <row r="385" spans="1:10">
      <c r="A385" s="5">
        <v>384</v>
      </c>
      <c r="B385" s="5" t="s">
        <v>1431</v>
      </c>
      <c r="C385" s="5" t="s">
        <v>168</v>
      </c>
      <c r="D385" s="5" t="s">
        <v>2727</v>
      </c>
      <c r="E385" s="5" t="s">
        <v>3010</v>
      </c>
      <c r="F385" s="5" t="s">
        <v>2728</v>
      </c>
      <c r="G385" s="5" t="s">
        <v>2729</v>
      </c>
      <c r="H385" s="5" t="s">
        <v>2730</v>
      </c>
      <c r="J385" s="5" t="s">
        <v>2829</v>
      </c>
    </row>
    <row r="386" spans="1:10">
      <c r="A386" s="5">
        <v>385</v>
      </c>
      <c r="B386" s="5" t="s">
        <v>1431</v>
      </c>
      <c r="C386" s="5" t="s">
        <v>168</v>
      </c>
      <c r="D386" s="5" t="s">
        <v>2733</v>
      </c>
      <c r="E386" s="5" t="s">
        <v>2734</v>
      </c>
      <c r="F386" s="5" t="s">
        <v>2735</v>
      </c>
      <c r="G386" s="5" t="s">
        <v>1533</v>
      </c>
      <c r="H386" s="5" t="s">
        <v>2736</v>
      </c>
      <c r="J386" s="5" t="s">
        <v>2829</v>
      </c>
    </row>
    <row r="387" spans="1:10">
      <c r="A387" s="5">
        <v>386</v>
      </c>
      <c r="B387" s="5" t="s">
        <v>1431</v>
      </c>
      <c r="C387" s="5" t="s">
        <v>168</v>
      </c>
      <c r="D387" s="5" t="s">
        <v>3011</v>
      </c>
      <c r="E387" s="5" t="s">
        <v>3012</v>
      </c>
      <c r="F387" s="5" t="s">
        <v>3013</v>
      </c>
      <c r="G387" s="5" t="s">
        <v>1544</v>
      </c>
      <c r="H387" s="5" t="s">
        <v>1674</v>
      </c>
      <c r="J387" s="5" t="s">
        <v>2829</v>
      </c>
    </row>
    <row r="388" spans="1:10">
      <c r="A388" s="5">
        <v>387</v>
      </c>
      <c r="B388" s="5" t="s">
        <v>1431</v>
      </c>
      <c r="C388" s="5" t="s">
        <v>168</v>
      </c>
      <c r="D388" s="5" t="s">
        <v>2737</v>
      </c>
      <c r="E388" s="5" t="s">
        <v>2738</v>
      </c>
      <c r="F388" s="5" t="s">
        <v>2739</v>
      </c>
      <c r="G388" s="5" t="s">
        <v>2740</v>
      </c>
      <c r="J388" s="5" t="s">
        <v>2829</v>
      </c>
    </row>
    <row r="389" spans="1:10">
      <c r="A389" s="5">
        <v>388</v>
      </c>
      <c r="B389" s="5" t="s">
        <v>1431</v>
      </c>
      <c r="C389" s="5" t="s">
        <v>168</v>
      </c>
      <c r="D389" s="5" t="s">
        <v>2741</v>
      </c>
      <c r="E389" s="5" t="s">
        <v>2742</v>
      </c>
      <c r="F389" s="5" t="s">
        <v>1434</v>
      </c>
      <c r="G389" s="5" t="s">
        <v>2743</v>
      </c>
      <c r="H389" s="5" t="s">
        <v>1440</v>
      </c>
      <c r="J389" s="5" t="s">
        <v>2829</v>
      </c>
    </row>
    <row r="390" spans="1:10">
      <c r="A390" s="5">
        <v>389</v>
      </c>
      <c r="B390" s="5" t="s">
        <v>1431</v>
      </c>
      <c r="C390" s="5" t="s">
        <v>168</v>
      </c>
      <c r="D390" s="5" t="s">
        <v>2744</v>
      </c>
      <c r="E390" s="5" t="s">
        <v>2745</v>
      </c>
      <c r="F390" s="5" t="s">
        <v>2746</v>
      </c>
      <c r="G390" s="5" t="s">
        <v>1560</v>
      </c>
      <c r="H390" s="5" t="s">
        <v>2747</v>
      </c>
      <c r="J390" s="5" t="s">
        <v>2829</v>
      </c>
    </row>
    <row r="391" spans="1:10">
      <c r="A391" s="5">
        <v>390</v>
      </c>
      <c r="B391" s="5" t="s">
        <v>1431</v>
      </c>
      <c r="C391" s="5" t="s">
        <v>168</v>
      </c>
      <c r="D391" s="5" t="s">
        <v>2748</v>
      </c>
      <c r="E391" s="5" t="s">
        <v>2749</v>
      </c>
      <c r="F391" s="5" t="s">
        <v>2750</v>
      </c>
      <c r="G391" s="5" t="s">
        <v>2751</v>
      </c>
      <c r="H391" s="5" t="s">
        <v>1783</v>
      </c>
      <c r="J391" s="5" t="s">
        <v>2829</v>
      </c>
    </row>
    <row r="392" spans="1:10">
      <c r="A392" s="5">
        <v>391</v>
      </c>
      <c r="B392" s="5" t="s">
        <v>1431</v>
      </c>
      <c r="C392" s="5" t="s">
        <v>168</v>
      </c>
      <c r="D392" s="5" t="s">
        <v>2752</v>
      </c>
      <c r="E392" s="5" t="s">
        <v>2753</v>
      </c>
      <c r="F392" s="5" t="s">
        <v>2754</v>
      </c>
      <c r="G392" s="5" t="s">
        <v>1600</v>
      </c>
      <c r="J392" s="5" t="s">
        <v>2829</v>
      </c>
    </row>
    <row r="393" spans="1:10">
      <c r="A393" s="5">
        <v>392</v>
      </c>
      <c r="B393" s="5" t="s">
        <v>1431</v>
      </c>
      <c r="C393" s="5" t="s">
        <v>168</v>
      </c>
      <c r="D393" s="5" t="s">
        <v>2755</v>
      </c>
      <c r="E393" s="5" t="s">
        <v>2756</v>
      </c>
      <c r="F393" s="5" t="s">
        <v>2757</v>
      </c>
      <c r="G393" s="5" t="s">
        <v>1829</v>
      </c>
      <c r="H393" s="5" t="s">
        <v>2758</v>
      </c>
      <c r="J393" s="5" t="s">
        <v>2829</v>
      </c>
    </row>
    <row r="394" spans="1:10">
      <c r="A394" s="5">
        <v>393</v>
      </c>
      <c r="B394" s="5" t="s">
        <v>1431</v>
      </c>
      <c r="C394" s="5" t="s">
        <v>168</v>
      </c>
      <c r="D394" s="5" t="s">
        <v>2759</v>
      </c>
      <c r="E394" s="5" t="s">
        <v>2760</v>
      </c>
      <c r="F394" s="5" t="s">
        <v>2761</v>
      </c>
      <c r="G394" s="5" t="s">
        <v>1444</v>
      </c>
      <c r="H394" s="5" t="s">
        <v>2762</v>
      </c>
      <c r="J394" s="5" t="s">
        <v>2829</v>
      </c>
    </row>
    <row r="395" spans="1:10">
      <c r="A395" s="5">
        <v>394</v>
      </c>
      <c r="B395" s="5" t="s">
        <v>1431</v>
      </c>
      <c r="C395" s="5" t="s">
        <v>168</v>
      </c>
      <c r="D395" s="5" t="s">
        <v>2763</v>
      </c>
      <c r="E395" s="5" t="s">
        <v>2764</v>
      </c>
      <c r="F395" s="5" t="s">
        <v>2765</v>
      </c>
      <c r="G395" s="5" t="s">
        <v>2766</v>
      </c>
      <c r="H395" s="5" t="s">
        <v>2767</v>
      </c>
      <c r="J395" s="5" t="s">
        <v>2829</v>
      </c>
    </row>
    <row r="396" spans="1:10">
      <c r="A396" s="5">
        <v>395</v>
      </c>
      <c r="B396" s="5" t="s">
        <v>1431</v>
      </c>
      <c r="C396" s="5" t="s">
        <v>168</v>
      </c>
      <c r="D396" s="5" t="s">
        <v>2768</v>
      </c>
      <c r="E396" s="5" t="s">
        <v>2769</v>
      </c>
      <c r="F396" s="5" t="s">
        <v>2770</v>
      </c>
      <c r="G396" s="5" t="s">
        <v>1719</v>
      </c>
      <c r="H396" s="5" t="s">
        <v>2771</v>
      </c>
      <c r="J396" s="5" t="s">
        <v>2829</v>
      </c>
    </row>
    <row r="397" spans="1:10">
      <c r="A397" s="5">
        <v>396</v>
      </c>
      <c r="B397" s="5" t="s">
        <v>1431</v>
      </c>
      <c r="C397" s="5" t="s">
        <v>168</v>
      </c>
      <c r="D397" s="5" t="s">
        <v>2772</v>
      </c>
      <c r="E397" s="5" t="s">
        <v>2773</v>
      </c>
      <c r="F397" s="5" t="s">
        <v>2774</v>
      </c>
      <c r="G397" s="5" t="s">
        <v>1549</v>
      </c>
      <c r="H397" s="5" t="s">
        <v>2775</v>
      </c>
      <c r="J397" s="5" t="s">
        <v>2829</v>
      </c>
    </row>
    <row r="398" spans="1:10">
      <c r="A398" s="5">
        <v>397</v>
      </c>
      <c r="B398" s="5" t="s">
        <v>1431</v>
      </c>
      <c r="C398" s="5" t="s">
        <v>168</v>
      </c>
      <c r="D398" s="5" t="s">
        <v>2776</v>
      </c>
      <c r="E398" s="5" t="s">
        <v>2777</v>
      </c>
      <c r="F398" s="5" t="s">
        <v>2778</v>
      </c>
      <c r="G398" s="5" t="s">
        <v>1668</v>
      </c>
      <c r="H398" s="5" t="s">
        <v>2779</v>
      </c>
      <c r="J398" s="5" t="s">
        <v>2829</v>
      </c>
    </row>
    <row r="399" spans="1:10">
      <c r="A399" s="5">
        <v>398</v>
      </c>
      <c r="B399" s="5" t="s">
        <v>1431</v>
      </c>
      <c r="C399" s="5" t="s">
        <v>168</v>
      </c>
      <c r="D399" s="5" t="s">
        <v>2780</v>
      </c>
      <c r="E399" s="5" t="s">
        <v>2781</v>
      </c>
      <c r="F399" s="5" t="s">
        <v>2782</v>
      </c>
      <c r="G399" s="5" t="s">
        <v>1759</v>
      </c>
      <c r="H399" s="5" t="s">
        <v>2783</v>
      </c>
      <c r="J399" s="5" t="s">
        <v>2829</v>
      </c>
    </row>
    <row r="400" spans="1:10">
      <c r="A400" s="5">
        <v>399</v>
      </c>
      <c r="B400" s="5" t="s">
        <v>1431</v>
      </c>
      <c r="C400" s="5" t="s">
        <v>168</v>
      </c>
      <c r="D400" s="5" t="s">
        <v>2784</v>
      </c>
      <c r="E400" s="5" t="s">
        <v>2785</v>
      </c>
      <c r="F400" s="5" t="s">
        <v>2786</v>
      </c>
      <c r="G400" s="5" t="s">
        <v>1448</v>
      </c>
      <c r="H400" s="5" t="s">
        <v>2787</v>
      </c>
      <c r="J400" s="5" t="s">
        <v>2829</v>
      </c>
    </row>
    <row r="401" spans="1:10">
      <c r="A401" s="5">
        <v>400</v>
      </c>
      <c r="B401" s="5" t="s">
        <v>1431</v>
      </c>
      <c r="C401" s="5" t="s">
        <v>168</v>
      </c>
      <c r="D401" s="5" t="s">
        <v>2788</v>
      </c>
      <c r="E401" s="5" t="s">
        <v>2789</v>
      </c>
      <c r="F401" s="5" t="s">
        <v>2790</v>
      </c>
      <c r="G401" s="5" t="s">
        <v>2087</v>
      </c>
      <c r="H401" s="5" t="s">
        <v>2480</v>
      </c>
      <c r="J401" s="5" t="s">
        <v>2829</v>
      </c>
    </row>
    <row r="402" spans="1:10">
      <c r="A402" s="5">
        <v>401</v>
      </c>
      <c r="B402" s="5" t="s">
        <v>1431</v>
      </c>
      <c r="C402" s="5" t="s">
        <v>168</v>
      </c>
      <c r="D402" s="5" t="s">
        <v>2791</v>
      </c>
      <c r="E402" s="5" t="s">
        <v>2792</v>
      </c>
      <c r="F402" s="5" t="s">
        <v>2793</v>
      </c>
      <c r="G402" s="5" t="s">
        <v>1687</v>
      </c>
      <c r="H402" s="5" t="s">
        <v>2794</v>
      </c>
      <c r="J402" s="5" t="s">
        <v>2829</v>
      </c>
    </row>
    <row r="403" spans="1:10">
      <c r="A403" s="5">
        <v>402</v>
      </c>
      <c r="B403" s="5" t="s">
        <v>1431</v>
      </c>
      <c r="C403" s="5" t="s">
        <v>168</v>
      </c>
      <c r="D403" s="5" t="s">
        <v>2795</v>
      </c>
      <c r="E403" s="5" t="s">
        <v>2796</v>
      </c>
      <c r="F403" s="5" t="s">
        <v>2797</v>
      </c>
      <c r="G403" s="5" t="s">
        <v>1673</v>
      </c>
      <c r="H403" s="5" t="s">
        <v>2798</v>
      </c>
      <c r="J403" s="5" t="s">
        <v>2829</v>
      </c>
    </row>
    <row r="404" spans="1:10">
      <c r="A404" s="5">
        <v>403</v>
      </c>
      <c r="B404" s="5" t="s">
        <v>1431</v>
      </c>
      <c r="C404" s="5" t="s">
        <v>168</v>
      </c>
      <c r="D404" s="5" t="s">
        <v>2799</v>
      </c>
      <c r="E404" s="5" t="s">
        <v>2800</v>
      </c>
      <c r="F404" s="5" t="s">
        <v>2801</v>
      </c>
      <c r="G404" s="5" t="s">
        <v>1444</v>
      </c>
      <c r="H404" s="5" t="s">
        <v>2802</v>
      </c>
      <c r="J404" s="5" t="s">
        <v>2829</v>
      </c>
    </row>
    <row r="405" spans="1:10">
      <c r="A405" s="5">
        <v>404</v>
      </c>
      <c r="B405" s="5" t="s">
        <v>1431</v>
      </c>
      <c r="C405" s="5" t="s">
        <v>168</v>
      </c>
      <c r="D405" s="5" t="s">
        <v>2803</v>
      </c>
      <c r="E405" s="5" t="s">
        <v>2804</v>
      </c>
      <c r="F405" s="5" t="s">
        <v>2805</v>
      </c>
      <c r="G405" s="5" t="s">
        <v>1444</v>
      </c>
      <c r="H405" s="5" t="s">
        <v>1611</v>
      </c>
      <c r="J405" s="5" t="s">
        <v>2829</v>
      </c>
    </row>
    <row r="406" spans="1:10">
      <c r="A406" s="5">
        <v>405</v>
      </c>
      <c r="B406" s="5" t="s">
        <v>1431</v>
      </c>
      <c r="C406" s="5" t="s">
        <v>168</v>
      </c>
      <c r="D406" s="5" t="s">
        <v>2806</v>
      </c>
      <c r="E406" s="5" t="s">
        <v>2807</v>
      </c>
      <c r="F406" s="5" t="s">
        <v>2808</v>
      </c>
      <c r="G406" s="5" t="s">
        <v>1615</v>
      </c>
      <c r="H406" s="5" t="s">
        <v>2809</v>
      </c>
      <c r="J406" s="5" t="s">
        <v>2829</v>
      </c>
    </row>
    <row r="407" spans="1:10">
      <c r="A407" s="5">
        <v>406</v>
      </c>
      <c r="B407" s="5" t="s">
        <v>1431</v>
      </c>
      <c r="C407" s="5" t="s">
        <v>168</v>
      </c>
      <c r="D407" s="5" t="s">
        <v>3014</v>
      </c>
      <c r="E407" s="5" t="s">
        <v>3015</v>
      </c>
      <c r="F407" s="5" t="s">
        <v>2855</v>
      </c>
      <c r="G407" s="5" t="s">
        <v>3016</v>
      </c>
      <c r="J407" s="5" t="s">
        <v>2829</v>
      </c>
    </row>
    <row r="408" spans="1:10">
      <c r="A408" s="5">
        <v>407</v>
      </c>
      <c r="B408" s="5" t="s">
        <v>1431</v>
      </c>
      <c r="C408" s="5" t="s">
        <v>168</v>
      </c>
      <c r="D408" s="5" t="s">
        <v>2810</v>
      </c>
      <c r="E408" s="5" t="s">
        <v>2811</v>
      </c>
      <c r="F408" s="5" t="s">
        <v>2812</v>
      </c>
      <c r="G408" s="5" t="s">
        <v>2813</v>
      </c>
      <c r="J408" s="5" t="s">
        <v>2829</v>
      </c>
    </row>
    <row r="409" spans="1:10">
      <c r="A409" s="5">
        <v>408</v>
      </c>
      <c r="B409" s="5" t="s">
        <v>1431</v>
      </c>
      <c r="C409" s="5" t="s">
        <v>168</v>
      </c>
      <c r="D409" s="5" t="s">
        <v>3017</v>
      </c>
      <c r="E409" s="5" t="s">
        <v>3018</v>
      </c>
      <c r="F409" s="5" t="s">
        <v>3019</v>
      </c>
      <c r="G409" s="5" t="s">
        <v>1565</v>
      </c>
      <c r="J409" s="5" t="s">
        <v>2829</v>
      </c>
    </row>
    <row r="410" spans="1:10">
      <c r="A410" s="5">
        <v>409</v>
      </c>
      <c r="B410" s="5" t="s">
        <v>1431</v>
      </c>
      <c r="C410" s="5" t="s">
        <v>168</v>
      </c>
      <c r="D410" s="5" t="s">
        <v>2814</v>
      </c>
      <c r="E410" s="5" t="s">
        <v>2815</v>
      </c>
      <c r="F410" s="5" t="s">
        <v>2816</v>
      </c>
      <c r="G410" s="5" t="s">
        <v>1453</v>
      </c>
      <c r="H410" s="5" t="s">
        <v>2817</v>
      </c>
      <c r="J410" s="5" t="s">
        <v>2829</v>
      </c>
    </row>
    <row r="411" spans="1:10">
      <c r="A411" s="5">
        <v>410</v>
      </c>
      <c r="B411" s="5" t="s">
        <v>1431</v>
      </c>
      <c r="C411" s="5" t="s">
        <v>168</v>
      </c>
      <c r="D411" s="5" t="s">
        <v>2818</v>
      </c>
      <c r="E411" s="5" t="s">
        <v>2819</v>
      </c>
      <c r="F411" s="5" t="s">
        <v>2739</v>
      </c>
      <c r="G411" s="5" t="s">
        <v>2820</v>
      </c>
      <c r="J411" s="5" t="s">
        <v>2829</v>
      </c>
    </row>
    <row r="412" spans="1:10">
      <c r="A412" s="5">
        <v>411</v>
      </c>
      <c r="B412" s="5" t="s">
        <v>1431</v>
      </c>
      <c r="C412" s="5" t="s">
        <v>168</v>
      </c>
      <c r="D412" s="5" t="s">
        <v>2821</v>
      </c>
      <c r="E412" s="5" t="s">
        <v>2822</v>
      </c>
      <c r="F412" s="5" t="s">
        <v>1434</v>
      </c>
      <c r="G412" s="5" t="s">
        <v>2823</v>
      </c>
      <c r="H412" s="5" t="s">
        <v>1440</v>
      </c>
      <c r="J412" s="5" t="s">
        <v>2829</v>
      </c>
    </row>
    <row r="413" spans="1:10">
      <c r="A413" s="5">
        <v>412</v>
      </c>
      <c r="B413" s="5" t="s">
        <v>1431</v>
      </c>
      <c r="C413" s="5" t="s">
        <v>168</v>
      </c>
      <c r="D413" s="5" t="s">
        <v>2824</v>
      </c>
      <c r="E413" s="5" t="s">
        <v>2825</v>
      </c>
      <c r="F413" s="5" t="s">
        <v>2826</v>
      </c>
      <c r="G413" s="5" t="s">
        <v>2827</v>
      </c>
      <c r="H413" s="5" t="s">
        <v>2828</v>
      </c>
      <c r="J413" s="5" t="s">
        <v>2829</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ColWidth="9.140625"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ColWidth="9.140625"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ColWidth="9.140625"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ColWidth="9.140625"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ColWidth="9.140625"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71"/>
  </cols>
  <sheetData>
    <row r="1" spans="1:4">
      <c r="A1" s="1071" t="s">
        <v>1406</v>
      </c>
      <c r="B1" t="s">
        <v>491</v>
      </c>
      <c r="C1" t="s">
        <v>492</v>
      </c>
      <c r="D1" t="s">
        <v>1405</v>
      </c>
    </row>
    <row r="2" spans="1:4">
      <c r="A2" s="1071">
        <v>1</v>
      </c>
      <c r="B2" t="s">
        <v>771</v>
      </c>
      <c r="C2" t="s">
        <v>771</v>
      </c>
      <c r="D2" t="s">
        <v>772</v>
      </c>
    </row>
    <row r="3" spans="1:4">
      <c r="A3" s="1071">
        <v>2</v>
      </c>
      <c r="B3" t="s">
        <v>771</v>
      </c>
      <c r="C3" t="s">
        <v>773</v>
      </c>
      <c r="D3" t="s">
        <v>774</v>
      </c>
    </row>
    <row r="4" spans="1:4">
      <c r="A4" s="1071">
        <v>3</v>
      </c>
      <c r="B4" t="s">
        <v>771</v>
      </c>
      <c r="C4" t="s">
        <v>775</v>
      </c>
      <c r="D4" t="s">
        <v>776</v>
      </c>
    </row>
    <row r="5" spans="1:4">
      <c r="A5" s="1071">
        <v>4</v>
      </c>
      <c r="B5" t="s">
        <v>771</v>
      </c>
      <c r="C5" t="s">
        <v>777</v>
      </c>
      <c r="D5" t="s">
        <v>778</v>
      </c>
    </row>
    <row r="6" spans="1:4">
      <c r="A6" s="1071">
        <v>5</v>
      </c>
      <c r="B6" t="s">
        <v>771</v>
      </c>
      <c r="C6" t="s">
        <v>779</v>
      </c>
      <c r="D6" t="s">
        <v>780</v>
      </c>
    </row>
    <row r="7" spans="1:4">
      <c r="A7" s="1071">
        <v>6</v>
      </c>
      <c r="B7" t="s">
        <v>771</v>
      </c>
      <c r="C7" t="s">
        <v>781</v>
      </c>
      <c r="D7" t="s">
        <v>782</v>
      </c>
    </row>
    <row r="8" spans="1:4">
      <c r="A8" s="1071">
        <v>7</v>
      </c>
      <c r="B8" t="s">
        <v>771</v>
      </c>
      <c r="C8" t="s">
        <v>783</v>
      </c>
      <c r="D8" t="s">
        <v>784</v>
      </c>
    </row>
    <row r="9" spans="1:4">
      <c r="A9" s="1071">
        <v>8</v>
      </c>
      <c r="B9" t="s">
        <v>771</v>
      </c>
      <c r="C9" t="s">
        <v>785</v>
      </c>
      <c r="D9" t="s">
        <v>786</v>
      </c>
    </row>
    <row r="10" spans="1:4">
      <c r="A10" s="1071">
        <v>9</v>
      </c>
      <c r="B10" t="s">
        <v>771</v>
      </c>
      <c r="C10" t="s">
        <v>787</v>
      </c>
      <c r="D10" t="s">
        <v>788</v>
      </c>
    </row>
    <row r="11" spans="1:4">
      <c r="A11" s="1071">
        <v>10</v>
      </c>
      <c r="B11" t="s">
        <v>771</v>
      </c>
      <c r="C11" t="s">
        <v>789</v>
      </c>
      <c r="D11" t="s">
        <v>790</v>
      </c>
    </row>
    <row r="12" spans="1:4">
      <c r="A12" s="1071">
        <v>11</v>
      </c>
      <c r="B12" t="s">
        <v>771</v>
      </c>
      <c r="C12" t="s">
        <v>791</v>
      </c>
      <c r="D12" t="s">
        <v>792</v>
      </c>
    </row>
    <row r="13" spans="1:4">
      <c r="A13" s="1071">
        <v>12</v>
      </c>
      <c r="B13" t="s">
        <v>793</v>
      </c>
      <c r="C13" t="s">
        <v>795</v>
      </c>
      <c r="D13" t="s">
        <v>796</v>
      </c>
    </row>
    <row r="14" spans="1:4">
      <c r="A14" s="1071">
        <v>13</v>
      </c>
      <c r="B14" t="s">
        <v>793</v>
      </c>
      <c r="C14" t="s">
        <v>793</v>
      </c>
      <c r="D14" t="s">
        <v>794</v>
      </c>
    </row>
    <row r="15" spans="1:4">
      <c r="A15" s="1071">
        <v>14</v>
      </c>
      <c r="B15" t="s">
        <v>793</v>
      </c>
      <c r="C15" t="s">
        <v>797</v>
      </c>
      <c r="D15" t="s">
        <v>798</v>
      </c>
    </row>
    <row r="16" spans="1:4">
      <c r="A16" s="1071">
        <v>15</v>
      </c>
      <c r="B16" t="s">
        <v>793</v>
      </c>
      <c r="C16" t="s">
        <v>799</v>
      </c>
      <c r="D16" t="s">
        <v>800</v>
      </c>
    </row>
    <row r="17" spans="1:4">
      <c r="A17" s="1071">
        <v>16</v>
      </c>
      <c r="B17" t="s">
        <v>793</v>
      </c>
      <c r="C17" t="s">
        <v>801</v>
      </c>
      <c r="D17" t="s">
        <v>802</v>
      </c>
    </row>
    <row r="18" spans="1:4">
      <c r="A18" s="1071">
        <v>17</v>
      </c>
      <c r="B18" t="s">
        <v>793</v>
      </c>
      <c r="C18" t="s">
        <v>803</v>
      </c>
      <c r="D18" t="s">
        <v>804</v>
      </c>
    </row>
    <row r="19" spans="1:4">
      <c r="A19" s="1071">
        <v>18</v>
      </c>
      <c r="B19" t="s">
        <v>793</v>
      </c>
      <c r="C19" t="s">
        <v>805</v>
      </c>
      <c r="D19" t="s">
        <v>806</v>
      </c>
    </row>
    <row r="20" spans="1:4">
      <c r="A20" s="1071">
        <v>19</v>
      </c>
      <c r="B20" t="s">
        <v>793</v>
      </c>
      <c r="C20" t="s">
        <v>807</v>
      </c>
      <c r="D20" t="s">
        <v>808</v>
      </c>
    </row>
    <row r="21" spans="1:4">
      <c r="A21" s="1071">
        <v>20</v>
      </c>
      <c r="B21" t="s">
        <v>793</v>
      </c>
      <c r="C21" t="s">
        <v>809</v>
      </c>
      <c r="D21" t="s">
        <v>810</v>
      </c>
    </row>
    <row r="22" spans="1:4">
      <c r="A22" s="1071">
        <v>21</v>
      </c>
      <c r="B22" t="s">
        <v>793</v>
      </c>
      <c r="C22" t="s">
        <v>811</v>
      </c>
      <c r="D22" t="s">
        <v>812</v>
      </c>
    </row>
    <row r="23" spans="1:4">
      <c r="A23" s="1071">
        <v>22</v>
      </c>
      <c r="B23" t="s">
        <v>793</v>
      </c>
      <c r="C23" t="s">
        <v>813</v>
      </c>
      <c r="D23" t="s">
        <v>814</v>
      </c>
    </row>
    <row r="24" spans="1:4">
      <c r="A24" s="1071">
        <v>23</v>
      </c>
      <c r="B24" t="s">
        <v>793</v>
      </c>
      <c r="C24" t="s">
        <v>815</v>
      </c>
      <c r="D24" t="s">
        <v>816</v>
      </c>
    </row>
    <row r="25" spans="1:4">
      <c r="A25" s="1071">
        <v>24</v>
      </c>
      <c r="B25" t="s">
        <v>793</v>
      </c>
      <c r="C25" t="s">
        <v>817</v>
      </c>
      <c r="D25" t="s">
        <v>818</v>
      </c>
    </row>
    <row r="26" spans="1:4">
      <c r="A26" s="1071">
        <v>25</v>
      </c>
      <c r="B26" t="s">
        <v>819</v>
      </c>
      <c r="C26" t="s">
        <v>819</v>
      </c>
      <c r="D26" t="s">
        <v>820</v>
      </c>
    </row>
    <row r="27" spans="1:4">
      <c r="A27" s="1071">
        <v>26</v>
      </c>
      <c r="B27" t="s">
        <v>819</v>
      </c>
      <c r="C27" t="s">
        <v>821</v>
      </c>
      <c r="D27" t="s">
        <v>822</v>
      </c>
    </row>
    <row r="28" spans="1:4">
      <c r="A28" s="1071">
        <v>27</v>
      </c>
      <c r="B28" t="s">
        <v>819</v>
      </c>
      <c r="C28" t="s">
        <v>823</v>
      </c>
      <c r="D28" t="s">
        <v>824</v>
      </c>
    </row>
    <row r="29" spans="1:4">
      <c r="A29" s="1071">
        <v>28</v>
      </c>
      <c r="B29" t="s">
        <v>819</v>
      </c>
      <c r="C29" t="s">
        <v>825</v>
      </c>
      <c r="D29" t="s">
        <v>826</v>
      </c>
    </row>
    <row r="30" spans="1:4">
      <c r="A30" s="1071">
        <v>29</v>
      </c>
      <c r="B30" t="s">
        <v>819</v>
      </c>
      <c r="C30" t="s">
        <v>827</v>
      </c>
      <c r="D30" t="s">
        <v>828</v>
      </c>
    </row>
    <row r="31" spans="1:4">
      <c r="A31" s="1071">
        <v>30</v>
      </c>
      <c r="B31" t="s">
        <v>819</v>
      </c>
      <c r="C31" t="s">
        <v>829</v>
      </c>
      <c r="D31" t="s">
        <v>830</v>
      </c>
    </row>
    <row r="32" spans="1:4">
      <c r="A32" s="1071">
        <v>31</v>
      </c>
      <c r="B32" t="s">
        <v>819</v>
      </c>
      <c r="C32" t="s">
        <v>831</v>
      </c>
      <c r="D32" t="s">
        <v>832</v>
      </c>
    </row>
    <row r="33" spans="1:4">
      <c r="A33" s="1071">
        <v>32</v>
      </c>
      <c r="B33" t="s">
        <v>819</v>
      </c>
      <c r="C33" t="s">
        <v>833</v>
      </c>
      <c r="D33" t="s">
        <v>834</v>
      </c>
    </row>
    <row r="34" spans="1:4">
      <c r="A34" s="1071">
        <v>33</v>
      </c>
      <c r="B34" t="s">
        <v>819</v>
      </c>
      <c r="C34" t="s">
        <v>835</v>
      </c>
      <c r="D34" t="s">
        <v>836</v>
      </c>
    </row>
    <row r="35" spans="1:4">
      <c r="A35" s="1071">
        <v>34</v>
      </c>
      <c r="B35" t="s">
        <v>819</v>
      </c>
      <c r="C35" t="s">
        <v>837</v>
      </c>
      <c r="D35" t="s">
        <v>838</v>
      </c>
    </row>
    <row r="36" spans="1:4">
      <c r="A36" s="1071">
        <v>35</v>
      </c>
      <c r="B36" t="s">
        <v>839</v>
      </c>
      <c r="C36" t="s">
        <v>841</v>
      </c>
      <c r="D36" t="s">
        <v>842</v>
      </c>
    </row>
    <row r="37" spans="1:4">
      <c r="A37" s="1071">
        <v>36</v>
      </c>
      <c r="B37" t="s">
        <v>839</v>
      </c>
      <c r="C37" t="s">
        <v>843</v>
      </c>
      <c r="D37" t="s">
        <v>844</v>
      </c>
    </row>
    <row r="38" spans="1:4">
      <c r="A38" s="1071">
        <v>37</v>
      </c>
      <c r="B38" t="s">
        <v>839</v>
      </c>
      <c r="C38" t="s">
        <v>845</v>
      </c>
      <c r="D38" t="s">
        <v>846</v>
      </c>
    </row>
    <row r="39" spans="1:4">
      <c r="A39" s="1071">
        <v>38</v>
      </c>
      <c r="B39" t="s">
        <v>839</v>
      </c>
      <c r="C39" t="s">
        <v>847</v>
      </c>
      <c r="D39" t="s">
        <v>848</v>
      </c>
    </row>
    <row r="40" spans="1:4">
      <c r="A40" s="1071">
        <v>39</v>
      </c>
      <c r="B40" t="s">
        <v>839</v>
      </c>
      <c r="C40" t="s">
        <v>839</v>
      </c>
      <c r="D40" t="s">
        <v>840</v>
      </c>
    </row>
    <row r="41" spans="1:4">
      <c r="A41" s="1071">
        <v>40</v>
      </c>
      <c r="B41" t="s">
        <v>839</v>
      </c>
      <c r="C41" t="s">
        <v>849</v>
      </c>
      <c r="D41" t="s">
        <v>850</v>
      </c>
    </row>
    <row r="42" spans="1:4">
      <c r="A42" s="1071">
        <v>41</v>
      </c>
      <c r="B42" t="s">
        <v>839</v>
      </c>
      <c r="C42" t="s">
        <v>851</v>
      </c>
      <c r="D42" t="s">
        <v>852</v>
      </c>
    </row>
    <row r="43" spans="1:4">
      <c r="A43" s="1071">
        <v>42</v>
      </c>
      <c r="B43" t="s">
        <v>839</v>
      </c>
      <c r="C43" t="s">
        <v>853</v>
      </c>
      <c r="D43" t="s">
        <v>854</v>
      </c>
    </row>
    <row r="44" spans="1:4">
      <c r="A44" s="1071">
        <v>43</v>
      </c>
      <c r="B44" t="s">
        <v>839</v>
      </c>
      <c r="C44" t="s">
        <v>855</v>
      </c>
      <c r="D44" t="s">
        <v>856</v>
      </c>
    </row>
    <row r="45" spans="1:4">
      <c r="A45" s="1071">
        <v>44</v>
      </c>
      <c r="B45" t="s">
        <v>839</v>
      </c>
      <c r="C45" t="s">
        <v>857</v>
      </c>
      <c r="D45" t="s">
        <v>858</v>
      </c>
    </row>
    <row r="46" spans="1:4">
      <c r="A46" s="1071">
        <v>45</v>
      </c>
      <c r="B46" t="s">
        <v>839</v>
      </c>
      <c r="C46" t="s">
        <v>859</v>
      </c>
      <c r="D46" t="s">
        <v>860</v>
      </c>
    </row>
    <row r="47" spans="1:4">
      <c r="A47" s="1071">
        <v>46</v>
      </c>
      <c r="B47" t="s">
        <v>839</v>
      </c>
      <c r="C47" t="s">
        <v>861</v>
      </c>
      <c r="D47" t="s">
        <v>862</v>
      </c>
    </row>
    <row r="48" spans="1:4">
      <c r="A48" s="1071">
        <v>47</v>
      </c>
      <c r="B48" t="s">
        <v>863</v>
      </c>
      <c r="C48" t="s">
        <v>865</v>
      </c>
      <c r="D48" t="s">
        <v>866</v>
      </c>
    </row>
    <row r="49" spans="1:4">
      <c r="A49" s="1071">
        <v>48</v>
      </c>
      <c r="B49" t="s">
        <v>863</v>
      </c>
      <c r="C49" t="s">
        <v>867</v>
      </c>
      <c r="D49" t="s">
        <v>868</v>
      </c>
    </row>
    <row r="50" spans="1:4">
      <c r="A50" s="1071">
        <v>49</v>
      </c>
      <c r="B50" t="s">
        <v>863</v>
      </c>
      <c r="C50" t="s">
        <v>869</v>
      </c>
      <c r="D50" t="s">
        <v>870</v>
      </c>
    </row>
    <row r="51" spans="1:4">
      <c r="A51" s="1071">
        <v>50</v>
      </c>
      <c r="B51" t="s">
        <v>863</v>
      </c>
      <c r="C51" t="s">
        <v>863</v>
      </c>
      <c r="D51" t="s">
        <v>864</v>
      </c>
    </row>
    <row r="52" spans="1:4">
      <c r="A52" s="1071">
        <v>51</v>
      </c>
      <c r="B52" t="s">
        <v>863</v>
      </c>
      <c r="C52" t="s">
        <v>871</v>
      </c>
      <c r="D52" t="s">
        <v>872</v>
      </c>
    </row>
    <row r="53" spans="1:4">
      <c r="A53" s="1071">
        <v>52</v>
      </c>
      <c r="B53" t="s">
        <v>863</v>
      </c>
      <c r="C53" t="s">
        <v>873</v>
      </c>
      <c r="D53" t="s">
        <v>874</v>
      </c>
    </row>
    <row r="54" spans="1:4">
      <c r="A54" s="1071">
        <v>53</v>
      </c>
      <c r="B54" t="s">
        <v>863</v>
      </c>
      <c r="C54" t="s">
        <v>875</v>
      </c>
      <c r="D54" t="s">
        <v>876</v>
      </c>
    </row>
    <row r="55" spans="1:4">
      <c r="A55" s="1071">
        <v>54</v>
      </c>
      <c r="B55" t="s">
        <v>863</v>
      </c>
      <c r="C55" t="s">
        <v>877</v>
      </c>
      <c r="D55" t="s">
        <v>878</v>
      </c>
    </row>
    <row r="56" spans="1:4">
      <c r="A56" s="1071">
        <v>55</v>
      </c>
      <c r="B56" t="s">
        <v>863</v>
      </c>
      <c r="C56" t="s">
        <v>879</v>
      </c>
      <c r="D56" t="s">
        <v>880</v>
      </c>
    </row>
    <row r="57" spans="1:4">
      <c r="A57" s="1071">
        <v>56</v>
      </c>
      <c r="B57" t="s">
        <v>863</v>
      </c>
      <c r="C57" t="s">
        <v>881</v>
      </c>
      <c r="D57" t="s">
        <v>882</v>
      </c>
    </row>
    <row r="58" spans="1:4">
      <c r="A58" s="1071">
        <v>57</v>
      </c>
      <c r="B58" t="s">
        <v>863</v>
      </c>
      <c r="C58" t="s">
        <v>883</v>
      </c>
      <c r="D58" t="s">
        <v>884</v>
      </c>
    </row>
    <row r="59" spans="1:4">
      <c r="A59" s="1071">
        <v>58</v>
      </c>
      <c r="B59" t="s">
        <v>863</v>
      </c>
      <c r="C59" t="s">
        <v>885</v>
      </c>
      <c r="D59" t="s">
        <v>886</v>
      </c>
    </row>
    <row r="60" spans="1:4">
      <c r="A60" s="1071">
        <v>59</v>
      </c>
      <c r="B60" t="s">
        <v>863</v>
      </c>
      <c r="C60" t="s">
        <v>887</v>
      </c>
      <c r="D60" t="s">
        <v>888</v>
      </c>
    </row>
    <row r="61" spans="1:4">
      <c r="A61" s="1071">
        <v>60</v>
      </c>
      <c r="B61" t="s">
        <v>863</v>
      </c>
      <c r="C61" t="s">
        <v>889</v>
      </c>
      <c r="D61" t="s">
        <v>890</v>
      </c>
    </row>
    <row r="62" spans="1:4">
      <c r="A62" s="1071">
        <v>61</v>
      </c>
      <c r="B62" t="s">
        <v>891</v>
      </c>
      <c r="C62" t="s">
        <v>891</v>
      </c>
      <c r="D62" t="s">
        <v>892</v>
      </c>
    </row>
    <row r="63" spans="1:4">
      <c r="A63" s="1071">
        <v>62</v>
      </c>
      <c r="B63" t="s">
        <v>891</v>
      </c>
      <c r="C63" t="s">
        <v>893</v>
      </c>
      <c r="D63" t="s">
        <v>894</v>
      </c>
    </row>
    <row r="64" spans="1:4">
      <c r="A64" s="1071">
        <v>63</v>
      </c>
      <c r="B64" t="s">
        <v>891</v>
      </c>
      <c r="C64" t="s">
        <v>895</v>
      </c>
      <c r="D64" t="s">
        <v>896</v>
      </c>
    </row>
    <row r="65" spans="1:4">
      <c r="A65" s="1071">
        <v>64</v>
      </c>
      <c r="B65" t="s">
        <v>891</v>
      </c>
      <c r="C65" t="s">
        <v>897</v>
      </c>
      <c r="D65" t="s">
        <v>898</v>
      </c>
    </row>
    <row r="66" spans="1:4">
      <c r="A66" s="1071">
        <v>65</v>
      </c>
      <c r="B66" t="s">
        <v>891</v>
      </c>
      <c r="C66" t="s">
        <v>899</v>
      </c>
      <c r="D66" t="s">
        <v>900</v>
      </c>
    </row>
    <row r="67" spans="1:4">
      <c r="A67" s="1071">
        <v>66</v>
      </c>
      <c r="B67" t="s">
        <v>891</v>
      </c>
      <c r="C67" t="s">
        <v>901</v>
      </c>
      <c r="D67" t="s">
        <v>902</v>
      </c>
    </row>
    <row r="68" spans="1:4">
      <c r="A68" s="1071">
        <v>67</v>
      </c>
      <c r="B68" t="s">
        <v>891</v>
      </c>
      <c r="C68" t="s">
        <v>903</v>
      </c>
      <c r="D68" t="s">
        <v>904</v>
      </c>
    </row>
    <row r="69" spans="1:4">
      <c r="A69" s="1071">
        <v>68</v>
      </c>
      <c r="B69" t="s">
        <v>891</v>
      </c>
      <c r="C69" t="s">
        <v>905</v>
      </c>
      <c r="D69" t="s">
        <v>906</v>
      </c>
    </row>
    <row r="70" spans="1:4">
      <c r="A70" s="1071">
        <v>69</v>
      </c>
      <c r="B70" t="s">
        <v>891</v>
      </c>
      <c r="C70" t="s">
        <v>907</v>
      </c>
      <c r="D70" t="s">
        <v>908</v>
      </c>
    </row>
    <row r="71" spans="1:4">
      <c r="A71" s="1071">
        <v>70</v>
      </c>
      <c r="B71" t="s">
        <v>891</v>
      </c>
      <c r="C71" t="s">
        <v>909</v>
      </c>
      <c r="D71" t="s">
        <v>910</v>
      </c>
    </row>
    <row r="72" spans="1:4">
      <c r="A72" s="1071">
        <v>71</v>
      </c>
      <c r="B72" t="s">
        <v>891</v>
      </c>
      <c r="C72" t="s">
        <v>911</v>
      </c>
      <c r="D72" t="s">
        <v>912</v>
      </c>
    </row>
    <row r="73" spans="1:4">
      <c r="A73" s="1071">
        <v>72</v>
      </c>
      <c r="B73" t="s">
        <v>913</v>
      </c>
      <c r="C73" t="s">
        <v>913</v>
      </c>
      <c r="D73" t="s">
        <v>914</v>
      </c>
    </row>
    <row r="74" spans="1:4">
      <c r="A74" s="1071">
        <v>73</v>
      </c>
      <c r="B74" t="s">
        <v>915</v>
      </c>
      <c r="C74" t="s">
        <v>915</v>
      </c>
      <c r="D74" t="s">
        <v>916</v>
      </c>
    </row>
    <row r="75" spans="1:4">
      <c r="A75" s="1071">
        <v>74</v>
      </c>
      <c r="B75" t="s">
        <v>917</v>
      </c>
      <c r="C75" t="s">
        <v>917</v>
      </c>
      <c r="D75" t="s">
        <v>918</v>
      </c>
    </row>
    <row r="76" spans="1:4">
      <c r="A76" s="1071">
        <v>75</v>
      </c>
      <c r="B76" t="s">
        <v>919</v>
      </c>
      <c r="C76" t="s">
        <v>919</v>
      </c>
      <c r="D76" t="s">
        <v>920</v>
      </c>
    </row>
    <row r="77" spans="1:4">
      <c r="A77" s="1071">
        <v>76</v>
      </c>
      <c r="B77" t="s">
        <v>921</v>
      </c>
      <c r="C77" t="s">
        <v>921</v>
      </c>
      <c r="D77" t="s">
        <v>922</v>
      </c>
    </row>
    <row r="78" spans="1:4">
      <c r="A78" s="1071">
        <v>77</v>
      </c>
      <c r="B78" t="s">
        <v>923</v>
      </c>
      <c r="C78" t="s">
        <v>923</v>
      </c>
      <c r="D78" t="s">
        <v>924</v>
      </c>
    </row>
    <row r="79" spans="1:4">
      <c r="A79" s="1071">
        <v>78</v>
      </c>
      <c r="B79" t="s">
        <v>925</v>
      </c>
      <c r="C79" t="s">
        <v>925</v>
      </c>
      <c r="D79" t="s">
        <v>926</v>
      </c>
    </row>
    <row r="80" spans="1:4">
      <c r="A80" s="1071">
        <v>79</v>
      </c>
      <c r="B80" t="s">
        <v>927</v>
      </c>
      <c r="C80" t="s">
        <v>927</v>
      </c>
      <c r="D80" t="s">
        <v>928</v>
      </c>
    </row>
    <row r="81" spans="1:4">
      <c r="A81" s="1071">
        <v>80</v>
      </c>
      <c r="B81" t="s">
        <v>929</v>
      </c>
      <c r="C81" t="s">
        <v>929</v>
      </c>
      <c r="D81" t="s">
        <v>930</v>
      </c>
    </row>
    <row r="82" spans="1:4">
      <c r="A82" s="1071">
        <v>81</v>
      </c>
      <c r="B82" t="s">
        <v>931</v>
      </c>
      <c r="C82" t="s">
        <v>931</v>
      </c>
      <c r="D82" t="s">
        <v>932</v>
      </c>
    </row>
    <row r="83" spans="1:4">
      <c r="A83" s="1071">
        <v>82</v>
      </c>
      <c r="B83" t="s">
        <v>933</v>
      </c>
      <c r="C83" t="s">
        <v>933</v>
      </c>
      <c r="D83" t="s">
        <v>934</v>
      </c>
    </row>
    <row r="84" spans="1:4">
      <c r="A84" s="1071">
        <v>83</v>
      </c>
      <c r="B84" t="s">
        <v>935</v>
      </c>
      <c r="C84" t="s">
        <v>935</v>
      </c>
      <c r="D84" t="s">
        <v>936</v>
      </c>
    </row>
    <row r="85" spans="1:4">
      <c r="A85" s="1071">
        <v>84</v>
      </c>
      <c r="B85" t="s">
        <v>937</v>
      </c>
      <c r="C85" t="s">
        <v>937</v>
      </c>
      <c r="D85" t="s">
        <v>938</v>
      </c>
    </row>
    <row r="86" spans="1:4">
      <c r="A86" s="1071">
        <v>85</v>
      </c>
      <c r="B86" t="s">
        <v>939</v>
      </c>
      <c r="C86" t="s">
        <v>939</v>
      </c>
      <c r="D86" t="s">
        <v>940</v>
      </c>
    </row>
    <row r="87" spans="1:4">
      <c r="A87" s="1071">
        <v>86</v>
      </c>
      <c r="B87" t="s">
        <v>939</v>
      </c>
      <c r="C87" t="s">
        <v>941</v>
      </c>
      <c r="D87" t="s">
        <v>942</v>
      </c>
    </row>
    <row r="88" spans="1:4">
      <c r="A88" s="1071">
        <v>87</v>
      </c>
      <c r="B88" t="s">
        <v>939</v>
      </c>
      <c r="C88" t="s">
        <v>943</v>
      </c>
      <c r="D88" t="s">
        <v>944</v>
      </c>
    </row>
    <row r="89" spans="1:4">
      <c r="A89" s="1071">
        <v>88</v>
      </c>
      <c r="B89" t="s">
        <v>939</v>
      </c>
      <c r="C89" t="s">
        <v>945</v>
      </c>
      <c r="D89" t="s">
        <v>946</v>
      </c>
    </row>
    <row r="90" spans="1:4">
      <c r="A90" s="1071">
        <v>89</v>
      </c>
      <c r="B90" t="s">
        <v>939</v>
      </c>
      <c r="C90" t="s">
        <v>947</v>
      </c>
      <c r="D90" t="s">
        <v>948</v>
      </c>
    </row>
    <row r="91" spans="1:4">
      <c r="A91" s="1071">
        <v>90</v>
      </c>
      <c r="B91" t="s">
        <v>939</v>
      </c>
      <c r="C91" t="s">
        <v>949</v>
      </c>
      <c r="D91" t="s">
        <v>950</v>
      </c>
    </row>
    <row r="92" spans="1:4">
      <c r="A92" s="1071">
        <v>91</v>
      </c>
      <c r="B92" t="s">
        <v>939</v>
      </c>
      <c r="C92" t="s">
        <v>951</v>
      </c>
      <c r="D92" t="s">
        <v>952</v>
      </c>
    </row>
    <row r="93" spans="1:4">
      <c r="A93" s="1071">
        <v>92</v>
      </c>
      <c r="B93" t="s">
        <v>939</v>
      </c>
      <c r="C93" t="s">
        <v>953</v>
      </c>
      <c r="D93" t="s">
        <v>954</v>
      </c>
    </row>
    <row r="94" spans="1:4">
      <c r="A94" s="1071">
        <v>93</v>
      </c>
      <c r="B94" t="s">
        <v>955</v>
      </c>
      <c r="C94" t="s">
        <v>955</v>
      </c>
      <c r="D94" t="s">
        <v>956</v>
      </c>
    </row>
    <row r="95" spans="1:4">
      <c r="A95" s="1071">
        <v>94</v>
      </c>
      <c r="B95" t="s">
        <v>957</v>
      </c>
      <c r="C95" t="s">
        <v>959</v>
      </c>
      <c r="D95" t="s">
        <v>960</v>
      </c>
    </row>
    <row r="96" spans="1:4">
      <c r="A96" s="1071">
        <v>95</v>
      </c>
      <c r="B96" t="s">
        <v>957</v>
      </c>
      <c r="C96" t="s">
        <v>957</v>
      </c>
      <c r="D96" t="s">
        <v>958</v>
      </c>
    </row>
    <row r="97" spans="1:4">
      <c r="A97" s="1071">
        <v>96</v>
      </c>
      <c r="B97" t="s">
        <v>957</v>
      </c>
      <c r="C97" t="s">
        <v>961</v>
      </c>
      <c r="D97" t="s">
        <v>962</v>
      </c>
    </row>
    <row r="98" spans="1:4">
      <c r="A98" s="1071">
        <v>97</v>
      </c>
      <c r="B98" t="s">
        <v>957</v>
      </c>
      <c r="C98" t="s">
        <v>963</v>
      </c>
      <c r="D98" t="s">
        <v>964</v>
      </c>
    </row>
    <row r="99" spans="1:4">
      <c r="A99" s="1071">
        <v>98</v>
      </c>
      <c r="B99" t="s">
        <v>965</v>
      </c>
      <c r="C99" t="s">
        <v>967</v>
      </c>
      <c r="D99" t="s">
        <v>968</v>
      </c>
    </row>
    <row r="100" spans="1:4">
      <c r="A100" s="1071">
        <v>99</v>
      </c>
      <c r="B100" t="s">
        <v>965</v>
      </c>
      <c r="C100" t="s">
        <v>969</v>
      </c>
      <c r="D100" t="s">
        <v>970</v>
      </c>
    </row>
    <row r="101" spans="1:4">
      <c r="A101" s="1071">
        <v>100</v>
      </c>
      <c r="B101" t="s">
        <v>965</v>
      </c>
      <c r="C101" t="s">
        <v>971</v>
      </c>
      <c r="D101" t="s">
        <v>972</v>
      </c>
    </row>
    <row r="102" spans="1:4">
      <c r="A102" s="1071">
        <v>101</v>
      </c>
      <c r="B102" t="s">
        <v>965</v>
      </c>
      <c r="C102" t="s">
        <v>973</v>
      </c>
      <c r="D102" t="s">
        <v>974</v>
      </c>
    </row>
    <row r="103" spans="1:4">
      <c r="A103" s="1071">
        <v>102</v>
      </c>
      <c r="B103" t="s">
        <v>965</v>
      </c>
      <c r="C103" t="s">
        <v>965</v>
      </c>
      <c r="D103" t="s">
        <v>966</v>
      </c>
    </row>
    <row r="104" spans="1:4">
      <c r="A104" s="1071">
        <v>103</v>
      </c>
      <c r="B104" t="s">
        <v>965</v>
      </c>
      <c r="C104" t="s">
        <v>975</v>
      </c>
      <c r="D104" t="s">
        <v>976</v>
      </c>
    </row>
    <row r="105" spans="1:4">
      <c r="A105" s="1071">
        <v>104</v>
      </c>
      <c r="B105" t="s">
        <v>965</v>
      </c>
      <c r="C105" t="s">
        <v>977</v>
      </c>
      <c r="D105" t="s">
        <v>978</v>
      </c>
    </row>
    <row r="106" spans="1:4">
      <c r="A106" s="1071">
        <v>105</v>
      </c>
      <c r="B106" t="s">
        <v>965</v>
      </c>
      <c r="C106" t="s">
        <v>979</v>
      </c>
      <c r="D106" t="s">
        <v>980</v>
      </c>
    </row>
    <row r="107" spans="1:4">
      <c r="A107" s="1071">
        <v>106</v>
      </c>
      <c r="B107" t="s">
        <v>965</v>
      </c>
      <c r="C107" t="s">
        <v>981</v>
      </c>
      <c r="D107" t="s">
        <v>982</v>
      </c>
    </row>
    <row r="108" spans="1:4">
      <c r="A108" s="1071">
        <v>107</v>
      </c>
      <c r="B108" t="s">
        <v>965</v>
      </c>
      <c r="C108" t="s">
        <v>983</v>
      </c>
      <c r="D108" t="s">
        <v>984</v>
      </c>
    </row>
    <row r="109" spans="1:4">
      <c r="A109" s="1071">
        <v>108</v>
      </c>
      <c r="B109" t="s">
        <v>965</v>
      </c>
      <c r="C109" t="s">
        <v>985</v>
      </c>
      <c r="D109" t="s">
        <v>986</v>
      </c>
    </row>
    <row r="110" spans="1:4">
      <c r="A110" s="1071">
        <v>109</v>
      </c>
      <c r="B110" t="s">
        <v>965</v>
      </c>
      <c r="C110" t="s">
        <v>987</v>
      </c>
      <c r="D110" t="s">
        <v>988</v>
      </c>
    </row>
    <row r="111" spans="1:4">
      <c r="A111" s="1071">
        <v>110</v>
      </c>
      <c r="B111" t="s">
        <v>965</v>
      </c>
      <c r="C111" t="s">
        <v>989</v>
      </c>
      <c r="D111" t="s">
        <v>990</v>
      </c>
    </row>
    <row r="112" spans="1:4">
      <c r="A112" s="1071">
        <v>111</v>
      </c>
      <c r="B112" t="s">
        <v>991</v>
      </c>
      <c r="C112" t="s">
        <v>993</v>
      </c>
      <c r="D112" t="s">
        <v>994</v>
      </c>
    </row>
    <row r="113" spans="1:4">
      <c r="A113" s="1071">
        <v>112</v>
      </c>
      <c r="B113" t="s">
        <v>991</v>
      </c>
      <c r="C113" t="s">
        <v>995</v>
      </c>
      <c r="D113" t="s">
        <v>996</v>
      </c>
    </row>
    <row r="114" spans="1:4">
      <c r="A114" s="1071">
        <v>113</v>
      </c>
      <c r="B114" t="s">
        <v>991</v>
      </c>
      <c r="C114" t="s">
        <v>997</v>
      </c>
      <c r="D114" t="s">
        <v>998</v>
      </c>
    </row>
    <row r="115" spans="1:4">
      <c r="A115" s="1071">
        <v>114</v>
      </c>
      <c r="B115" t="s">
        <v>991</v>
      </c>
      <c r="C115" t="s">
        <v>999</v>
      </c>
      <c r="D115" t="s">
        <v>1000</v>
      </c>
    </row>
    <row r="116" spans="1:4">
      <c r="A116" s="1071">
        <v>115</v>
      </c>
      <c r="B116" t="s">
        <v>991</v>
      </c>
      <c r="C116" t="s">
        <v>1001</v>
      </c>
      <c r="D116" t="s">
        <v>1002</v>
      </c>
    </row>
    <row r="117" spans="1:4">
      <c r="A117" s="1071">
        <v>116</v>
      </c>
      <c r="B117" t="s">
        <v>991</v>
      </c>
      <c r="C117" t="s">
        <v>991</v>
      </c>
      <c r="D117" t="s">
        <v>992</v>
      </c>
    </row>
    <row r="118" spans="1:4">
      <c r="A118" s="1071">
        <v>117</v>
      </c>
      <c r="B118" t="s">
        <v>991</v>
      </c>
      <c r="C118" t="s">
        <v>1003</v>
      </c>
      <c r="D118" t="s">
        <v>1004</v>
      </c>
    </row>
    <row r="119" spans="1:4">
      <c r="A119" s="1071">
        <v>118</v>
      </c>
      <c r="B119" t="s">
        <v>991</v>
      </c>
      <c r="C119" t="s">
        <v>1005</v>
      </c>
      <c r="D119" t="s">
        <v>1006</v>
      </c>
    </row>
    <row r="120" spans="1:4">
      <c r="A120" s="1071">
        <v>119</v>
      </c>
      <c r="B120" t="s">
        <v>991</v>
      </c>
      <c r="C120" t="s">
        <v>1007</v>
      </c>
      <c r="D120" t="s">
        <v>1008</v>
      </c>
    </row>
    <row r="121" spans="1:4">
      <c r="A121" s="1071">
        <v>120</v>
      </c>
      <c r="B121" t="s">
        <v>991</v>
      </c>
      <c r="C121" t="s">
        <v>1009</v>
      </c>
      <c r="D121" t="s">
        <v>1010</v>
      </c>
    </row>
    <row r="122" spans="1:4">
      <c r="A122" s="1071">
        <v>121</v>
      </c>
      <c r="B122" t="s">
        <v>991</v>
      </c>
      <c r="C122" t="s">
        <v>1011</v>
      </c>
      <c r="D122" t="s">
        <v>1012</v>
      </c>
    </row>
    <row r="123" spans="1:4">
      <c r="A123" s="1071">
        <v>122</v>
      </c>
      <c r="B123" t="s">
        <v>991</v>
      </c>
      <c r="C123" t="s">
        <v>1013</v>
      </c>
      <c r="D123" t="s">
        <v>1014</v>
      </c>
    </row>
    <row r="124" spans="1:4">
      <c r="A124" s="1071">
        <v>123</v>
      </c>
      <c r="B124" t="s">
        <v>1015</v>
      </c>
      <c r="C124" t="s">
        <v>1017</v>
      </c>
      <c r="D124" t="s">
        <v>1018</v>
      </c>
    </row>
    <row r="125" spans="1:4">
      <c r="A125" s="1071">
        <v>124</v>
      </c>
      <c r="B125" t="s">
        <v>1015</v>
      </c>
      <c r="C125" t="s">
        <v>1019</v>
      </c>
      <c r="D125" t="s">
        <v>1020</v>
      </c>
    </row>
    <row r="126" spans="1:4">
      <c r="A126" s="1071">
        <v>125</v>
      </c>
      <c r="B126" t="s">
        <v>1015</v>
      </c>
      <c r="C126" t="s">
        <v>1021</v>
      </c>
      <c r="D126" t="s">
        <v>1022</v>
      </c>
    </row>
    <row r="127" spans="1:4">
      <c r="A127" s="1071">
        <v>126</v>
      </c>
      <c r="B127" t="s">
        <v>1015</v>
      </c>
      <c r="C127" t="s">
        <v>1023</v>
      </c>
      <c r="D127" t="s">
        <v>1024</v>
      </c>
    </row>
    <row r="128" spans="1:4">
      <c r="A128" s="1071">
        <v>127</v>
      </c>
      <c r="B128" t="s">
        <v>1015</v>
      </c>
      <c r="C128" t="s">
        <v>1025</v>
      </c>
      <c r="D128" t="s">
        <v>1026</v>
      </c>
    </row>
    <row r="129" spans="1:4">
      <c r="A129" s="1071">
        <v>128</v>
      </c>
      <c r="B129" t="s">
        <v>1015</v>
      </c>
      <c r="C129" t="s">
        <v>1027</v>
      </c>
      <c r="D129" t="s">
        <v>1028</v>
      </c>
    </row>
    <row r="130" spans="1:4">
      <c r="A130" s="1071">
        <v>129</v>
      </c>
      <c r="B130" t="s">
        <v>1015</v>
      </c>
      <c r="C130" t="s">
        <v>1015</v>
      </c>
      <c r="D130" t="s">
        <v>1016</v>
      </c>
    </row>
    <row r="131" spans="1:4">
      <c r="A131" s="1071">
        <v>130</v>
      </c>
      <c r="B131" t="s">
        <v>1015</v>
      </c>
      <c r="C131" t="s">
        <v>1029</v>
      </c>
      <c r="D131" t="s">
        <v>1030</v>
      </c>
    </row>
    <row r="132" spans="1:4">
      <c r="A132" s="1071">
        <v>131</v>
      </c>
      <c r="B132" t="s">
        <v>1015</v>
      </c>
      <c r="C132" t="s">
        <v>1031</v>
      </c>
      <c r="D132" t="s">
        <v>1032</v>
      </c>
    </row>
    <row r="133" spans="1:4">
      <c r="A133" s="1071">
        <v>132</v>
      </c>
      <c r="B133" t="s">
        <v>1015</v>
      </c>
      <c r="C133" t="s">
        <v>1033</v>
      </c>
      <c r="D133" t="s">
        <v>1034</v>
      </c>
    </row>
    <row r="134" spans="1:4">
      <c r="A134" s="1071">
        <v>133</v>
      </c>
      <c r="B134" t="s">
        <v>1015</v>
      </c>
      <c r="C134" t="s">
        <v>1035</v>
      </c>
      <c r="D134" t="s">
        <v>1036</v>
      </c>
    </row>
    <row r="135" spans="1:4">
      <c r="A135" s="1071">
        <v>134</v>
      </c>
      <c r="B135" t="s">
        <v>1015</v>
      </c>
      <c r="C135" t="s">
        <v>1037</v>
      </c>
      <c r="D135" t="s">
        <v>1038</v>
      </c>
    </row>
    <row r="136" spans="1:4">
      <c r="A136" s="1071">
        <v>135</v>
      </c>
      <c r="B136" t="s">
        <v>1039</v>
      </c>
      <c r="C136" t="s">
        <v>1041</v>
      </c>
      <c r="D136" t="s">
        <v>1042</v>
      </c>
    </row>
    <row r="137" spans="1:4">
      <c r="A137" s="1071">
        <v>136</v>
      </c>
      <c r="B137" t="s">
        <v>1039</v>
      </c>
      <c r="C137" t="s">
        <v>1043</v>
      </c>
      <c r="D137" t="s">
        <v>1044</v>
      </c>
    </row>
    <row r="138" spans="1:4">
      <c r="A138" s="1071">
        <v>137</v>
      </c>
      <c r="B138" t="s">
        <v>1039</v>
      </c>
      <c r="C138" t="s">
        <v>1045</v>
      </c>
      <c r="D138" t="s">
        <v>1046</v>
      </c>
    </row>
    <row r="139" spans="1:4">
      <c r="A139" s="1071">
        <v>138</v>
      </c>
      <c r="B139" t="s">
        <v>1039</v>
      </c>
      <c r="C139" t="s">
        <v>1047</v>
      </c>
      <c r="D139" t="s">
        <v>1048</v>
      </c>
    </row>
    <row r="140" spans="1:4">
      <c r="A140" s="1071">
        <v>139</v>
      </c>
      <c r="B140" t="s">
        <v>1039</v>
      </c>
      <c r="C140" t="s">
        <v>1039</v>
      </c>
      <c r="D140" t="s">
        <v>1040</v>
      </c>
    </row>
    <row r="141" spans="1:4">
      <c r="A141" s="1071">
        <v>140</v>
      </c>
      <c r="B141" t="s">
        <v>1039</v>
      </c>
      <c r="C141" t="s">
        <v>1049</v>
      </c>
      <c r="D141" t="s">
        <v>1050</v>
      </c>
    </row>
    <row r="142" spans="1:4">
      <c r="A142" s="1071">
        <v>141</v>
      </c>
      <c r="B142" t="s">
        <v>1039</v>
      </c>
      <c r="C142" t="s">
        <v>1051</v>
      </c>
      <c r="D142" t="s">
        <v>1052</v>
      </c>
    </row>
    <row r="143" spans="1:4">
      <c r="A143" s="1071">
        <v>142</v>
      </c>
      <c r="B143" t="s">
        <v>1039</v>
      </c>
      <c r="C143" t="s">
        <v>1053</v>
      </c>
      <c r="D143" t="s">
        <v>1054</v>
      </c>
    </row>
    <row r="144" spans="1:4">
      <c r="A144" s="1071">
        <v>143</v>
      </c>
      <c r="B144" t="s">
        <v>1039</v>
      </c>
      <c r="C144" t="s">
        <v>1055</v>
      </c>
      <c r="D144" t="s">
        <v>1056</v>
      </c>
    </row>
    <row r="145" spans="1:4">
      <c r="A145" s="1071">
        <v>144</v>
      </c>
      <c r="B145" t="s">
        <v>1039</v>
      </c>
      <c r="C145" t="s">
        <v>1057</v>
      </c>
      <c r="D145" t="s">
        <v>1058</v>
      </c>
    </row>
    <row r="146" spans="1:4">
      <c r="A146" s="1071">
        <v>145</v>
      </c>
      <c r="B146" t="s">
        <v>1059</v>
      </c>
      <c r="C146" t="s">
        <v>1061</v>
      </c>
      <c r="D146" t="s">
        <v>1062</v>
      </c>
    </row>
    <row r="147" spans="1:4">
      <c r="A147" s="1071">
        <v>146</v>
      </c>
      <c r="B147" t="s">
        <v>1059</v>
      </c>
      <c r="C147" t="s">
        <v>1063</v>
      </c>
      <c r="D147" t="s">
        <v>1064</v>
      </c>
    </row>
    <row r="148" spans="1:4">
      <c r="A148" s="1071">
        <v>147</v>
      </c>
      <c r="B148" t="s">
        <v>1059</v>
      </c>
      <c r="C148" t="s">
        <v>1065</v>
      </c>
      <c r="D148" t="s">
        <v>1066</v>
      </c>
    </row>
    <row r="149" spans="1:4">
      <c r="A149" s="1071">
        <v>148</v>
      </c>
      <c r="B149" t="s">
        <v>1059</v>
      </c>
      <c r="C149" t="s">
        <v>1067</v>
      </c>
      <c r="D149" t="s">
        <v>1068</v>
      </c>
    </row>
    <row r="150" spans="1:4">
      <c r="A150" s="1071">
        <v>149</v>
      </c>
      <c r="B150" t="s">
        <v>1059</v>
      </c>
      <c r="C150" t="s">
        <v>1069</v>
      </c>
      <c r="D150" t="s">
        <v>1070</v>
      </c>
    </row>
    <row r="151" spans="1:4">
      <c r="A151" s="1071">
        <v>150</v>
      </c>
      <c r="B151" t="s">
        <v>1059</v>
      </c>
      <c r="C151" t="s">
        <v>1071</v>
      </c>
      <c r="D151" t="s">
        <v>1072</v>
      </c>
    </row>
    <row r="152" spans="1:4">
      <c r="A152" s="1071">
        <v>151</v>
      </c>
      <c r="B152" t="s">
        <v>1059</v>
      </c>
      <c r="C152" t="s">
        <v>1059</v>
      </c>
      <c r="D152" t="s">
        <v>1060</v>
      </c>
    </row>
    <row r="153" spans="1:4">
      <c r="A153" s="1071">
        <v>152</v>
      </c>
      <c r="B153" t="s">
        <v>1059</v>
      </c>
      <c r="C153" t="s">
        <v>1073</v>
      </c>
      <c r="D153" t="s">
        <v>1074</v>
      </c>
    </row>
    <row r="154" spans="1:4">
      <c r="A154" s="1071">
        <v>153</v>
      </c>
      <c r="B154" t="s">
        <v>1059</v>
      </c>
      <c r="C154" t="s">
        <v>1075</v>
      </c>
      <c r="D154" t="s">
        <v>1076</v>
      </c>
    </row>
    <row r="155" spans="1:4">
      <c r="A155" s="1071">
        <v>154</v>
      </c>
      <c r="B155" t="s">
        <v>1059</v>
      </c>
      <c r="C155" t="s">
        <v>1077</v>
      </c>
      <c r="D155" t="s">
        <v>1078</v>
      </c>
    </row>
    <row r="156" spans="1:4">
      <c r="A156" s="1071">
        <v>155</v>
      </c>
      <c r="B156" t="s">
        <v>1059</v>
      </c>
      <c r="C156" t="s">
        <v>1079</v>
      </c>
      <c r="D156" t="s">
        <v>1080</v>
      </c>
    </row>
    <row r="157" spans="1:4">
      <c r="A157" s="1071">
        <v>156</v>
      </c>
      <c r="B157" t="s">
        <v>1059</v>
      </c>
      <c r="C157" t="s">
        <v>1081</v>
      </c>
      <c r="D157" t="s">
        <v>1082</v>
      </c>
    </row>
    <row r="158" spans="1:4">
      <c r="A158" s="1071">
        <v>157</v>
      </c>
      <c r="B158" t="s">
        <v>1059</v>
      </c>
      <c r="C158" t="s">
        <v>1083</v>
      </c>
      <c r="D158" t="s">
        <v>1084</v>
      </c>
    </row>
    <row r="159" spans="1:4">
      <c r="A159" s="1071">
        <v>158</v>
      </c>
      <c r="B159" t="s">
        <v>1059</v>
      </c>
      <c r="C159" t="s">
        <v>1085</v>
      </c>
      <c r="D159" t="s">
        <v>1086</v>
      </c>
    </row>
    <row r="160" spans="1:4">
      <c r="A160" s="1071">
        <v>159</v>
      </c>
      <c r="B160" t="s">
        <v>1059</v>
      </c>
      <c r="C160" t="s">
        <v>1087</v>
      </c>
      <c r="D160" t="s">
        <v>1088</v>
      </c>
    </row>
    <row r="161" spans="1:4">
      <c r="A161" s="1071">
        <v>160</v>
      </c>
      <c r="B161" t="s">
        <v>3020</v>
      </c>
      <c r="C161" t="s">
        <v>3020</v>
      </c>
      <c r="D161" t="s">
        <v>3021</v>
      </c>
    </row>
    <row r="162" spans="1:4">
      <c r="A162" s="1071">
        <v>161</v>
      </c>
      <c r="B162" t="s">
        <v>1089</v>
      </c>
      <c r="C162" t="s">
        <v>1091</v>
      </c>
      <c r="D162" t="s">
        <v>1092</v>
      </c>
    </row>
    <row r="163" spans="1:4">
      <c r="A163" s="1071">
        <v>162</v>
      </c>
      <c r="B163" t="s">
        <v>1089</v>
      </c>
      <c r="C163" t="s">
        <v>1089</v>
      </c>
      <c r="D163" t="s">
        <v>1090</v>
      </c>
    </row>
    <row r="164" spans="1:4">
      <c r="A164" s="1071">
        <v>163</v>
      </c>
      <c r="B164" t="s">
        <v>1089</v>
      </c>
      <c r="C164" t="s">
        <v>1093</v>
      </c>
      <c r="D164" t="s">
        <v>1094</v>
      </c>
    </row>
    <row r="165" spans="1:4">
      <c r="A165" s="1071">
        <v>164</v>
      </c>
      <c r="B165" t="s">
        <v>1089</v>
      </c>
      <c r="C165" t="s">
        <v>1095</v>
      </c>
      <c r="D165" t="s">
        <v>1096</v>
      </c>
    </row>
    <row r="166" spans="1:4">
      <c r="A166" s="1071">
        <v>165</v>
      </c>
      <c r="B166" t="s">
        <v>1097</v>
      </c>
      <c r="C166" t="s">
        <v>1099</v>
      </c>
      <c r="D166" t="s">
        <v>1100</v>
      </c>
    </row>
    <row r="167" spans="1:4">
      <c r="A167" s="1071">
        <v>166</v>
      </c>
      <c r="B167" t="s">
        <v>1097</v>
      </c>
      <c r="C167" t="s">
        <v>1101</v>
      </c>
      <c r="D167" t="s">
        <v>1102</v>
      </c>
    </row>
    <row r="168" spans="1:4">
      <c r="A168" s="1071">
        <v>167</v>
      </c>
      <c r="B168" t="s">
        <v>1097</v>
      </c>
      <c r="C168" t="s">
        <v>1103</v>
      </c>
      <c r="D168" t="s">
        <v>1104</v>
      </c>
    </row>
    <row r="169" spans="1:4">
      <c r="A169" s="1071">
        <v>168</v>
      </c>
      <c r="B169" t="s">
        <v>1097</v>
      </c>
      <c r="C169" t="s">
        <v>1105</v>
      </c>
      <c r="D169" t="s">
        <v>1106</v>
      </c>
    </row>
    <row r="170" spans="1:4">
      <c r="A170" s="1071">
        <v>169</v>
      </c>
      <c r="B170" t="s">
        <v>1097</v>
      </c>
      <c r="C170" t="s">
        <v>1107</v>
      </c>
      <c r="D170" t="s">
        <v>1108</v>
      </c>
    </row>
    <row r="171" spans="1:4">
      <c r="A171" s="1071">
        <v>170</v>
      </c>
      <c r="B171" t="s">
        <v>1097</v>
      </c>
      <c r="C171" t="s">
        <v>1109</v>
      </c>
      <c r="D171" t="s">
        <v>1110</v>
      </c>
    </row>
    <row r="172" spans="1:4">
      <c r="A172" s="1071">
        <v>171</v>
      </c>
      <c r="B172" t="s">
        <v>1097</v>
      </c>
      <c r="C172" t="s">
        <v>1111</v>
      </c>
      <c r="D172" t="s">
        <v>1112</v>
      </c>
    </row>
    <row r="173" spans="1:4">
      <c r="A173" s="1071">
        <v>172</v>
      </c>
      <c r="B173" t="s">
        <v>1097</v>
      </c>
      <c r="C173" t="s">
        <v>1097</v>
      </c>
      <c r="D173" t="s">
        <v>1098</v>
      </c>
    </row>
    <row r="174" spans="1:4">
      <c r="A174" s="1071">
        <v>173</v>
      </c>
      <c r="B174" t="s">
        <v>1097</v>
      </c>
      <c r="C174" t="s">
        <v>1113</v>
      </c>
      <c r="D174" t="s">
        <v>1114</v>
      </c>
    </row>
    <row r="175" spans="1:4">
      <c r="A175" s="1071">
        <v>174</v>
      </c>
      <c r="B175" t="s">
        <v>1097</v>
      </c>
      <c r="C175" t="s">
        <v>1115</v>
      </c>
      <c r="D175" t="s">
        <v>1116</v>
      </c>
    </row>
    <row r="176" spans="1:4">
      <c r="A176" s="1071">
        <v>175</v>
      </c>
      <c r="B176" t="s">
        <v>1097</v>
      </c>
      <c r="C176" t="s">
        <v>1117</v>
      </c>
      <c r="D176" t="s">
        <v>1118</v>
      </c>
    </row>
    <row r="177" spans="1:4">
      <c r="A177" s="1071">
        <v>176</v>
      </c>
      <c r="B177" t="s">
        <v>1097</v>
      </c>
      <c r="C177" t="s">
        <v>1119</v>
      </c>
      <c r="D177" t="s">
        <v>1120</v>
      </c>
    </row>
    <row r="178" spans="1:4">
      <c r="A178" s="1071">
        <v>177</v>
      </c>
      <c r="B178" t="s">
        <v>1097</v>
      </c>
      <c r="C178" t="s">
        <v>1121</v>
      </c>
      <c r="D178" t="s">
        <v>1122</v>
      </c>
    </row>
    <row r="179" spans="1:4">
      <c r="A179" s="1071">
        <v>178</v>
      </c>
      <c r="B179" t="s">
        <v>1097</v>
      </c>
      <c r="C179" t="s">
        <v>1123</v>
      </c>
      <c r="D179" t="s">
        <v>1124</v>
      </c>
    </row>
    <row r="180" spans="1:4">
      <c r="A180" s="1071">
        <v>179</v>
      </c>
      <c r="B180" t="s">
        <v>1097</v>
      </c>
      <c r="C180" t="s">
        <v>1125</v>
      </c>
      <c r="D180" t="s">
        <v>1126</v>
      </c>
    </row>
    <row r="181" spans="1:4">
      <c r="A181" s="1071">
        <v>180</v>
      </c>
      <c r="B181" t="s">
        <v>1097</v>
      </c>
      <c r="C181" t="s">
        <v>1127</v>
      </c>
      <c r="D181" t="s">
        <v>1128</v>
      </c>
    </row>
    <row r="182" spans="1:4">
      <c r="A182" s="1071">
        <v>181</v>
      </c>
      <c r="B182" t="s">
        <v>1129</v>
      </c>
      <c r="C182" t="s">
        <v>1131</v>
      </c>
      <c r="D182" t="s">
        <v>1132</v>
      </c>
    </row>
    <row r="183" spans="1:4">
      <c r="A183" s="1071">
        <v>182</v>
      </c>
      <c r="B183" t="s">
        <v>1129</v>
      </c>
      <c r="C183" t="s">
        <v>1133</v>
      </c>
      <c r="D183" t="s">
        <v>1134</v>
      </c>
    </row>
    <row r="184" spans="1:4">
      <c r="A184" s="1071">
        <v>183</v>
      </c>
      <c r="B184" t="s">
        <v>1129</v>
      </c>
      <c r="C184" t="s">
        <v>1129</v>
      </c>
      <c r="D184" t="s">
        <v>1130</v>
      </c>
    </row>
    <row r="185" spans="1:4">
      <c r="A185" s="1071">
        <v>184</v>
      </c>
      <c r="B185" t="s">
        <v>1129</v>
      </c>
      <c r="C185" t="s">
        <v>1135</v>
      </c>
      <c r="D185" t="s">
        <v>1136</v>
      </c>
    </row>
    <row r="186" spans="1:4">
      <c r="A186" s="1071">
        <v>185</v>
      </c>
      <c r="B186" t="s">
        <v>1129</v>
      </c>
      <c r="C186" t="s">
        <v>1137</v>
      </c>
      <c r="D186" t="s">
        <v>1138</v>
      </c>
    </row>
    <row r="187" spans="1:4">
      <c r="A187" s="1071">
        <v>186</v>
      </c>
      <c r="B187" t="s">
        <v>1129</v>
      </c>
      <c r="C187" t="s">
        <v>1139</v>
      </c>
      <c r="D187" t="s">
        <v>1140</v>
      </c>
    </row>
    <row r="188" spans="1:4">
      <c r="A188" s="1071">
        <v>187</v>
      </c>
      <c r="B188" t="s">
        <v>1129</v>
      </c>
      <c r="C188" t="s">
        <v>1141</v>
      </c>
      <c r="D188" t="s">
        <v>1142</v>
      </c>
    </row>
    <row r="189" spans="1:4">
      <c r="A189" s="1071">
        <v>188</v>
      </c>
      <c r="B189" t="s">
        <v>1129</v>
      </c>
      <c r="C189" t="s">
        <v>1143</v>
      </c>
      <c r="D189" t="s">
        <v>1144</v>
      </c>
    </row>
    <row r="190" spans="1:4">
      <c r="A190" s="1071">
        <v>189</v>
      </c>
      <c r="B190" t="s">
        <v>1129</v>
      </c>
      <c r="C190" t="s">
        <v>1145</v>
      </c>
      <c r="D190" t="s">
        <v>1146</v>
      </c>
    </row>
    <row r="191" spans="1:4">
      <c r="A191" s="1071">
        <v>190</v>
      </c>
      <c r="B191" t="s">
        <v>1129</v>
      </c>
      <c r="C191" t="s">
        <v>1147</v>
      </c>
      <c r="D191" t="s">
        <v>1148</v>
      </c>
    </row>
    <row r="192" spans="1:4">
      <c r="A192" s="1071">
        <v>191</v>
      </c>
      <c r="B192" t="s">
        <v>1149</v>
      </c>
      <c r="C192" t="s">
        <v>1151</v>
      </c>
      <c r="D192" t="s">
        <v>1152</v>
      </c>
    </row>
    <row r="193" spans="1:4">
      <c r="A193" s="1071">
        <v>192</v>
      </c>
      <c r="B193" t="s">
        <v>1149</v>
      </c>
      <c r="C193" t="s">
        <v>1153</v>
      </c>
      <c r="D193" t="s">
        <v>1154</v>
      </c>
    </row>
    <row r="194" spans="1:4">
      <c r="A194" s="1071">
        <v>193</v>
      </c>
      <c r="B194" t="s">
        <v>1149</v>
      </c>
      <c r="C194" t="s">
        <v>1149</v>
      </c>
      <c r="D194" t="s">
        <v>1150</v>
      </c>
    </row>
    <row r="195" spans="1:4">
      <c r="A195" s="1071">
        <v>194</v>
      </c>
      <c r="B195" t="s">
        <v>1149</v>
      </c>
      <c r="C195" t="s">
        <v>1155</v>
      </c>
      <c r="D195" t="s">
        <v>1156</v>
      </c>
    </row>
    <row r="196" spans="1:4">
      <c r="A196" s="1071">
        <v>195</v>
      </c>
      <c r="B196" t="s">
        <v>1149</v>
      </c>
      <c r="C196" t="s">
        <v>901</v>
      </c>
      <c r="D196" t="s">
        <v>1157</v>
      </c>
    </row>
    <row r="197" spans="1:4">
      <c r="A197" s="1071">
        <v>196</v>
      </c>
      <c r="B197" t="s">
        <v>1149</v>
      </c>
      <c r="C197" t="s">
        <v>1158</v>
      </c>
      <c r="D197" t="s">
        <v>1159</v>
      </c>
    </row>
    <row r="198" spans="1:4">
      <c r="A198" s="1071">
        <v>197</v>
      </c>
      <c r="B198" t="s">
        <v>3022</v>
      </c>
      <c r="C198" t="s">
        <v>3022</v>
      </c>
      <c r="D198" t="s">
        <v>1234</v>
      </c>
    </row>
    <row r="199" spans="1:4">
      <c r="A199" s="1071">
        <v>198</v>
      </c>
      <c r="B199" t="s">
        <v>1160</v>
      </c>
      <c r="C199" t="s">
        <v>1162</v>
      </c>
      <c r="D199" t="s">
        <v>1163</v>
      </c>
    </row>
    <row r="200" spans="1:4">
      <c r="A200" s="1071">
        <v>199</v>
      </c>
      <c r="B200" t="s">
        <v>1160</v>
      </c>
      <c r="C200" t="s">
        <v>1164</v>
      </c>
      <c r="D200" t="s">
        <v>1165</v>
      </c>
    </row>
    <row r="201" spans="1:4">
      <c r="A201" s="1071">
        <v>200</v>
      </c>
      <c r="B201" t="s">
        <v>1160</v>
      </c>
      <c r="C201" t="s">
        <v>1166</v>
      </c>
      <c r="D201" t="s">
        <v>1167</v>
      </c>
    </row>
    <row r="202" spans="1:4">
      <c r="A202" s="1071">
        <v>201</v>
      </c>
      <c r="B202" t="s">
        <v>1160</v>
      </c>
      <c r="C202" t="s">
        <v>1168</v>
      </c>
      <c r="D202" t="s">
        <v>1169</v>
      </c>
    </row>
    <row r="203" spans="1:4">
      <c r="A203" s="1071">
        <v>202</v>
      </c>
      <c r="B203" t="s">
        <v>1160</v>
      </c>
      <c r="C203" t="s">
        <v>1160</v>
      </c>
      <c r="D203" t="s">
        <v>1161</v>
      </c>
    </row>
    <row r="204" spans="1:4">
      <c r="A204" s="1071">
        <v>203</v>
      </c>
      <c r="B204" t="s">
        <v>1160</v>
      </c>
      <c r="C204" t="s">
        <v>1170</v>
      </c>
      <c r="D204" t="s">
        <v>1171</v>
      </c>
    </row>
    <row r="205" spans="1:4">
      <c r="A205" s="1071">
        <v>204</v>
      </c>
      <c r="B205" t="s">
        <v>1160</v>
      </c>
      <c r="C205" t="s">
        <v>1172</v>
      </c>
      <c r="D205" t="s">
        <v>1173</v>
      </c>
    </row>
    <row r="206" spans="1:4">
      <c r="A206" s="1071">
        <v>205</v>
      </c>
      <c r="B206" t="s">
        <v>1160</v>
      </c>
      <c r="C206" t="s">
        <v>1174</v>
      </c>
      <c r="D206" t="s">
        <v>1175</v>
      </c>
    </row>
    <row r="207" spans="1:4">
      <c r="A207" s="1071">
        <v>206</v>
      </c>
      <c r="B207" t="s">
        <v>1160</v>
      </c>
      <c r="C207" t="s">
        <v>1176</v>
      </c>
      <c r="D207" t="s">
        <v>1177</v>
      </c>
    </row>
    <row r="208" spans="1:4">
      <c r="A208" s="1071">
        <v>207</v>
      </c>
      <c r="B208" t="s">
        <v>1160</v>
      </c>
      <c r="C208" t="s">
        <v>1178</v>
      </c>
      <c r="D208" t="s">
        <v>1179</v>
      </c>
    </row>
    <row r="209" spans="1:4">
      <c r="A209" s="1071">
        <v>208</v>
      </c>
      <c r="B209" t="s">
        <v>1160</v>
      </c>
      <c r="C209" t="s">
        <v>1180</v>
      </c>
      <c r="D209" t="s">
        <v>1181</v>
      </c>
    </row>
    <row r="210" spans="1:4">
      <c r="A210" s="1071">
        <v>209</v>
      </c>
      <c r="B210" t="s">
        <v>1182</v>
      </c>
      <c r="C210" t="s">
        <v>1184</v>
      </c>
      <c r="D210" t="s">
        <v>1185</v>
      </c>
    </row>
    <row r="211" spans="1:4">
      <c r="A211" s="1071">
        <v>210</v>
      </c>
      <c r="B211" t="s">
        <v>1182</v>
      </c>
      <c r="C211" t="s">
        <v>1186</v>
      </c>
      <c r="D211" t="s">
        <v>1187</v>
      </c>
    </row>
    <row r="212" spans="1:4">
      <c r="A212" s="1071">
        <v>211</v>
      </c>
      <c r="B212" t="s">
        <v>1182</v>
      </c>
      <c r="C212" t="s">
        <v>1188</v>
      </c>
      <c r="D212" t="s">
        <v>1189</v>
      </c>
    </row>
    <row r="213" spans="1:4">
      <c r="A213" s="1071">
        <v>212</v>
      </c>
      <c r="B213" t="s">
        <v>1182</v>
      </c>
      <c r="C213" t="s">
        <v>1182</v>
      </c>
      <c r="D213" t="s">
        <v>1183</v>
      </c>
    </row>
    <row r="214" spans="1:4">
      <c r="A214" s="1071">
        <v>213</v>
      </c>
      <c r="B214" t="s">
        <v>1182</v>
      </c>
      <c r="C214" t="s">
        <v>1190</v>
      </c>
      <c r="D214" t="s">
        <v>1191</v>
      </c>
    </row>
    <row r="215" spans="1:4">
      <c r="A215" s="1071">
        <v>214</v>
      </c>
      <c r="B215" t="s">
        <v>1182</v>
      </c>
      <c r="C215" t="s">
        <v>1192</v>
      </c>
      <c r="D215" t="s">
        <v>1193</v>
      </c>
    </row>
    <row r="216" spans="1:4">
      <c r="A216" s="1071">
        <v>215</v>
      </c>
      <c r="B216" t="s">
        <v>1194</v>
      </c>
      <c r="C216" t="s">
        <v>1196</v>
      </c>
      <c r="D216" t="s">
        <v>1197</v>
      </c>
    </row>
    <row r="217" spans="1:4">
      <c r="A217" s="1071">
        <v>216</v>
      </c>
      <c r="B217" t="s">
        <v>1194</v>
      </c>
      <c r="C217" t="s">
        <v>1198</v>
      </c>
      <c r="D217" t="s">
        <v>1199</v>
      </c>
    </row>
    <row r="218" spans="1:4">
      <c r="A218" s="1071">
        <v>217</v>
      </c>
      <c r="B218" t="s">
        <v>1194</v>
      </c>
      <c r="C218" t="s">
        <v>1200</v>
      </c>
      <c r="D218" t="s">
        <v>1201</v>
      </c>
    </row>
    <row r="219" spans="1:4">
      <c r="A219" s="1071">
        <v>218</v>
      </c>
      <c r="B219" t="s">
        <v>1194</v>
      </c>
      <c r="C219" t="s">
        <v>1202</v>
      </c>
      <c r="D219" t="s">
        <v>1203</v>
      </c>
    </row>
    <row r="220" spans="1:4">
      <c r="A220" s="1071">
        <v>219</v>
      </c>
      <c r="B220" t="s">
        <v>1194</v>
      </c>
      <c r="C220" t="s">
        <v>1204</v>
      </c>
      <c r="D220" t="s">
        <v>1205</v>
      </c>
    </row>
    <row r="221" spans="1:4">
      <c r="A221" s="1071">
        <v>220</v>
      </c>
      <c r="B221" t="s">
        <v>1194</v>
      </c>
      <c r="C221" t="s">
        <v>1206</v>
      </c>
      <c r="D221" t="s">
        <v>1207</v>
      </c>
    </row>
    <row r="222" spans="1:4">
      <c r="A222" s="1071">
        <v>221</v>
      </c>
      <c r="B222" t="s">
        <v>1194</v>
      </c>
      <c r="C222" t="s">
        <v>1208</v>
      </c>
      <c r="D222" t="s">
        <v>1209</v>
      </c>
    </row>
    <row r="223" spans="1:4">
      <c r="A223" s="1071">
        <v>222</v>
      </c>
      <c r="B223" t="s">
        <v>1194</v>
      </c>
      <c r="C223" t="s">
        <v>1210</v>
      </c>
      <c r="D223" t="s">
        <v>1211</v>
      </c>
    </row>
    <row r="224" spans="1:4">
      <c r="A224" s="1071">
        <v>223</v>
      </c>
      <c r="B224" t="s">
        <v>1194</v>
      </c>
      <c r="C224" t="s">
        <v>1194</v>
      </c>
      <c r="D224" t="s">
        <v>1195</v>
      </c>
    </row>
    <row r="225" spans="1:4">
      <c r="A225" s="1071">
        <v>224</v>
      </c>
      <c r="B225" t="s">
        <v>1194</v>
      </c>
      <c r="C225" t="s">
        <v>1212</v>
      </c>
      <c r="D225" t="s">
        <v>1213</v>
      </c>
    </row>
    <row r="226" spans="1:4">
      <c r="A226" s="1071">
        <v>225</v>
      </c>
      <c r="B226" t="s">
        <v>1194</v>
      </c>
      <c r="C226" t="s">
        <v>1214</v>
      </c>
      <c r="D226" t="s">
        <v>1215</v>
      </c>
    </row>
    <row r="227" spans="1:4">
      <c r="A227" s="1071">
        <v>226</v>
      </c>
      <c r="B227" t="s">
        <v>1194</v>
      </c>
      <c r="C227" t="s">
        <v>1216</v>
      </c>
      <c r="D227" t="s">
        <v>1217</v>
      </c>
    </row>
    <row r="228" spans="1:4">
      <c r="A228" s="1071">
        <v>227</v>
      </c>
      <c r="B228" t="s">
        <v>1194</v>
      </c>
      <c r="C228" t="s">
        <v>1218</v>
      </c>
      <c r="D228" t="s">
        <v>1219</v>
      </c>
    </row>
    <row r="229" spans="1:4">
      <c r="A229" s="1071">
        <v>228</v>
      </c>
      <c r="B229" t="s">
        <v>1194</v>
      </c>
      <c r="C229" t="s">
        <v>1220</v>
      </c>
      <c r="D229" t="s">
        <v>1221</v>
      </c>
    </row>
    <row r="230" spans="1:4">
      <c r="A230" s="1071">
        <v>229</v>
      </c>
      <c r="B230" t="s">
        <v>1222</v>
      </c>
      <c r="C230" t="s">
        <v>1224</v>
      </c>
      <c r="D230" t="s">
        <v>1225</v>
      </c>
    </row>
    <row r="231" spans="1:4">
      <c r="A231" s="1071">
        <v>230</v>
      </c>
      <c r="B231" t="s">
        <v>1222</v>
      </c>
      <c r="C231" t="s">
        <v>1226</v>
      </c>
      <c r="D231" t="s">
        <v>1227</v>
      </c>
    </row>
    <row r="232" spans="1:4">
      <c r="A232" s="1071">
        <v>231</v>
      </c>
      <c r="B232" t="s">
        <v>1222</v>
      </c>
      <c r="C232" t="s">
        <v>1228</v>
      </c>
      <c r="D232" t="s">
        <v>1229</v>
      </c>
    </row>
    <row r="233" spans="1:4">
      <c r="A233" s="1071">
        <v>232</v>
      </c>
      <c r="B233" t="s">
        <v>1222</v>
      </c>
      <c r="C233" t="s">
        <v>1230</v>
      </c>
      <c r="D233" t="s">
        <v>1231</v>
      </c>
    </row>
    <row r="234" spans="1:4">
      <c r="A234" s="1071">
        <v>233</v>
      </c>
      <c r="B234" t="s">
        <v>1222</v>
      </c>
      <c r="C234" t="s">
        <v>1222</v>
      </c>
      <c r="D234" t="s">
        <v>1223</v>
      </c>
    </row>
    <row r="235" spans="1:4">
      <c r="A235" s="1071">
        <v>234</v>
      </c>
      <c r="B235" t="s">
        <v>1222</v>
      </c>
      <c r="C235" t="s">
        <v>1232</v>
      </c>
      <c r="D235" t="s">
        <v>1233</v>
      </c>
    </row>
    <row r="236" spans="1:4">
      <c r="A236" s="1071">
        <v>235</v>
      </c>
      <c r="B236" t="s">
        <v>1235</v>
      </c>
      <c r="C236" t="s">
        <v>1237</v>
      </c>
      <c r="D236" t="s">
        <v>1238</v>
      </c>
    </row>
    <row r="237" spans="1:4">
      <c r="A237" s="1071">
        <v>236</v>
      </c>
      <c r="B237" t="s">
        <v>1235</v>
      </c>
      <c r="C237" t="s">
        <v>1239</v>
      </c>
      <c r="D237" t="s">
        <v>1240</v>
      </c>
    </row>
    <row r="238" spans="1:4">
      <c r="A238" s="1071">
        <v>237</v>
      </c>
      <c r="B238" t="s">
        <v>1235</v>
      </c>
      <c r="C238" t="s">
        <v>1241</v>
      </c>
      <c r="D238" t="s">
        <v>1242</v>
      </c>
    </row>
    <row r="239" spans="1:4">
      <c r="A239" s="1071">
        <v>238</v>
      </c>
      <c r="B239" t="s">
        <v>1235</v>
      </c>
      <c r="C239" t="s">
        <v>1243</v>
      </c>
      <c r="D239" t="s">
        <v>1244</v>
      </c>
    </row>
    <row r="240" spans="1:4">
      <c r="A240" s="1071">
        <v>239</v>
      </c>
      <c r="B240" t="s">
        <v>1235</v>
      </c>
      <c r="C240" t="s">
        <v>1245</v>
      </c>
      <c r="D240" t="s">
        <v>1246</v>
      </c>
    </row>
    <row r="241" spans="1:4">
      <c r="A241" s="1071">
        <v>240</v>
      </c>
      <c r="B241" t="s">
        <v>1235</v>
      </c>
      <c r="C241" t="s">
        <v>1247</v>
      </c>
      <c r="D241" t="s">
        <v>1248</v>
      </c>
    </row>
    <row r="242" spans="1:4">
      <c r="A242" s="1071">
        <v>241</v>
      </c>
      <c r="B242" t="s">
        <v>1235</v>
      </c>
      <c r="C242" t="s">
        <v>1249</v>
      </c>
      <c r="D242" t="s">
        <v>1250</v>
      </c>
    </row>
    <row r="243" spans="1:4">
      <c r="A243" s="1071">
        <v>242</v>
      </c>
      <c r="B243" t="s">
        <v>1235</v>
      </c>
      <c r="C243" t="s">
        <v>1235</v>
      </c>
      <c r="D243" t="s">
        <v>1236</v>
      </c>
    </row>
    <row r="244" spans="1:4">
      <c r="A244" s="1071">
        <v>243</v>
      </c>
      <c r="B244" t="s">
        <v>1251</v>
      </c>
      <c r="C244" t="s">
        <v>1253</v>
      </c>
      <c r="D244" t="s">
        <v>1254</v>
      </c>
    </row>
    <row r="245" spans="1:4">
      <c r="A245" s="1071">
        <v>244</v>
      </c>
      <c r="B245" t="s">
        <v>1251</v>
      </c>
      <c r="C245" t="s">
        <v>1255</v>
      </c>
      <c r="D245" t="s">
        <v>1256</v>
      </c>
    </row>
    <row r="246" spans="1:4">
      <c r="A246" s="1071">
        <v>245</v>
      </c>
      <c r="B246" t="s">
        <v>1251</v>
      </c>
      <c r="C246" t="s">
        <v>1257</v>
      </c>
      <c r="D246" t="s">
        <v>1258</v>
      </c>
    </row>
    <row r="247" spans="1:4">
      <c r="A247" s="1071">
        <v>246</v>
      </c>
      <c r="B247" t="s">
        <v>1251</v>
      </c>
      <c r="C247" t="s">
        <v>1259</v>
      </c>
      <c r="D247" t="s">
        <v>1260</v>
      </c>
    </row>
    <row r="248" spans="1:4">
      <c r="A248" s="1071">
        <v>247</v>
      </c>
      <c r="B248" t="s">
        <v>1251</v>
      </c>
      <c r="C248" t="s">
        <v>1261</v>
      </c>
      <c r="D248" t="s">
        <v>1262</v>
      </c>
    </row>
    <row r="249" spans="1:4">
      <c r="A249" s="1071">
        <v>248</v>
      </c>
      <c r="B249" t="s">
        <v>1251</v>
      </c>
      <c r="C249" t="s">
        <v>1263</v>
      </c>
      <c r="D249" t="s">
        <v>1264</v>
      </c>
    </row>
    <row r="250" spans="1:4">
      <c r="A250" s="1071">
        <v>249</v>
      </c>
      <c r="B250" t="s">
        <v>1251</v>
      </c>
      <c r="C250" t="s">
        <v>1265</v>
      </c>
      <c r="D250" t="s">
        <v>1266</v>
      </c>
    </row>
    <row r="251" spans="1:4">
      <c r="A251" s="1071">
        <v>250</v>
      </c>
      <c r="B251" t="s">
        <v>1251</v>
      </c>
      <c r="C251" t="s">
        <v>1267</v>
      </c>
      <c r="D251" t="s">
        <v>1268</v>
      </c>
    </row>
    <row r="252" spans="1:4">
      <c r="A252" s="1071">
        <v>251</v>
      </c>
      <c r="B252" t="s">
        <v>1251</v>
      </c>
      <c r="C252" t="s">
        <v>1269</v>
      </c>
      <c r="D252" t="s">
        <v>1270</v>
      </c>
    </row>
    <row r="253" spans="1:4">
      <c r="A253" s="1071">
        <v>252</v>
      </c>
      <c r="B253" t="s">
        <v>1251</v>
      </c>
      <c r="C253" t="s">
        <v>1271</v>
      </c>
      <c r="D253" t="s">
        <v>1272</v>
      </c>
    </row>
    <row r="254" spans="1:4">
      <c r="A254" s="1071">
        <v>253</v>
      </c>
      <c r="B254" t="s">
        <v>1251</v>
      </c>
      <c r="C254" t="s">
        <v>1273</v>
      </c>
      <c r="D254" t="s">
        <v>1274</v>
      </c>
    </row>
    <row r="255" spans="1:4">
      <c r="A255" s="1071">
        <v>254</v>
      </c>
      <c r="B255" t="s">
        <v>1251</v>
      </c>
      <c r="C255" t="s">
        <v>1275</v>
      </c>
      <c r="D255" t="s">
        <v>1276</v>
      </c>
    </row>
    <row r="256" spans="1:4">
      <c r="A256" s="1071">
        <v>255</v>
      </c>
      <c r="B256" t="s">
        <v>1251</v>
      </c>
      <c r="C256" t="s">
        <v>1277</v>
      </c>
      <c r="D256" t="s">
        <v>1278</v>
      </c>
    </row>
    <row r="257" spans="1:4">
      <c r="A257" s="1071">
        <v>256</v>
      </c>
      <c r="B257" t="s">
        <v>1251</v>
      </c>
      <c r="C257" t="s">
        <v>1279</v>
      </c>
      <c r="D257" t="s">
        <v>1280</v>
      </c>
    </row>
    <row r="258" spans="1:4">
      <c r="A258" s="1071">
        <v>257</v>
      </c>
      <c r="B258" t="s">
        <v>1251</v>
      </c>
      <c r="C258" t="s">
        <v>1251</v>
      </c>
      <c r="D258" t="s">
        <v>1252</v>
      </c>
    </row>
    <row r="259" spans="1:4">
      <c r="A259" s="1071">
        <v>258</v>
      </c>
      <c r="B259" t="s">
        <v>1251</v>
      </c>
      <c r="C259" t="s">
        <v>1281</v>
      </c>
      <c r="D259" t="s">
        <v>1282</v>
      </c>
    </row>
    <row r="260" spans="1:4">
      <c r="A260" s="1071">
        <v>259</v>
      </c>
      <c r="B260" t="s">
        <v>1251</v>
      </c>
      <c r="C260" t="s">
        <v>1283</v>
      </c>
      <c r="D260" t="s">
        <v>1284</v>
      </c>
    </row>
    <row r="261" spans="1:4">
      <c r="A261" s="1071">
        <v>260</v>
      </c>
      <c r="B261" t="s">
        <v>1285</v>
      </c>
      <c r="C261" t="s">
        <v>1287</v>
      </c>
      <c r="D261" t="s">
        <v>1288</v>
      </c>
    </row>
    <row r="262" spans="1:4">
      <c r="A262" s="1071">
        <v>261</v>
      </c>
      <c r="B262" t="s">
        <v>1285</v>
      </c>
      <c r="C262" t="s">
        <v>1289</v>
      </c>
      <c r="D262" t="s">
        <v>1290</v>
      </c>
    </row>
    <row r="263" spans="1:4">
      <c r="A263" s="1071">
        <v>262</v>
      </c>
      <c r="B263" t="s">
        <v>1285</v>
      </c>
      <c r="C263" t="s">
        <v>1291</v>
      </c>
      <c r="D263" t="s">
        <v>1292</v>
      </c>
    </row>
    <row r="264" spans="1:4">
      <c r="A264" s="1071">
        <v>263</v>
      </c>
      <c r="B264" t="s">
        <v>1285</v>
      </c>
      <c r="C264" t="s">
        <v>1293</v>
      </c>
      <c r="D264" t="s">
        <v>1294</v>
      </c>
    </row>
    <row r="265" spans="1:4">
      <c r="A265" s="1071">
        <v>264</v>
      </c>
      <c r="B265" t="s">
        <v>1285</v>
      </c>
      <c r="C265" t="s">
        <v>1295</v>
      </c>
      <c r="D265" t="s">
        <v>1296</v>
      </c>
    </row>
    <row r="266" spans="1:4">
      <c r="A266" s="1071">
        <v>265</v>
      </c>
      <c r="B266" t="s">
        <v>1285</v>
      </c>
      <c r="C266" t="s">
        <v>1297</v>
      </c>
      <c r="D266" t="s">
        <v>1298</v>
      </c>
    </row>
    <row r="267" spans="1:4">
      <c r="A267" s="1071">
        <v>266</v>
      </c>
      <c r="B267" t="s">
        <v>1285</v>
      </c>
      <c r="C267" t="s">
        <v>1299</v>
      </c>
      <c r="D267" t="s">
        <v>1300</v>
      </c>
    </row>
    <row r="268" spans="1:4">
      <c r="A268" s="1071">
        <v>267</v>
      </c>
      <c r="B268" t="s">
        <v>1285</v>
      </c>
      <c r="C268" t="s">
        <v>1301</v>
      </c>
      <c r="D268" t="s">
        <v>1302</v>
      </c>
    </row>
    <row r="269" spans="1:4">
      <c r="A269" s="1071">
        <v>268</v>
      </c>
      <c r="B269" t="s">
        <v>1285</v>
      </c>
      <c r="C269" t="s">
        <v>1303</v>
      </c>
      <c r="D269" t="s">
        <v>1304</v>
      </c>
    </row>
    <row r="270" spans="1:4">
      <c r="A270" s="1071">
        <v>269</v>
      </c>
      <c r="B270" t="s">
        <v>1285</v>
      </c>
      <c r="C270" t="s">
        <v>1305</v>
      </c>
      <c r="D270" t="s">
        <v>1306</v>
      </c>
    </row>
    <row r="271" spans="1:4">
      <c r="A271" s="1071">
        <v>270</v>
      </c>
      <c r="B271" t="s">
        <v>1285</v>
      </c>
      <c r="C271" t="s">
        <v>1307</v>
      </c>
      <c r="D271" t="s">
        <v>1308</v>
      </c>
    </row>
    <row r="272" spans="1:4">
      <c r="A272" s="1071">
        <v>271</v>
      </c>
      <c r="B272" t="s">
        <v>1285</v>
      </c>
      <c r="C272" t="s">
        <v>1285</v>
      </c>
      <c r="D272" t="s">
        <v>1286</v>
      </c>
    </row>
    <row r="273" spans="1:4">
      <c r="A273" s="1071">
        <v>272</v>
      </c>
      <c r="B273" t="s">
        <v>1285</v>
      </c>
      <c r="C273" t="s">
        <v>1309</v>
      </c>
      <c r="D273" t="s">
        <v>1310</v>
      </c>
    </row>
    <row r="274" spans="1:4">
      <c r="A274" s="1071">
        <v>273</v>
      </c>
      <c r="B274" t="s">
        <v>1285</v>
      </c>
      <c r="C274" t="s">
        <v>3023</v>
      </c>
      <c r="D274" t="s">
        <v>3024</v>
      </c>
    </row>
    <row r="275" spans="1:4">
      <c r="A275" s="1071">
        <v>274</v>
      </c>
      <c r="B275" t="s">
        <v>1285</v>
      </c>
      <c r="C275" t="s">
        <v>1311</v>
      </c>
      <c r="D275" t="s">
        <v>1312</v>
      </c>
    </row>
    <row r="276" spans="1:4">
      <c r="A276" s="1071">
        <v>275</v>
      </c>
      <c r="B276" t="s">
        <v>1285</v>
      </c>
      <c r="C276" t="s">
        <v>1313</v>
      </c>
      <c r="D276" t="s">
        <v>1314</v>
      </c>
    </row>
    <row r="277" spans="1:4">
      <c r="A277" s="1071">
        <v>276</v>
      </c>
      <c r="B277" t="s">
        <v>1315</v>
      </c>
      <c r="C277" t="s">
        <v>1317</v>
      </c>
      <c r="D277" t="s">
        <v>1318</v>
      </c>
    </row>
    <row r="278" spans="1:4">
      <c r="A278" s="1071">
        <v>277</v>
      </c>
      <c r="B278" t="s">
        <v>1315</v>
      </c>
      <c r="C278" t="s">
        <v>1319</v>
      </c>
      <c r="D278" t="s">
        <v>1320</v>
      </c>
    </row>
    <row r="279" spans="1:4">
      <c r="A279" s="1071">
        <v>278</v>
      </c>
      <c r="B279" t="s">
        <v>1315</v>
      </c>
      <c r="C279" t="s">
        <v>1321</v>
      </c>
      <c r="D279" t="s">
        <v>1322</v>
      </c>
    </row>
    <row r="280" spans="1:4">
      <c r="A280" s="1071">
        <v>279</v>
      </c>
      <c r="B280" t="s">
        <v>1315</v>
      </c>
      <c r="C280" t="s">
        <v>1323</v>
      </c>
      <c r="D280" t="s">
        <v>1324</v>
      </c>
    </row>
    <row r="281" spans="1:4">
      <c r="A281" s="1071">
        <v>280</v>
      </c>
      <c r="B281" t="s">
        <v>1315</v>
      </c>
      <c r="C281" t="s">
        <v>1325</v>
      </c>
      <c r="D281" t="s">
        <v>1326</v>
      </c>
    </row>
    <row r="282" spans="1:4">
      <c r="A282" s="1071">
        <v>281</v>
      </c>
      <c r="B282" t="s">
        <v>1315</v>
      </c>
      <c r="C282" t="s">
        <v>1327</v>
      </c>
      <c r="D282" t="s">
        <v>1328</v>
      </c>
    </row>
    <row r="283" spans="1:4">
      <c r="A283" s="1071">
        <v>282</v>
      </c>
      <c r="B283" t="s">
        <v>1315</v>
      </c>
      <c r="C283" t="s">
        <v>1329</v>
      </c>
      <c r="D283" t="s">
        <v>1330</v>
      </c>
    </row>
    <row r="284" spans="1:4">
      <c r="A284" s="1071">
        <v>283</v>
      </c>
      <c r="B284" t="s">
        <v>1315</v>
      </c>
      <c r="C284" t="s">
        <v>1315</v>
      </c>
      <c r="D284" t="s">
        <v>1316</v>
      </c>
    </row>
    <row r="285" spans="1:4">
      <c r="A285" s="1071">
        <v>284</v>
      </c>
      <c r="B285" t="s">
        <v>1315</v>
      </c>
      <c r="C285" t="s">
        <v>1331</v>
      </c>
      <c r="D285" t="s">
        <v>1332</v>
      </c>
    </row>
    <row r="286" spans="1:4">
      <c r="A286" s="1071">
        <v>285</v>
      </c>
      <c r="B286" t="s">
        <v>1315</v>
      </c>
      <c r="C286" t="s">
        <v>1333</v>
      </c>
      <c r="D286" t="s">
        <v>1334</v>
      </c>
    </row>
    <row r="287" spans="1:4">
      <c r="A287" s="1071">
        <v>286</v>
      </c>
      <c r="B287" t="s">
        <v>1315</v>
      </c>
      <c r="C287" t="s">
        <v>1335</v>
      </c>
      <c r="D287" t="s">
        <v>1336</v>
      </c>
    </row>
    <row r="288" spans="1:4">
      <c r="A288" s="1071">
        <v>287</v>
      </c>
      <c r="B288" t="s">
        <v>1337</v>
      </c>
      <c r="C288" t="s">
        <v>1339</v>
      </c>
      <c r="D288" t="s">
        <v>1340</v>
      </c>
    </row>
    <row r="289" spans="1:4">
      <c r="A289" s="1071">
        <v>288</v>
      </c>
      <c r="B289" t="s">
        <v>1337</v>
      </c>
      <c r="C289" t="s">
        <v>1341</v>
      </c>
      <c r="D289" t="s">
        <v>1342</v>
      </c>
    </row>
    <row r="290" spans="1:4">
      <c r="A290" s="1071">
        <v>289</v>
      </c>
      <c r="B290" t="s">
        <v>1337</v>
      </c>
      <c r="C290" t="s">
        <v>1343</v>
      </c>
      <c r="D290" t="s">
        <v>1344</v>
      </c>
    </row>
    <row r="291" spans="1:4">
      <c r="A291" s="1071">
        <v>290</v>
      </c>
      <c r="B291" t="s">
        <v>1337</v>
      </c>
      <c r="C291" t="s">
        <v>1345</v>
      </c>
      <c r="D291" t="s">
        <v>1346</v>
      </c>
    </row>
    <row r="292" spans="1:4">
      <c r="A292" s="1071">
        <v>291</v>
      </c>
      <c r="B292" t="s">
        <v>1337</v>
      </c>
      <c r="C292" t="s">
        <v>1347</v>
      </c>
      <c r="D292" t="s">
        <v>1348</v>
      </c>
    </row>
    <row r="293" spans="1:4">
      <c r="A293" s="1071">
        <v>292</v>
      </c>
      <c r="B293" t="s">
        <v>1337</v>
      </c>
      <c r="C293" t="s">
        <v>1349</v>
      </c>
      <c r="D293" t="s">
        <v>1350</v>
      </c>
    </row>
    <row r="294" spans="1:4">
      <c r="A294" s="1071">
        <v>293</v>
      </c>
      <c r="B294" t="s">
        <v>1337</v>
      </c>
      <c r="C294" t="s">
        <v>1351</v>
      </c>
      <c r="D294" t="s">
        <v>1352</v>
      </c>
    </row>
    <row r="295" spans="1:4">
      <c r="A295" s="1071">
        <v>294</v>
      </c>
      <c r="B295" t="s">
        <v>1337</v>
      </c>
      <c r="C295" t="s">
        <v>1353</v>
      </c>
      <c r="D295" t="s">
        <v>1354</v>
      </c>
    </row>
    <row r="296" spans="1:4">
      <c r="A296" s="1071">
        <v>295</v>
      </c>
      <c r="B296" t="s">
        <v>1337</v>
      </c>
      <c r="C296" t="s">
        <v>901</v>
      </c>
      <c r="D296" t="s">
        <v>1355</v>
      </c>
    </row>
    <row r="297" spans="1:4">
      <c r="A297" s="1071">
        <v>296</v>
      </c>
      <c r="B297" t="s">
        <v>1337</v>
      </c>
      <c r="C297" t="s">
        <v>1356</v>
      </c>
      <c r="D297" t="s">
        <v>1357</v>
      </c>
    </row>
    <row r="298" spans="1:4">
      <c r="A298" s="1071">
        <v>297</v>
      </c>
      <c r="B298" t="s">
        <v>1337</v>
      </c>
      <c r="C298" t="s">
        <v>1337</v>
      </c>
      <c r="D298" t="s">
        <v>1338</v>
      </c>
    </row>
    <row r="299" spans="1:4">
      <c r="A299" s="1071">
        <v>298</v>
      </c>
      <c r="B299" t="s">
        <v>1337</v>
      </c>
      <c r="C299" t="s">
        <v>1358</v>
      </c>
      <c r="D299" t="s">
        <v>1359</v>
      </c>
    </row>
    <row r="300" spans="1:4">
      <c r="A300" s="1071">
        <v>299</v>
      </c>
      <c r="B300" t="s">
        <v>1360</v>
      </c>
      <c r="C300" t="s">
        <v>1362</v>
      </c>
      <c r="D300" t="s">
        <v>1363</v>
      </c>
    </row>
    <row r="301" spans="1:4">
      <c r="A301" s="1071">
        <v>300</v>
      </c>
      <c r="B301" t="s">
        <v>1360</v>
      </c>
      <c r="C301" t="s">
        <v>1364</v>
      </c>
      <c r="D301" t="s">
        <v>1365</v>
      </c>
    </row>
    <row r="302" spans="1:4">
      <c r="A302" s="1071">
        <v>301</v>
      </c>
      <c r="B302" t="s">
        <v>1360</v>
      </c>
      <c r="C302" t="s">
        <v>1366</v>
      </c>
      <c r="D302" t="s">
        <v>1367</v>
      </c>
    </row>
    <row r="303" spans="1:4">
      <c r="A303" s="1071">
        <v>302</v>
      </c>
      <c r="B303" t="s">
        <v>1360</v>
      </c>
      <c r="C303" t="s">
        <v>1368</v>
      </c>
      <c r="D303" t="s">
        <v>1369</v>
      </c>
    </row>
    <row r="304" spans="1:4">
      <c r="A304" s="1071">
        <v>303</v>
      </c>
      <c r="B304" t="s">
        <v>1360</v>
      </c>
      <c r="C304" t="s">
        <v>1370</v>
      </c>
      <c r="D304" t="s">
        <v>1371</v>
      </c>
    </row>
    <row r="305" spans="1:4">
      <c r="A305" s="1071">
        <v>304</v>
      </c>
      <c r="B305" t="s">
        <v>1360</v>
      </c>
      <c r="C305" t="s">
        <v>1372</v>
      </c>
      <c r="D305" t="s">
        <v>1373</v>
      </c>
    </row>
    <row r="306" spans="1:4">
      <c r="A306" s="1071">
        <v>305</v>
      </c>
      <c r="B306" t="s">
        <v>1360</v>
      </c>
      <c r="C306" t="s">
        <v>1374</v>
      </c>
      <c r="D306" t="s">
        <v>1375</v>
      </c>
    </row>
    <row r="307" spans="1:4">
      <c r="A307" s="1071">
        <v>306</v>
      </c>
      <c r="B307" t="s">
        <v>1360</v>
      </c>
      <c r="C307" t="s">
        <v>1376</v>
      </c>
      <c r="D307" t="s">
        <v>1377</v>
      </c>
    </row>
    <row r="308" spans="1:4">
      <c r="A308" s="1071">
        <v>307</v>
      </c>
      <c r="B308" t="s">
        <v>1360</v>
      </c>
      <c r="C308" t="s">
        <v>1360</v>
      </c>
      <c r="D308" t="s">
        <v>1361</v>
      </c>
    </row>
    <row r="309" spans="1:4">
      <c r="A309" s="1071">
        <v>308</v>
      </c>
      <c r="B309" t="s">
        <v>1360</v>
      </c>
      <c r="C309" t="s">
        <v>1378</v>
      </c>
      <c r="D309" t="s">
        <v>1379</v>
      </c>
    </row>
    <row r="310" spans="1:4">
      <c r="A310" s="1071">
        <v>309</v>
      </c>
      <c r="B310" t="s">
        <v>1380</v>
      </c>
      <c r="C310" t="s">
        <v>1382</v>
      </c>
      <c r="D310" t="s">
        <v>1383</v>
      </c>
    </row>
    <row r="311" spans="1:4">
      <c r="A311" s="1071">
        <v>310</v>
      </c>
      <c r="B311" t="s">
        <v>1380</v>
      </c>
      <c r="C311" t="s">
        <v>1384</v>
      </c>
      <c r="D311" t="s">
        <v>1385</v>
      </c>
    </row>
    <row r="312" spans="1:4">
      <c r="A312" s="1071">
        <v>311</v>
      </c>
      <c r="B312" t="s">
        <v>1380</v>
      </c>
      <c r="C312" t="s">
        <v>1303</v>
      </c>
      <c r="D312" t="s">
        <v>1386</v>
      </c>
    </row>
    <row r="313" spans="1:4">
      <c r="A313" s="1071">
        <v>312</v>
      </c>
      <c r="B313" t="s">
        <v>1380</v>
      </c>
      <c r="C313" t="s">
        <v>1387</v>
      </c>
      <c r="D313" t="s">
        <v>1388</v>
      </c>
    </row>
    <row r="314" spans="1:4">
      <c r="A314" s="1071">
        <v>313</v>
      </c>
      <c r="B314" t="s">
        <v>1380</v>
      </c>
      <c r="C314" t="s">
        <v>1389</v>
      </c>
      <c r="D314" t="s">
        <v>1390</v>
      </c>
    </row>
    <row r="315" spans="1:4">
      <c r="A315" s="1071">
        <v>314</v>
      </c>
      <c r="B315" t="s">
        <v>1380</v>
      </c>
      <c r="C315" t="s">
        <v>1391</v>
      </c>
      <c r="D315" t="s">
        <v>1392</v>
      </c>
    </row>
    <row r="316" spans="1:4">
      <c r="A316" s="1071">
        <v>315</v>
      </c>
      <c r="B316" t="s">
        <v>1380</v>
      </c>
      <c r="C316" t="s">
        <v>1393</v>
      </c>
      <c r="D316" t="s">
        <v>1394</v>
      </c>
    </row>
    <row r="317" spans="1:4">
      <c r="A317" s="1071">
        <v>316</v>
      </c>
      <c r="B317" t="s">
        <v>1380</v>
      </c>
      <c r="C317" t="s">
        <v>1395</v>
      </c>
      <c r="D317" t="s">
        <v>1396</v>
      </c>
    </row>
    <row r="318" spans="1:4">
      <c r="A318" s="1071">
        <v>317</v>
      </c>
      <c r="B318" t="s">
        <v>1380</v>
      </c>
      <c r="C318" t="s">
        <v>1397</v>
      </c>
      <c r="D318" t="s">
        <v>1398</v>
      </c>
    </row>
    <row r="319" spans="1:4">
      <c r="A319" s="1071">
        <v>318</v>
      </c>
      <c r="B319" t="s">
        <v>1380</v>
      </c>
      <c r="C319" t="s">
        <v>1399</v>
      </c>
      <c r="D319" t="s">
        <v>1400</v>
      </c>
    </row>
    <row r="320" spans="1:4">
      <c r="A320" s="1071">
        <v>319</v>
      </c>
      <c r="B320" t="s">
        <v>1380</v>
      </c>
      <c r="C320" t="s">
        <v>1401</v>
      </c>
      <c r="D320" t="s">
        <v>1402</v>
      </c>
    </row>
    <row r="321" spans="1:4">
      <c r="A321" s="1071">
        <v>320</v>
      </c>
      <c r="B321" t="s">
        <v>1380</v>
      </c>
      <c r="C321" t="s">
        <v>1380</v>
      </c>
      <c r="D321" t="s">
        <v>1381</v>
      </c>
    </row>
    <row r="322" spans="1:4">
      <c r="A322" s="1071">
        <v>321</v>
      </c>
      <c r="B322" t="s">
        <v>1380</v>
      </c>
      <c r="C322" t="s">
        <v>1403</v>
      </c>
      <c r="D322" t="s">
        <v>1404</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6" t="s">
        <v>470</v>
      </c>
      <c r="G2" s="1277"/>
      <c r="H2" s="1278"/>
      <c r="I2" s="609"/>
    </row>
    <row r="3" spans="1:14" ht="3" customHeight="1"/>
    <row r="4" spans="1:14" s="539" customFormat="1" ht="11.25">
      <c r="A4" s="559"/>
      <c r="B4" s="559"/>
      <c r="C4" s="559"/>
      <c r="D4" s="559"/>
      <c r="F4" s="1228" t="s">
        <v>445</v>
      </c>
      <c r="G4" s="1228"/>
      <c r="H4" s="1228"/>
      <c r="I4" s="1279" t="s">
        <v>446</v>
      </c>
      <c r="J4" s="559"/>
      <c r="K4" s="559"/>
      <c r="L4" s="559"/>
      <c r="M4" s="559"/>
      <c r="N4" s="559"/>
    </row>
    <row r="5" spans="1:14" s="539" customFormat="1" ht="11.25" customHeight="1">
      <c r="A5" s="559"/>
      <c r="B5" s="559"/>
      <c r="C5" s="559"/>
      <c r="D5" s="559"/>
      <c r="F5" s="575" t="s">
        <v>91</v>
      </c>
      <c r="G5" s="587" t="s">
        <v>448</v>
      </c>
      <c r="H5" s="574" t="s">
        <v>439</v>
      </c>
      <c r="I5" s="1279"/>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07.05.2021</v>
      </c>
      <c r="I7" s="550" t="s">
        <v>472</v>
      </c>
      <c r="J7" s="584"/>
      <c r="K7" s="559"/>
      <c r="L7" s="559"/>
      <c r="M7" s="559"/>
      <c r="N7" s="559"/>
    </row>
    <row r="8" spans="1:14" s="539" customFormat="1" ht="45">
      <c r="A8" s="1280">
        <v>1</v>
      </c>
      <c r="B8" s="559"/>
      <c r="C8" s="559"/>
      <c r="D8" s="559"/>
      <c r="F8" s="585" t="str">
        <f>"2." &amp;mergeValue(A8)</f>
        <v>2.1</v>
      </c>
      <c r="G8" s="601" t="s">
        <v>473</v>
      </c>
      <c r="H8" s="573"/>
      <c r="I8" s="550" t="s">
        <v>568</v>
      </c>
      <c r="J8" s="584"/>
      <c r="K8" s="559"/>
      <c r="L8" s="559"/>
      <c r="M8" s="559"/>
      <c r="N8" s="559"/>
    </row>
    <row r="9" spans="1:14" s="539" customFormat="1" ht="22.5">
      <c r="A9" s="1280"/>
      <c r="B9" s="559"/>
      <c r="C9" s="559"/>
      <c r="D9" s="559"/>
      <c r="F9" s="585" t="str">
        <f>"3." &amp;mergeValue(A9)</f>
        <v>3.1</v>
      </c>
      <c r="G9" s="601" t="s">
        <v>474</v>
      </c>
      <c r="H9" s="573"/>
      <c r="I9" s="550" t="s">
        <v>566</v>
      </c>
      <c r="J9" s="584"/>
      <c r="K9" s="559"/>
      <c r="L9" s="559"/>
      <c r="M9" s="559"/>
      <c r="N9" s="559"/>
    </row>
    <row r="10" spans="1:14" s="539" customFormat="1" ht="22.5">
      <c r="A10" s="1280"/>
      <c r="B10" s="559"/>
      <c r="C10" s="559"/>
      <c r="D10" s="559"/>
      <c r="F10" s="585" t="str">
        <f>"4."&amp;mergeValue(A10)</f>
        <v>4.1</v>
      </c>
      <c r="G10" s="601" t="s">
        <v>475</v>
      </c>
      <c r="H10" s="574" t="s">
        <v>449</v>
      </c>
      <c r="I10" s="550"/>
      <c r="J10" s="584"/>
      <c r="K10" s="559"/>
      <c r="L10" s="559"/>
      <c r="M10" s="559"/>
      <c r="N10" s="559"/>
    </row>
    <row r="11" spans="1:14" s="539" customFormat="1" ht="18.75">
      <c r="A11" s="1280"/>
      <c r="B11" s="1280">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row>
    <row r="12" spans="1:14" s="539" customFormat="1" ht="22.5">
      <c r="A12" s="1280"/>
      <c r="B12" s="1280"/>
      <c r="C12" s="1280">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80"/>
      <c r="B13" s="1280"/>
      <c r="C13" s="1280"/>
      <c r="D13" s="592">
        <v>1</v>
      </c>
      <c r="F13" s="585" t="str">
        <f>"4."&amp;mergeValue(A13) &amp;"."&amp;mergeValue(B13)&amp;"."&amp;mergeValue(C13)&amp;"."&amp;mergeValue(D13)</f>
        <v>4.1.1.1.1</v>
      </c>
      <c r="G13" s="602" t="s">
        <v>477</v>
      </c>
      <c r="H13" s="573"/>
      <c r="I13" s="1281" t="s">
        <v>569</v>
      </c>
      <c r="J13" s="584"/>
      <c r="K13" s="559"/>
      <c r="L13" s="559"/>
      <c r="M13" s="559"/>
      <c r="N13" s="559"/>
    </row>
    <row r="14" spans="1:14" s="539" customFormat="1" ht="18.75">
      <c r="A14" s="1280"/>
      <c r="B14" s="1280"/>
      <c r="C14" s="1280"/>
      <c r="D14" s="592"/>
      <c r="F14" s="588"/>
      <c r="G14" s="520" t="s">
        <v>4</v>
      </c>
      <c r="H14" s="593"/>
      <c r="I14" s="1281"/>
      <c r="J14" s="584"/>
      <c r="K14" s="559"/>
      <c r="L14" s="559"/>
      <c r="M14" s="559"/>
      <c r="N14" s="559"/>
    </row>
    <row r="15" spans="1:14" s="539" customFormat="1" ht="18.75">
      <c r="A15" s="1280"/>
      <c r="B15" s="1280"/>
      <c r="C15" s="592"/>
      <c r="D15" s="592"/>
      <c r="F15" s="603"/>
      <c r="G15" s="546" t="s">
        <v>401</v>
      </c>
      <c r="H15" s="604"/>
      <c r="I15" s="605"/>
      <c r="J15" s="584"/>
      <c r="K15" s="559"/>
      <c r="L15" s="559"/>
      <c r="M15" s="559"/>
      <c r="N15" s="559"/>
    </row>
    <row r="16" spans="1:14" s="539" customFormat="1" ht="18.75">
      <c r="A16" s="1280"/>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5" t="s">
        <v>571</v>
      </c>
      <c r="H19" s="1275"/>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ColWidth="9.140625"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ColWidth="9.140625"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7" t="s">
        <v>717</v>
      </c>
      <c r="M5" s="1297"/>
      <c r="N5" s="1297"/>
      <c r="O5" s="1297"/>
      <c r="P5" s="1297"/>
      <c r="Q5" s="1297"/>
      <c r="R5" s="1297"/>
      <c r="S5" s="1297"/>
      <c r="T5" s="1297"/>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0"/>
      <c r="M7" s="1046"/>
      <c r="O7" s="1303"/>
      <c r="P7" s="1303"/>
      <c r="Q7" s="1303"/>
      <c r="R7" s="1303"/>
      <c r="S7" s="1303"/>
      <c r="T7" s="1303"/>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4" t="str">
        <f>IF(datePr_ch="",IF(datePr="","",datePr),datePr_ch)</f>
        <v>29.04.2021</v>
      </c>
      <c r="P8" s="1304"/>
      <c r="Q8" s="1304"/>
      <c r="R8" s="1304"/>
      <c r="S8" s="1304"/>
      <c r="T8" s="1304"/>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4" t="str">
        <f>IF(numberPr_ch="",IF(numberPr="","",numberPr),numberPr_ch)</f>
        <v>1791</v>
      </c>
      <c r="P9" s="1304"/>
      <c r="Q9" s="1304"/>
      <c r="R9" s="1304"/>
      <c r="S9" s="1304"/>
      <c r="T9" s="1304"/>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3"/>
      <c r="P10" s="1303"/>
      <c r="Q10" s="1303"/>
      <c r="R10" s="1303"/>
      <c r="S10" s="1303"/>
      <c r="T10" s="1303"/>
      <c r="U10" s="780"/>
      <c r="V10" s="780"/>
      <c r="X10" s="1121"/>
      <c r="Y10" s="1121"/>
      <c r="Z10" s="1121"/>
      <c r="AA10" s="1121"/>
      <c r="AB10" s="1121"/>
    </row>
    <row r="11" spans="1:28" s="539" customFormat="1" ht="11.25" hidden="1">
      <c r="A11" s="559"/>
      <c r="B11" s="559"/>
      <c r="C11" s="559"/>
      <c r="D11" s="559"/>
      <c r="E11" s="559"/>
      <c r="F11" s="559"/>
      <c r="G11" s="559"/>
      <c r="H11" s="559"/>
      <c r="L11" s="1298"/>
      <c r="M11" s="1298"/>
      <c r="N11" s="536"/>
      <c r="O11" s="551"/>
      <c r="P11" s="551"/>
      <c r="Q11" s="551"/>
      <c r="R11" s="551"/>
      <c r="S11" s="551"/>
      <c r="T11" s="551"/>
      <c r="U11" s="557" t="s">
        <v>371</v>
      </c>
      <c r="X11" s="559"/>
      <c r="Y11" s="559"/>
      <c r="Z11" s="559"/>
      <c r="AA11" s="559"/>
      <c r="AB11" s="559"/>
    </row>
    <row r="12" spans="1:28">
      <c r="J12" s="499"/>
      <c r="K12" s="499"/>
      <c r="L12" s="494"/>
      <c r="M12" s="494"/>
      <c r="N12" s="472"/>
      <c r="O12" s="1305"/>
      <c r="P12" s="1305"/>
      <c r="Q12" s="1305"/>
      <c r="R12" s="1305"/>
      <c r="S12" s="1305"/>
      <c r="T12" s="1305"/>
      <c r="U12" s="1305"/>
    </row>
    <row r="13" spans="1:28">
      <c r="J13" s="499"/>
      <c r="K13" s="499"/>
      <c r="L13" s="1228" t="s">
        <v>445</v>
      </c>
      <c r="M13" s="1228"/>
      <c r="N13" s="1228"/>
      <c r="O13" s="1228"/>
      <c r="P13" s="1228"/>
      <c r="Q13" s="1228"/>
      <c r="R13" s="1228"/>
      <c r="S13" s="1228"/>
      <c r="T13" s="1228"/>
      <c r="U13" s="1228"/>
      <c r="V13" s="1228"/>
      <c r="W13" s="1228" t="s">
        <v>446</v>
      </c>
    </row>
    <row r="14" spans="1:28" ht="14.25" customHeight="1">
      <c r="J14" s="499"/>
      <c r="K14" s="499"/>
      <c r="L14" s="1311" t="s">
        <v>91</v>
      </c>
      <c r="M14" s="1311" t="s">
        <v>602</v>
      </c>
      <c r="N14" s="630"/>
      <c r="O14" s="1312" t="s">
        <v>604</v>
      </c>
      <c r="P14" s="1313"/>
      <c r="Q14" s="1313"/>
      <c r="R14" s="1313"/>
      <c r="S14" s="1313"/>
      <c r="T14" s="1314"/>
      <c r="U14" s="1294" t="s">
        <v>339</v>
      </c>
      <c r="V14" s="1308" t="s">
        <v>274</v>
      </c>
      <c r="W14" s="1228"/>
    </row>
    <row r="15" spans="1:28" ht="14.25" customHeight="1">
      <c r="J15" s="499"/>
      <c r="K15" s="499"/>
      <c r="L15" s="1311"/>
      <c r="M15" s="1311"/>
      <c r="N15" s="631"/>
      <c r="O15" s="1317" t="s">
        <v>578</v>
      </c>
      <c r="P15" s="1315" t="s">
        <v>270</v>
      </c>
      <c r="Q15" s="1316"/>
      <c r="R15" s="1291" t="s">
        <v>615</v>
      </c>
      <c r="S15" s="1292"/>
      <c r="T15" s="1293"/>
      <c r="U15" s="1295"/>
      <c r="V15" s="1309"/>
      <c r="W15" s="1228"/>
    </row>
    <row r="16" spans="1:28" ht="33.75" customHeight="1">
      <c r="J16" s="499"/>
      <c r="K16" s="499"/>
      <c r="L16" s="1311"/>
      <c r="M16" s="1311"/>
      <c r="N16" s="632"/>
      <c r="O16" s="1318"/>
      <c r="P16" s="505" t="s">
        <v>579</v>
      </c>
      <c r="Q16" s="505" t="s">
        <v>6</v>
      </c>
      <c r="R16" s="506" t="s">
        <v>273</v>
      </c>
      <c r="S16" s="1306" t="s">
        <v>272</v>
      </c>
      <c r="T16" s="1307"/>
      <c r="U16" s="1296"/>
      <c r="V16" s="1310"/>
      <c r="W16" s="1228"/>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9">
        <f ca="1">OFFSET(S17,0,-1)+1</f>
        <v>7</v>
      </c>
      <c r="T17" s="1299"/>
      <c r="U17" s="617">
        <f ca="1">OFFSET(U17,0,-2)+1</f>
        <v>8</v>
      </c>
      <c r="V17" s="618">
        <f ca="1">OFFSET(V17,0,-1)</f>
        <v>8</v>
      </c>
      <c r="W17" s="617">
        <f ca="1">OFFSET(W17,0,-1)+1</f>
        <v>9</v>
      </c>
    </row>
    <row r="18" spans="1:28" ht="22.5">
      <c r="A18" s="1282">
        <v>1</v>
      </c>
      <c r="B18" s="795"/>
      <c r="C18" s="795"/>
      <c r="D18" s="795"/>
      <c r="E18" s="796"/>
      <c r="F18" s="797"/>
      <c r="G18" s="797"/>
      <c r="H18" s="797"/>
      <c r="I18" s="798"/>
      <c r="J18" s="793"/>
      <c r="K18" s="800"/>
      <c r="L18" s="562">
        <f>mergeValue(A18)</f>
        <v>1</v>
      </c>
      <c r="M18" s="610" t="s">
        <v>19</v>
      </c>
      <c r="N18" s="615"/>
      <c r="O18" s="1283"/>
      <c r="P18" s="1283"/>
      <c r="Q18" s="1283"/>
      <c r="R18" s="1283"/>
      <c r="S18" s="1283"/>
      <c r="T18" s="1283"/>
      <c r="U18" s="1283"/>
      <c r="V18" s="1283"/>
      <c r="W18" s="599" t="s">
        <v>718</v>
      </c>
      <c r="Y18" s="558"/>
      <c r="Z18" s="558" t="str">
        <f t="shared" ref="Z18:Z31" si="0">IF(M18="","",M18 )</f>
        <v>Наименование тарифа</v>
      </c>
      <c r="AA18" s="558"/>
      <c r="AB18" s="558"/>
    </row>
    <row r="19" spans="1:28" ht="22.5">
      <c r="A19" s="1282"/>
      <c r="B19" s="1282">
        <v>1</v>
      </c>
      <c r="C19" s="795"/>
      <c r="D19" s="795"/>
      <c r="E19" s="797"/>
      <c r="F19" s="797"/>
      <c r="G19" s="797"/>
      <c r="H19" s="797"/>
      <c r="I19" s="792"/>
      <c r="J19" s="791"/>
      <c r="K19" s="794"/>
      <c r="L19" s="562" t="str">
        <f>mergeValue(A19) &amp;"."&amp; mergeValue(B19)</f>
        <v>1.1</v>
      </c>
      <c r="M19" s="516" t="s">
        <v>15</v>
      </c>
      <c r="N19" s="615"/>
      <c r="O19" s="1283"/>
      <c r="P19" s="1283"/>
      <c r="Q19" s="1283"/>
      <c r="R19" s="1283"/>
      <c r="S19" s="1283"/>
      <c r="T19" s="1283"/>
      <c r="U19" s="1283"/>
      <c r="V19" s="1283"/>
      <c r="W19" s="599" t="s">
        <v>459</v>
      </c>
      <c r="Y19" s="558"/>
      <c r="Z19" s="558" t="str">
        <f t="shared" si="0"/>
        <v>Территория действия тарифа</v>
      </c>
      <c r="AA19" s="558"/>
      <c r="AB19" s="558"/>
    </row>
    <row r="20" spans="1:28" ht="22.5">
      <c r="A20" s="1282"/>
      <c r="B20" s="1282"/>
      <c r="C20" s="1282">
        <v>1</v>
      </c>
      <c r="D20" s="795"/>
      <c r="E20" s="797"/>
      <c r="F20" s="797"/>
      <c r="G20" s="797"/>
      <c r="H20" s="797"/>
      <c r="I20" s="799"/>
      <c r="J20" s="791"/>
      <c r="K20" s="794"/>
      <c r="L20" s="562" t="str">
        <f>mergeValue(A20) &amp;"."&amp; mergeValue(B20)&amp;"."&amp; mergeValue(C20)</f>
        <v>1.1.1</v>
      </c>
      <c r="M20" s="517" t="s">
        <v>7</v>
      </c>
      <c r="N20" s="615"/>
      <c r="O20" s="1283"/>
      <c r="P20" s="1283"/>
      <c r="Q20" s="1283"/>
      <c r="R20" s="1283"/>
      <c r="S20" s="1283"/>
      <c r="T20" s="1283"/>
      <c r="U20" s="1283"/>
      <c r="V20" s="1283"/>
      <c r="W20" s="599" t="s">
        <v>600</v>
      </c>
      <c r="Y20" s="558"/>
      <c r="Z20" s="558" t="str">
        <f t="shared" si="0"/>
        <v xml:space="preserve">Наименование системы теплоснабжения </v>
      </c>
      <c r="AA20" s="558"/>
      <c r="AB20" s="558"/>
    </row>
    <row r="21" spans="1:28" ht="22.5">
      <c r="A21" s="1282"/>
      <c r="B21" s="1282"/>
      <c r="C21" s="1282"/>
      <c r="D21" s="1282">
        <v>1</v>
      </c>
      <c r="E21" s="797"/>
      <c r="F21" s="797"/>
      <c r="G21" s="797"/>
      <c r="H21" s="797"/>
      <c r="I21" s="799"/>
      <c r="J21" s="791"/>
      <c r="K21" s="794"/>
      <c r="L21" s="562" t="str">
        <f>mergeValue(A21) &amp;"."&amp; mergeValue(B21)&amp;"."&amp; mergeValue(C21)&amp;"."&amp; mergeValue(D21)</f>
        <v>1.1.1.1</v>
      </c>
      <c r="M21" s="518" t="s">
        <v>21</v>
      </c>
      <c r="N21" s="615"/>
      <c r="O21" s="1283"/>
      <c r="P21" s="1283"/>
      <c r="Q21" s="1283"/>
      <c r="R21" s="1283"/>
      <c r="S21" s="1283"/>
      <c r="T21" s="1283"/>
      <c r="U21" s="1283"/>
      <c r="V21" s="1283"/>
      <c r="W21" s="599" t="s">
        <v>601</v>
      </c>
      <c r="Y21" s="558"/>
      <c r="Z21" s="558" t="str">
        <f t="shared" si="0"/>
        <v xml:space="preserve">Источник тепловой энергии  </v>
      </c>
      <c r="AA21" s="558"/>
      <c r="AB21" s="558"/>
    </row>
    <row r="22" spans="1:28" ht="78.75">
      <c r="A22" s="1282"/>
      <c r="B22" s="1282"/>
      <c r="C22" s="1282"/>
      <c r="D22" s="1282"/>
      <c r="E22" s="1282">
        <v>1</v>
      </c>
      <c r="F22" s="797"/>
      <c r="G22" s="797"/>
      <c r="H22" s="795">
        <v>1</v>
      </c>
      <c r="I22" s="1282">
        <v>1</v>
      </c>
      <c r="J22" s="797"/>
      <c r="K22" s="802"/>
      <c r="L22" s="562" t="str">
        <f>mergeValue(A22) &amp;"."&amp; mergeValue(B22)&amp;"."&amp; mergeValue(C22)&amp;"."&amp; mergeValue(D22)&amp;"."&amp; mergeValue(E22)</f>
        <v>1.1.1.1.1</v>
      </c>
      <c r="M22" s="524" t="s">
        <v>8</v>
      </c>
      <c r="N22" s="615"/>
      <c r="O22" s="1284"/>
      <c r="P22" s="1284"/>
      <c r="Q22" s="1284"/>
      <c r="R22" s="1284"/>
      <c r="S22" s="1284"/>
      <c r="T22" s="1284"/>
      <c r="U22" s="1284"/>
      <c r="V22" s="1284"/>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2"/>
      <c r="B23" s="1282"/>
      <c r="C23" s="1282"/>
      <c r="D23" s="1282"/>
      <c r="E23" s="1282"/>
      <c r="F23" s="1282">
        <v>1</v>
      </c>
      <c r="G23" s="795"/>
      <c r="H23" s="795"/>
      <c r="I23" s="1282"/>
      <c r="J23" s="1282">
        <v>1</v>
      </c>
      <c r="K23" s="803"/>
      <c r="L23" s="562" t="str">
        <f>mergeValue(A23) &amp;"."&amp; mergeValue(B23)&amp;"."&amp; mergeValue(C23)&amp;"."&amp; mergeValue(D23)&amp;"."&amp; mergeValue(E23)&amp;"."&amp; mergeValue(F23)</f>
        <v>1.1.1.1.1.1</v>
      </c>
      <c r="M23" s="525" t="s">
        <v>9</v>
      </c>
      <c r="N23" s="615"/>
      <c r="O23" s="1285"/>
      <c r="P23" s="1286"/>
      <c r="Q23" s="1286"/>
      <c r="R23" s="1286"/>
      <c r="S23" s="1286"/>
      <c r="T23" s="1286"/>
      <c r="U23" s="1286"/>
      <c r="V23" s="1287"/>
      <c r="W23" s="599" t="s">
        <v>720</v>
      </c>
      <c r="Y23" s="558"/>
      <c r="Z23" s="558" t="str">
        <f t="shared" si="0"/>
        <v>Группа потребителей</v>
      </c>
      <c r="AA23" s="558"/>
      <c r="AB23" s="558"/>
    </row>
    <row r="24" spans="1:28" ht="122.1" customHeight="1">
      <c r="A24" s="1282"/>
      <c r="B24" s="1282"/>
      <c r="C24" s="1282"/>
      <c r="D24" s="1282"/>
      <c r="E24" s="1282"/>
      <c r="F24" s="1282"/>
      <c r="G24" s="795">
        <v>1</v>
      </c>
      <c r="H24" s="795"/>
      <c r="I24" s="1282"/>
      <c r="J24" s="1282"/>
      <c r="K24" s="803">
        <v>1</v>
      </c>
      <c r="L24" s="562" t="str">
        <f>mergeValue(A24) &amp;"."&amp; mergeValue(B24)&amp;"."&amp; mergeValue(C24)&amp;"."&amp; mergeValue(D24)&amp;"."&amp; mergeValue(E24)&amp;"."&amp; mergeValue(F24)&amp;"."&amp; mergeValue(G24)</f>
        <v>1.1.1.1.1.1.1</v>
      </c>
      <c r="M24" s="1088"/>
      <c r="N24" s="615"/>
      <c r="O24" s="532"/>
      <c r="P24" s="532"/>
      <c r="Q24" s="1040"/>
      <c r="R24" s="1288"/>
      <c r="S24" s="1290" t="s">
        <v>83</v>
      </c>
      <c r="T24" s="1289"/>
      <c r="U24" s="1290" t="s">
        <v>84</v>
      </c>
      <c r="V24" s="532"/>
      <c r="W24" s="1300" t="s">
        <v>721</v>
      </c>
      <c r="X24" s="554" t="str">
        <f>strCheckDate(O25:V25)</f>
        <v/>
      </c>
      <c r="Y24" s="558"/>
      <c r="Z24" s="558" t="str">
        <f t="shared" si="0"/>
        <v/>
      </c>
      <c r="AA24" s="558"/>
      <c r="AB24" s="558"/>
    </row>
    <row r="25" spans="1:28" ht="11.25" hidden="1">
      <c r="A25" s="1282"/>
      <c r="B25" s="1282"/>
      <c r="C25" s="1282"/>
      <c r="D25" s="1282"/>
      <c r="E25" s="1282"/>
      <c r="F25" s="1282"/>
      <c r="G25" s="795"/>
      <c r="H25" s="795"/>
      <c r="I25" s="1282"/>
      <c r="J25" s="1282"/>
      <c r="K25" s="803"/>
      <c r="L25" s="569"/>
      <c r="M25" s="615"/>
      <c r="N25" s="615"/>
      <c r="O25" s="532"/>
      <c r="P25" s="532"/>
      <c r="Q25" s="553" t="str">
        <f>R24 &amp; "-" &amp; T24</f>
        <v>-</v>
      </c>
      <c r="R25" s="1289"/>
      <c r="S25" s="1290"/>
      <c r="T25" s="1289"/>
      <c r="U25" s="1290"/>
      <c r="V25" s="532"/>
      <c r="W25" s="1301"/>
      <c r="Y25" s="558"/>
      <c r="Z25" s="558" t="str">
        <f t="shared" si="0"/>
        <v/>
      </c>
      <c r="AA25" s="558"/>
      <c r="AB25" s="558"/>
    </row>
    <row r="26" spans="1:28" ht="15" customHeight="1">
      <c r="A26" s="1282"/>
      <c r="B26" s="1282"/>
      <c r="C26" s="1282"/>
      <c r="D26" s="1282"/>
      <c r="E26" s="1282"/>
      <c r="F26" s="1282"/>
      <c r="G26" s="797"/>
      <c r="H26" s="795"/>
      <c r="I26" s="1282"/>
      <c r="J26" s="1282"/>
      <c r="K26" s="802"/>
      <c r="L26" s="508"/>
      <c r="M26" s="527" t="s">
        <v>24</v>
      </c>
      <c r="N26" s="534"/>
      <c r="O26" s="534"/>
      <c r="P26" s="534"/>
      <c r="Q26" s="534"/>
      <c r="R26" s="534"/>
      <c r="S26" s="534"/>
      <c r="T26" s="534"/>
      <c r="U26" s="534"/>
      <c r="V26" s="530"/>
      <c r="W26" s="1302"/>
      <c r="Y26" s="558"/>
      <c r="Z26" s="558" t="str">
        <f t="shared" si="0"/>
        <v>Добавить вид теплоносителя (параметры теплоносителя)</v>
      </c>
      <c r="AA26" s="558"/>
      <c r="AB26" s="558"/>
    </row>
    <row r="27" spans="1:28" ht="15" customHeight="1">
      <c r="A27" s="1282"/>
      <c r="B27" s="1282"/>
      <c r="C27" s="1282"/>
      <c r="D27" s="1282"/>
      <c r="E27" s="1282"/>
      <c r="F27" s="797"/>
      <c r="G27" s="797"/>
      <c r="H27" s="795"/>
      <c r="I27" s="1282"/>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2"/>
      <c r="B28" s="1282"/>
      <c r="C28" s="1282"/>
      <c r="D28" s="1282"/>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2"/>
      <c r="B29" s="1282"/>
      <c r="C29" s="1282"/>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2"/>
      <c r="B30" s="1282"/>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2"/>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5" t="s">
        <v>722</v>
      </c>
      <c r="N34" s="1275"/>
      <c r="O34" s="1275"/>
      <c r="P34" s="1275"/>
      <c r="Q34" s="1275"/>
      <c r="R34" s="1275"/>
      <c r="S34" s="1275"/>
      <c r="T34" s="1275"/>
      <c r="U34" s="1275"/>
      <c r="V34" s="1275"/>
      <c r="W34" s="1275"/>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6" t="s">
        <v>470</v>
      </c>
      <c r="G2" s="1277"/>
      <c r="H2" s="1278"/>
      <c r="I2" s="407"/>
    </row>
    <row r="3" spans="1:20" ht="3" customHeight="1"/>
    <row r="4" spans="1:20" s="182" customFormat="1" ht="11.25">
      <c r="A4" s="206"/>
      <c r="B4" s="206"/>
      <c r="C4" s="206"/>
      <c r="D4" s="206"/>
      <c r="F4" s="1228" t="s">
        <v>445</v>
      </c>
      <c r="G4" s="1228"/>
      <c r="H4" s="1228"/>
      <c r="I4" s="1279"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07.05.2021</v>
      </c>
      <c r="I7" s="188" t="s">
        <v>472</v>
      </c>
      <c r="J7" s="312"/>
      <c r="K7" s="206"/>
      <c r="L7" s="206"/>
      <c r="M7" s="206"/>
      <c r="N7" s="206"/>
      <c r="O7" s="206"/>
      <c r="P7" s="206"/>
      <c r="Q7" s="206"/>
      <c r="R7" s="206"/>
      <c r="S7" s="206"/>
      <c r="T7" s="206"/>
    </row>
    <row r="8" spans="1:20" s="182" customFormat="1" ht="45">
      <c r="A8" s="1280">
        <v>1</v>
      </c>
      <c r="B8" s="206"/>
      <c r="C8" s="206"/>
      <c r="D8" s="206"/>
      <c r="F8" s="313" t="str">
        <f>"2." &amp;mergeValue(A8)</f>
        <v>2.1</v>
      </c>
      <c r="G8" s="389" t="s">
        <v>473</v>
      </c>
      <c r="H8" s="297" t="str">
        <f>IF('Перечень тарифов'!R21="","наименование отсутствует","" &amp; 'Перечень тарифов'!R21 &amp; "")</f>
        <v>Зона теплоснабжения №01 Челябинского городского округа</v>
      </c>
      <c r="I8" s="188" t="s">
        <v>568</v>
      </c>
      <c r="J8" s="312"/>
      <c r="K8" s="206"/>
      <c r="L8" s="206"/>
      <c r="M8" s="206"/>
      <c r="N8" s="206"/>
      <c r="O8" s="206"/>
      <c r="P8" s="206"/>
      <c r="Q8" s="206"/>
      <c r="R8" s="206"/>
      <c r="S8" s="206"/>
      <c r="T8" s="206"/>
    </row>
    <row r="9" spans="1:20" s="182" customFormat="1" ht="22.5">
      <c r="A9" s="1280"/>
      <c r="B9" s="206"/>
      <c r="C9" s="206"/>
      <c r="D9" s="206"/>
      <c r="F9" s="313" t="str">
        <f>"3." &amp;mergeValue(A9)</f>
        <v>3.1</v>
      </c>
      <c r="G9" s="389" t="s">
        <v>474</v>
      </c>
      <c r="H9" s="297" t="str">
        <f>IF('Перечень тарифов'!F21="","наименование отсутствует","" &amp; 'Перечень тарифов'!F21 &amp; "")</f>
        <v>Сбыт. Тепловая энергия</v>
      </c>
      <c r="I9" s="188" t="s">
        <v>566</v>
      </c>
      <c r="J9" s="312"/>
      <c r="K9" s="206"/>
      <c r="L9" s="206"/>
      <c r="M9" s="206"/>
      <c r="N9" s="206"/>
      <c r="O9" s="206"/>
      <c r="P9" s="206"/>
      <c r="Q9" s="206"/>
      <c r="R9" s="206"/>
      <c r="S9" s="206"/>
      <c r="T9" s="206"/>
    </row>
    <row r="10" spans="1:20" s="182" customFormat="1" ht="22.5">
      <c r="A10" s="1280"/>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0"/>
      <c r="B11" s="1280">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80"/>
      <c r="B12" s="1280"/>
      <c r="C12" s="1280">
        <v>1</v>
      </c>
      <c r="D12" s="321"/>
      <c r="F12" s="313" t="str">
        <f>"4."&amp;mergeValue(A12) &amp;"."&amp;mergeValue(B12)&amp;"."&amp;mergeValue(C12)</f>
        <v>4.1.1.1</v>
      </c>
      <c r="G12" s="318" t="s">
        <v>476</v>
      </c>
      <c r="H12" s="297" t="str">
        <f>IF(Территории!H13="","","" &amp; Территории!H13 &amp; "")</f>
        <v>Город Челябинск</v>
      </c>
      <c r="I12" s="188" t="s">
        <v>479</v>
      </c>
      <c r="J12" s="312"/>
      <c r="K12" s="206"/>
      <c r="L12" s="206"/>
      <c r="M12" s="206"/>
      <c r="N12" s="206"/>
      <c r="O12" s="206"/>
      <c r="P12" s="206"/>
      <c r="Q12" s="206"/>
      <c r="R12" s="206"/>
      <c r="S12" s="206"/>
      <c r="T12" s="206"/>
    </row>
    <row r="13" spans="1:20" s="182" customFormat="1" ht="56.25">
      <c r="A13" s="1280"/>
      <c r="B13" s="1280"/>
      <c r="C13" s="1280"/>
      <c r="D13" s="321">
        <v>1</v>
      </c>
      <c r="F13" s="313" t="str">
        <f>"4."&amp;mergeValue(A13) &amp;"."&amp;mergeValue(B13)&amp;"."&amp;mergeValue(C13)&amp;"."&amp;mergeValue(D13)</f>
        <v>4.1.1.1.1</v>
      </c>
      <c r="G13" s="392" t="s">
        <v>477</v>
      </c>
      <c r="H13" s="297" t="str">
        <f>IF(Территории!R14="","","" &amp; Территории!R14 &amp; "")</f>
        <v>Город Челябинск (75701000)</v>
      </c>
      <c r="I13" s="1182" t="s">
        <v>569</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5" t="s">
        <v>571</v>
      </c>
      <c r="H15" s="1275"/>
      <c r="I15" s="218"/>
      <c r="J15" s="307"/>
      <c r="K15" s="307"/>
      <c r="L15" s="307"/>
      <c r="M15" s="307"/>
      <c r="N15" s="307"/>
      <c r="O15" s="307"/>
      <c r="P15" s="307"/>
      <c r="Q15" s="307"/>
      <c r="R15" s="307"/>
      <c r="S15" s="307"/>
      <c r="T15" s="307"/>
    </row>
  </sheetData>
  <sheetProtection algorithmName="SHA-512" hashValue="CjrXawsqurZ+6xIIaOqOUjNjIKgFwhG1CfG6RxsOpTzSo66TYXgxKxkkkE2H5wzIXYqONCwZxKyvK4nSyWmA2Q==" saltValue="V9PKKo6g9Mz/8j9xPUchc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Т-ТЭ | ТСО</vt:lpstr>
      <vt:lpstr>Форма 4.10.2 | Т-ТЭ | ТСО</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add_CT_13</vt:lpstr>
      <vt:lpstr>add_CT_3</vt:lpstr>
      <vt:lpstr>add_CT_3_i</vt:lpstr>
      <vt:lpstr>add_CT_4</vt:lpstr>
      <vt:lpstr>add_CT_5</vt:lpstr>
      <vt:lpstr>add_CT_6</vt:lpstr>
      <vt:lpstr>add_CT_7</vt:lpstr>
      <vt:lpstr>add_CT_8</vt:lpstr>
      <vt:lpstr>add_CT_9</vt:lpstr>
      <vt:lpstr>add_MO_1</vt:lpstr>
      <vt:lpstr>add_MO_10</vt:lpstr>
      <vt:lpstr>add_MO_13</vt:lpstr>
      <vt:lpstr>add_MO_3</vt:lpstr>
      <vt:lpstr>add_MO_3_i</vt:lpstr>
      <vt:lpstr>add_MO_4</vt:lpstr>
      <vt:lpstr>add_MO_5</vt:lpstr>
      <vt:lpstr>add_MO_6</vt:lpstr>
      <vt:lpstr>add_MO_7</vt:lpstr>
      <vt:lpstr>add_MO_8</vt:lpstr>
      <vt:lpstr>add_MO_9</vt:lpstr>
      <vt:lpstr>add_MO_List05_1</vt:lpstr>
      <vt:lpstr>add_MO_List05_10</vt:lpstr>
      <vt:lpstr>add_MO_List05_13</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add_Warm_13</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'Форма 1.0.1 | Форма 4.10.1'!checkCells_List05_11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4.10.1'!et_List05_11_FormulaVD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4.10.1'!IDtariff_List05_11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2024-03-11T08:49:24Z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