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Default Extension="doc" ContentType="application/msword"/>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xlsBook"/>
  <mc:AlternateContent xmlns:mc="http://schemas.openxmlformats.org/markup-compatibility/2006">
    <mc:Choice Requires="x15">
      <x15ac:absPath xmlns:x15ac="http://schemas.microsoft.com/office/spreadsheetml/2010/11/ac" url="C:\Intel\X\"/>
    </mc:Choice>
  </mc:AlternateContent>
  <bookViews>
    <workbookView xWindow="-120" yWindow="-120" windowWidth="29040" windowHeight="17640" tabRatio="887" firstSheet="4" activeTab="4"/>
  </bookViews>
  <sheets>
    <sheet name="modList00" sheetId="623" state="veryHidden" r:id="rId1"/>
    <sheet name="modList02" sheetId="645" state="veryHidden" r:id="rId2"/>
    <sheet name="Инструкция" sheetId="525" r:id="rId3"/>
    <sheet name="Лог обновления" sheetId="429" state="veryHidden" r:id="rId4"/>
    <sheet name="Титульный" sheetId="437" r:id="rId5"/>
    <sheet name="Территории" sheetId="601" r:id="rId6"/>
    <sheet name="Перечень тарифов" sheetId="540" r:id="rId7"/>
    <sheet name="Форма 1.0.1 | Т-ТЭ | &gt;=25МВт" sheetId="634" state="veryHidden" r:id="rId8"/>
    <sheet name="Форма 4.2.1 | Т-ТЭ | &gt;=25МВт" sheetId="624" state="veryHidden" r:id="rId9"/>
    <sheet name="Форма 1.0.1 | Т-ТЭ | ТСО" sheetId="614" state="veryHidden" r:id="rId10"/>
    <sheet name="Форма 4.2.1 | Т-ТЭ | ТСО" sheetId="625" state="veryHidden" r:id="rId11"/>
    <sheet name="Форма 1.0.1 | Т-ТЭ | потр" sheetId="643" state="veryHidden" r:id="rId12"/>
    <sheet name="Форма 4.2.1 | Т-ТЭ | потр" sheetId="642" state="veryHidden" r:id="rId13"/>
    <sheet name="Форма 1.0.1 | Т-ТЭ | предел" sheetId="635" state="veryHidden" r:id="rId14"/>
    <sheet name="Форма 4.2.1 | Т-ТЭ | предел" sheetId="626" state="veryHidden" r:id="rId15"/>
    <sheet name="Форма 1.0.1 | Т-ТЭ | индикат" sheetId="641" state="veryHidden" r:id="rId16"/>
    <sheet name="Форма 4.2.1 | Т-ТЭ | индикат" sheetId="640" state="veryHidden" r:id="rId17"/>
    <sheet name="Форма 1.0.1 | Резерв мощности" sheetId="636" state="veryHidden" r:id="rId18"/>
    <sheet name="Форма 4.2.1 | Резерв мощности" sheetId="631" state="veryHidden" r:id="rId19"/>
    <sheet name="Форма 1.0.1 | Т-ТН" sheetId="637" state="veryHidden" r:id="rId20"/>
    <sheet name="Форма 4.2.2 | Т-ТН" sheetId="627" state="veryHidden" r:id="rId21"/>
    <sheet name="Форма 1.0.1 | Т-передача ТЭ" sheetId="638" state="veryHidden" r:id="rId22"/>
    <sheet name="Форма 4.2.2 | Т-передача ТЭ" sheetId="629" state="veryHidden" r:id="rId23"/>
    <sheet name="Форма 1.0.1 | Т-передача ТН" sheetId="639" state="veryHidden" r:id="rId24"/>
    <sheet name="Форма 4.2.2 | Т-передача ТН" sheetId="630" state="veryHidden" r:id="rId25"/>
    <sheet name="Форма 1.0.1 | Т-гор.вода" sheetId="616" state="veryHidden" r:id="rId26"/>
    <sheet name="Форма 4.2.3 | Т-гор.вода" sheetId="628" state="veryHidden" r:id="rId27"/>
    <sheet name="Форма 1.0.1 | Т-подкл" sheetId="618" state="veryHidden" r:id="rId28"/>
    <sheet name="Форма 4.2.4 | Т-подкл" sheetId="633" state="veryHidden" r:id="rId29"/>
    <sheet name="Форма 1.0.1 | Т-подкл(инд)" sheetId="617" r:id="rId30"/>
    <sheet name="Форма 4.2.5 | Т-подкл(инд)" sheetId="632" r:id="rId31"/>
    <sheet name="Форма 1.0.1 | Форма 4.7" sheetId="622" r:id="rId32"/>
    <sheet name="Форма 4.7" sheetId="608" r:id="rId33"/>
    <sheet name="Форма 1.0.1 | Форма 4.8" sheetId="646" r:id="rId34"/>
    <sheet name="Форма 4.8" sheetId="610" r:id="rId35"/>
    <sheet name="Форма 1.0.2" sheetId="550" state="veryHidden" r:id="rId36"/>
    <sheet name="Сведения об изменении" sheetId="568" state="veryHidden" r:id="rId37"/>
    <sheet name="Комментарии" sheetId="431" r:id="rId38"/>
    <sheet name="Проверка" sheetId="546" r:id="rId39"/>
    <sheet name="et_union_hor" sheetId="471" state="veryHidden" r:id="rId40"/>
    <sheet name="TEHSHEET" sheetId="205" state="veryHidden" r:id="rId41"/>
    <sheet name="modListTempFilter" sheetId="620" state="veryHidden" r:id="rId42"/>
    <sheet name="modCheckCyan" sheetId="612" state="veryHidden" r:id="rId43"/>
    <sheet name="REESTR_LINK" sheetId="602" state="veryHidden" r:id="rId44"/>
    <sheet name="REESTR_DS" sheetId="603" state="veryHidden" r:id="rId45"/>
    <sheet name="modHTTP" sheetId="604" state="veryHidden" r:id="rId46"/>
    <sheet name="modfrmRezimChoose" sheetId="609" state="veryHidden" r:id="rId47"/>
    <sheet name="modSheetMain" sheetId="599" state="veryHidden" r:id="rId48"/>
    <sheet name="REESTR_VT" sheetId="577" state="veryHidden" r:id="rId49"/>
    <sheet name="REESTR_VED" sheetId="579" state="veryHidden" r:id="rId50"/>
    <sheet name="modfrmReestrObj" sheetId="570" state="veryHidden" r:id="rId51"/>
    <sheet name="AllSheetsInThisWorkbook" sheetId="389" state="veryHidden" r:id="rId52"/>
    <sheet name="et_union_vert" sheetId="521" state="veryHidden" r:id="rId53"/>
    <sheet name="modInstruction" sheetId="605" state="veryHidden" r:id="rId54"/>
    <sheet name="modRegion" sheetId="528" state="veryHidden" r:id="rId55"/>
    <sheet name="modReestr" sheetId="433" state="veryHidden" r:id="rId56"/>
    <sheet name="modfrmReestr" sheetId="434" state="veryHidden" r:id="rId57"/>
    <sheet name="modUpdTemplMain" sheetId="424" state="veryHidden" r:id="rId58"/>
    <sheet name="REESTR_ORG" sheetId="390" state="veryHidden" r:id="rId59"/>
    <sheet name="modClassifierValidate" sheetId="400" state="veryHidden" r:id="rId60"/>
    <sheet name="modProv" sheetId="520" state="veryHidden" r:id="rId61"/>
    <sheet name="modHyp" sheetId="398" state="veryHidden" r:id="rId62"/>
    <sheet name="modServiceModule" sheetId="594" state="veryHidden" r:id="rId63"/>
    <sheet name="modList01" sheetId="551" state="veryHidden" r:id="rId64"/>
    <sheet name="modList03" sheetId="549" state="veryHidden" r:id="rId65"/>
    <sheet name="REESTR_MO_FILTER" sheetId="621" state="veryHidden" r:id="rId66"/>
    <sheet name="REESTR_MO" sheetId="518" state="veryHidden" r:id="rId67"/>
    <sheet name="modInfo" sheetId="513" state="veryHidden" r:id="rId68"/>
    <sheet name="modList05" sheetId="619" state="veryHidden" r:id="rId69"/>
    <sheet name="modList06" sheetId="553" state="veryHidden" r:id="rId70"/>
    <sheet name="modList07" sheetId="569" state="veryHidden" r:id="rId71"/>
    <sheet name="modList11" sheetId="539" state="veryHidden" r:id="rId72"/>
    <sheet name="modList12" sheetId="611" state="veryHidden" r:id="rId73"/>
    <sheet name="modfrmDateChoose" sheetId="517" state="veryHidden" r:id="rId74"/>
    <sheet name="modComm" sheetId="514" state="veryHidden" r:id="rId75"/>
    <sheet name="modThisWorkbook" sheetId="511" state="veryHidden" r:id="rId76"/>
    <sheet name="modfrmReestrMR" sheetId="519" state="veryHidden" r:id="rId77"/>
    <sheet name="modfrmCheckUpdates" sheetId="512" state="veryHidden" r:id="rId78"/>
  </sheets>
  <definedNames>
    <definedName name="_xlnm._FilterDatabase" localSheetId="38" hidden="1">Проверка!$B$4:$D$4</definedName>
    <definedName name="activity">'Перечень тарифов'!$F$20:$F$26</definedName>
    <definedName name="add_CS_List05_1">'Форма 1.0.1 | Т-ТЭ | &gt;=25МВт'!$G$17</definedName>
    <definedName name="add_CS_List05_10">'Форма 1.0.1 | Т-подкл'!$G$17</definedName>
    <definedName name="add_CS_List05_13">'Форма 1.0.1 | Т-ТЭ | потр'!$G$17</definedName>
    <definedName name="add_CS_List05_2">'Форма 1.0.1 | Т-ТЭ | ТСО'!$G$17</definedName>
    <definedName name="add_CS_List05_3">'Форма 1.0.1 | Т-ТЭ | предел'!$G$17</definedName>
    <definedName name="add_CS_List05_3_i">'Форма 1.0.1 | Т-ТЭ | индикат'!$G$17</definedName>
    <definedName name="add_CS_List05_4">'Форма 1.0.1 | Т-ТН'!$G$17</definedName>
    <definedName name="add_CS_List05_5">'Форма 1.0.1 | Т-гор.вода'!$G$17</definedName>
    <definedName name="add_CS_List05_6">'Форма 1.0.1 | Т-передача ТЭ'!$G$17</definedName>
    <definedName name="add_CS_List05_7">'Форма 1.0.1 | Т-передача ТН'!$G$17</definedName>
    <definedName name="add_CS_List05_8">'Форма 1.0.1 | Резерв мощности'!$G$17</definedName>
    <definedName name="add_CT_1">'Форма 4.2.1 | Т-ТЭ | &gt;=25МВт'!$M$30</definedName>
    <definedName name="add_CT_10">'Форма 4.2.4 | Т-подкл'!$M$29</definedName>
    <definedName name="add_CT_13">'Форма 4.2.1 | Т-ТЭ | потр'!$M$30</definedName>
    <definedName name="add_CT_2">'Форма 4.2.1 | Т-ТЭ | ТСО'!$M$30</definedName>
    <definedName name="add_CT_3">'Форма 4.2.1 | Т-ТЭ | предел'!$M$32</definedName>
    <definedName name="add_CT_3_i">'Форма 4.2.1 | Т-ТЭ | индикат'!$M$32</definedName>
    <definedName name="add_CT_4">'Форма 4.2.2 | Т-ТН'!$M$30</definedName>
    <definedName name="add_CT_5">'Форма 4.2.3 | Т-гор.вода'!$M$32</definedName>
    <definedName name="add_CT_6">'Форма 4.2.2 | Т-передача ТЭ'!$M$30</definedName>
    <definedName name="add_CT_7">'Форма 4.2.2 | Т-передача ТН'!$M$30</definedName>
    <definedName name="add_CT_8">'Форма 4.2.1 | Резерв мощности'!$M$30</definedName>
    <definedName name="add_MO_1">'Форма 4.2.1 | Т-ТЭ | &gt;=25МВт'!$M$31</definedName>
    <definedName name="add_MO_10">'Форма 4.2.4 | Т-подкл'!$M$30</definedName>
    <definedName name="add_MO_13">'Форма 4.2.1 | Т-ТЭ | потр'!$M$31</definedName>
    <definedName name="add_MO_2">'Форма 4.2.1 | Т-ТЭ | ТСО'!$M$31</definedName>
    <definedName name="add_MO_3">'Форма 4.2.1 | Т-ТЭ | предел'!$M$33</definedName>
    <definedName name="add_MO_3_i">'Форма 4.2.1 | Т-ТЭ | индикат'!$M$33</definedName>
    <definedName name="add_MO_4">'Форма 4.2.2 | Т-ТН'!$M$31</definedName>
    <definedName name="add_MO_5">'Форма 4.2.3 | Т-гор.вода'!$M$33</definedName>
    <definedName name="add_MO_6">'Форма 4.2.2 | Т-передача ТЭ'!$M$31</definedName>
    <definedName name="add_MO_7">'Форма 4.2.2 | Т-передача ТН'!$M$31</definedName>
    <definedName name="add_MO_8">'Форма 4.2.1 | Резерв мощности'!$M$31</definedName>
    <definedName name="add_MO_List05_1">'Форма 1.0.1 | Т-ТЭ | &gt;=25МВт'!$G$14</definedName>
    <definedName name="add_MO_List05_10">'Форма 1.0.1 | Т-подкл'!$G$14</definedName>
    <definedName name="add_MO_List05_13">'Форма 1.0.1 | Т-ТЭ | потр'!$G$14</definedName>
    <definedName name="add_MO_List05_2">'Форма 1.0.1 | Т-ТЭ | ТСО'!$G$14</definedName>
    <definedName name="add_MO_List05_3">'Форма 1.0.1 | Т-ТЭ | предел'!$G$14</definedName>
    <definedName name="add_MO_List05_3_i">'Форма 1.0.1 | Т-ТЭ | индикат'!$G$14</definedName>
    <definedName name="add_MO_List05_4">'Форма 1.0.1 | Т-ТН'!$G$14</definedName>
    <definedName name="add_MO_List05_5">'Форма 1.0.1 | Т-гор.вода'!$G$14</definedName>
    <definedName name="add_MO_List05_6">'Форма 1.0.1 | Т-передача ТЭ'!$G$14</definedName>
    <definedName name="add_MO_List05_7">'Форма 1.0.1 | Т-передача ТН'!$G$14</definedName>
    <definedName name="add_MO_List05_8">'Форма 1.0.1 | Резерв мощности'!$G$14</definedName>
    <definedName name="add_MR_List05_1">'Форма 1.0.1 | Т-ТЭ | &gt;=25МВт'!$G$15</definedName>
    <definedName name="add_MR_List05_10">'Форма 1.0.1 | Т-подкл'!$G$15</definedName>
    <definedName name="add_MR_List05_13">'Форма 1.0.1 | Т-ТЭ | потр'!$G$15</definedName>
    <definedName name="add_MR_List05_2">'Форма 1.0.1 | Т-ТЭ | ТСО'!$G$15</definedName>
    <definedName name="add_MR_List05_3">'Форма 1.0.1 | Т-ТЭ | предел'!$G$15</definedName>
    <definedName name="add_MR_List05_3_i">'Форма 1.0.1 | Т-ТЭ | индикат'!$G$15</definedName>
    <definedName name="add_MR_List05_4">'Форма 1.0.1 | Т-ТН'!$G$15</definedName>
    <definedName name="add_MR_List05_5">'Форма 1.0.1 | Т-гор.вода'!$G$15</definedName>
    <definedName name="add_MR_List05_6">'Форма 1.0.1 | Т-передача ТЭ'!$G$15</definedName>
    <definedName name="add_MR_List05_7">'Форма 1.0.1 | Т-передача ТН'!$G$15</definedName>
    <definedName name="add_MR_List05_8">'Форма 1.0.1 | Резерв мощности'!$G$15</definedName>
    <definedName name="add_POST_5">'Форма 4.2.3 | Т-гор.вода'!$M$27</definedName>
    <definedName name="add_Rate_1">'Форма 4.2.1 | Т-ТЭ | &gt;=25МВт'!$M$32</definedName>
    <definedName name="add_Rate_10">'Форма 4.2.4 | Т-подкл'!$M$31</definedName>
    <definedName name="add_Rate_13">'Форма 4.2.1 | Т-ТЭ | потр'!$M$32</definedName>
    <definedName name="add_Rate_2">'Форма 4.2.1 | Т-ТЭ | ТСО'!$M$32</definedName>
    <definedName name="add_Rate_3">'Форма 4.2.1 | Т-ТЭ | предел'!$M$34</definedName>
    <definedName name="add_Rate_3_i">'Форма 4.2.1 | Т-ТЭ | индикат'!$M$34</definedName>
    <definedName name="add_Rate_4">'Форма 4.2.2 | Т-ТН'!$M$32</definedName>
    <definedName name="add_Rate_5">'Форма 4.2.3 | Т-гор.вода'!$M$34</definedName>
    <definedName name="add_Rate_6">'Форма 4.2.2 | Т-передача ТЭ'!$M$32</definedName>
    <definedName name="add_Rate_7">'Форма 4.2.2 | Т-передача ТН'!$M$32</definedName>
    <definedName name="add_Rate_8">'Форма 4.2.1 | Резерв мощности'!$M$32</definedName>
    <definedName name="add_Scheme_6">'Форма 4.2.2 | Т-передача ТЭ'!$M$28</definedName>
    <definedName name="add_TER_List05_1">'Форма 1.0.1 | Т-ТЭ | &gt;=25МВт'!$G$16</definedName>
    <definedName name="add_TER_List05_10">'Форма 1.0.1 | Т-подкл'!$G$16</definedName>
    <definedName name="add_TER_List05_13">'Форма 1.0.1 | Т-ТЭ | потр'!$G$16</definedName>
    <definedName name="add_TER_List05_2">'Форма 1.0.1 | Т-ТЭ | ТСО'!$G$16</definedName>
    <definedName name="add_TER_List05_3">'Форма 1.0.1 | Т-ТЭ | предел'!$G$16</definedName>
    <definedName name="add_TER_List05_3_i">'Форма 1.0.1 | Т-ТЭ | индикат'!$G$16</definedName>
    <definedName name="add_TER_List05_4">'Форма 1.0.1 | Т-ТН'!$G$16</definedName>
    <definedName name="add_TER_List05_5">'Форма 1.0.1 | Т-гор.вода'!$G$16</definedName>
    <definedName name="add_TER_List05_6">'Форма 1.0.1 | Т-передача ТЭ'!$G$16</definedName>
    <definedName name="add_TER_List05_7">'Форма 1.0.1 | Т-передача ТН'!$G$16</definedName>
    <definedName name="add_TER_List05_8">'Форма 1.0.1 | Резерв мощности'!$G$16</definedName>
    <definedName name="add_Warm_1">'Форма 4.2.1 | Т-ТЭ | &gt;=25МВт'!$M$29</definedName>
    <definedName name="add_Warm_10">'Форма 4.2.4 | Т-подкл'!$M$28</definedName>
    <definedName name="add_Warm_13">'Форма 4.2.1 | Т-ТЭ | потр'!$M$29</definedName>
    <definedName name="add_Warm_2">'Форма 4.2.1 | Т-ТЭ | ТСО'!$M$29</definedName>
    <definedName name="add_Warm_3">'Форма 4.2.1 | Т-ТЭ | предел'!$M$31</definedName>
    <definedName name="add_Warm_3_i">'Форма 4.2.1 | Т-ТЭ | индикат'!$M$31</definedName>
    <definedName name="add_Warm_4">'Форма 4.2.2 | Т-ТН'!$M$29</definedName>
    <definedName name="add_Warm_5">'Форма 4.2.3 | Т-гор.вода'!$M$31</definedName>
    <definedName name="add_Warm_6">'Форма 4.2.2 | Т-передача ТЭ'!$M$29</definedName>
    <definedName name="add_Warm_7">'Форма 4.2.2 | Т-передача ТН'!$M$29</definedName>
    <definedName name="add_Warm_8">'Форма 4.2.1 | Резерв мощности'!$M$29</definedName>
    <definedName name="anscount" hidden="1">1</definedName>
    <definedName name="checkCell_List01">Территории!$D$15:$L$15</definedName>
    <definedName name="checkCell_List02">'Перечень тарифов'!$E$20:$W$26</definedName>
    <definedName name="checkCell_List06_1">'Форма 4.2.1 | Т-ТЭ | &gt;=25МВт'!$M$18:$W$32</definedName>
    <definedName name="checkCell_List06_1_double_date">'Форма 4.2.1 | Т-ТЭ | &gt;=25МВт'!$X$18:$X$32</definedName>
    <definedName name="checkCell_List06_1_unique_t">'Форма 4.2.1 | Т-ТЭ | &gt;=25МВт'!$M$18:$M$32</definedName>
    <definedName name="checkCell_List06_1_unique_t1">'Форма 4.2.1 | Т-ТЭ | &gt;=25МВт'!$Y$18:$Y$32</definedName>
    <definedName name="checkCell_List06_10">'Форма 4.2.4 | Т-подкл'!$M$19:$AG$31</definedName>
    <definedName name="checkCell_List06_10_double_date">'Форма 4.2.4 | Т-подкл'!$AH$19:$AH$31</definedName>
    <definedName name="checkCell_List06_10_plata">'Форма 4.2.4 | Т-подкл'!$Z$15:$AA$31</definedName>
    <definedName name="checkCell_List06_10_unique">'Форма 4.2.4 | Т-подкл'!$AI$19:$AI$31</definedName>
    <definedName name="checkCell_List06_13">'Форма 4.2.1 | Т-ТЭ | потр'!$M$18:$W$32</definedName>
    <definedName name="checkCell_List06_13_double_date">'Форма 4.2.1 | Т-ТЭ | потр'!$X$18:$X$32</definedName>
    <definedName name="checkCell_List06_13_unique_t">'Форма 4.2.1 | Т-ТЭ | потр'!$M$18:$M$32</definedName>
    <definedName name="checkCell_List06_13_unique_t1">'Форма 4.2.1 | Т-ТЭ | потр'!$Y$18:$Y$32</definedName>
    <definedName name="checkCell_List06_2">'Форма 4.2.1 | Т-ТЭ | ТСО'!$M$18:$W$32</definedName>
    <definedName name="checkCell_List06_2_double_date">'Форма 4.2.1 | Т-ТЭ | ТСО'!$X$18:$X$32</definedName>
    <definedName name="checkCell_List06_2_unique_t">'Форма 4.2.1 | Т-ТЭ | ТСО'!$M$18:$M$32</definedName>
    <definedName name="checkCell_List06_2_unique_t1">'Форма 4.2.1 | Т-ТЭ | ТСО'!$Y$18:$Y$32</definedName>
    <definedName name="checkCell_List06_3">'Форма 4.2.1 | Т-ТЭ | предел'!$M$20:$W$34</definedName>
    <definedName name="checkCell_List06_3_double_date">'Форма 4.2.1 | Т-ТЭ | предел'!$X$20:$X$34</definedName>
    <definedName name="checkCell_List06_3_i">'Форма 4.2.1 | Т-ТЭ | индикат'!$M$20:$W$34</definedName>
    <definedName name="checkCell_List06_3_i_double_date">'Форма 4.2.1 | Т-ТЭ | индикат'!$X$20:$X$34</definedName>
    <definedName name="checkCell_List06_3_i_unique_t">'Форма 4.2.1 | Т-ТЭ | индикат'!$M$20:$M$34</definedName>
    <definedName name="checkCell_List06_3_i_unique_t1">'Форма 4.2.1 | Т-ТЭ | индикат'!$Y$20:$Y$34</definedName>
    <definedName name="checkCell_List06_3_unique_t">'Форма 4.2.1 | Т-ТЭ | предел'!$M$20:$M$34</definedName>
    <definedName name="checkCell_List06_3_unique_t1">'Форма 4.2.1 | Т-ТЭ | предел'!$Y$20:$Y$34</definedName>
    <definedName name="checkCell_List06_4">'Форма 4.2.2 | Т-ТН'!$M$18:$W$32</definedName>
    <definedName name="checkCell_List06_4_double_date">'Форма 4.2.2 | Т-ТН'!$X$18:$X$32</definedName>
    <definedName name="checkCell_List06_4_unique_t">'Форма 4.2.2 | Т-ТН'!$M$18:$M$32</definedName>
    <definedName name="checkCell_List06_4_unique_t1">'Форма 4.2.2 | Т-ТН'!$Y$18:$Y$32</definedName>
    <definedName name="checkCell_List06_5">'Форма 4.2.3 | Т-гор.вода'!$M$18:$AB$34</definedName>
    <definedName name="checkCell_List06_5_double_date">'Форма 4.2.3 | Т-гор.вода'!$AC$18:$AC$34</definedName>
    <definedName name="checkCell_List06_5_unique_t">'Форма 4.2.3 | Т-гор.вода'!$M$18:$M$34</definedName>
    <definedName name="checkCell_List06_5_unique_t1">'Форма 4.2.3 | Т-гор.вода'!$AD$18:$AD$34</definedName>
    <definedName name="checkCell_List06_6">'Форма 4.2.2 | Т-передача ТЭ'!$M$18:$W$32</definedName>
    <definedName name="checkCell_List06_6_double_date">'Форма 4.2.2 | Т-передача ТЭ'!$X$18:$X$32</definedName>
    <definedName name="checkCell_List06_6_unique_t">'Форма 4.2.2 | Т-передача ТЭ'!$M$18:$M$32</definedName>
    <definedName name="checkCell_List06_6_unique_t1">'Форма 4.2.2 | Т-передача ТЭ'!$Y$18:$Y$33</definedName>
    <definedName name="checkCell_List06_7">'Форма 4.2.2 | Т-передача ТН'!$M$18:$W$32</definedName>
    <definedName name="checkCell_List06_7_double_date">'Форма 4.2.2 | Т-передача ТН'!$X$18:$X$32</definedName>
    <definedName name="checkCell_List06_7_unique_t">'Форма 4.2.2 | Т-передача ТН'!$M$18:$M$32</definedName>
    <definedName name="checkCell_List06_7_unique_t1">'Форма 4.2.2 | Т-передача ТН'!$Y$18:$Y$32</definedName>
    <definedName name="checkCell_List06_8">'Форма 4.2.1 | Резерв мощности'!$M$18:$W$32</definedName>
    <definedName name="checkCell_List06_8_double_date">'Форма 4.2.1 | Резерв мощности'!$X$18:$X$32</definedName>
    <definedName name="checkCell_List06_8_unique_t">'Форма 4.2.1 | Резерв мощности'!$M$18:$M$32</definedName>
    <definedName name="checkCell_List06_8_unique_t1">'Форма 4.2.1 | Резерв мощности'!$Y$18:$Y$33</definedName>
    <definedName name="checkCell_List06_9">'Форма 4.2.5 | Т-подкл(инд)'!$M$19:$X$25</definedName>
    <definedName name="checkCell_List06_9_double_date">'Форма 4.2.5 | Т-подкл(инд)'!$Y$19:$Y$25</definedName>
    <definedName name="checkCell_List06_9_plata">'Форма 4.2.5 | Т-подкл(инд)'!$Q$15:$R$25</definedName>
    <definedName name="checkCell_List07">'Сведения об изменении'!$D$11:$E$13</definedName>
    <definedName name="checkCell_List11">'Форма 4.7'!$D$10:$G$19</definedName>
    <definedName name="checkCells_List05_1">'Форма 1.0.1 | Т-ТЭ | &gt;=25МВт'!$F$7:$I$17</definedName>
    <definedName name="checkCells_List05_10">'Форма 1.0.1 | Т-подкл'!$F$7:$I$17</definedName>
    <definedName name="checkCells_List05_11" localSheetId="33">'Форма 1.0.1 | Форма 4.8'!$F$7:$I$13</definedName>
    <definedName name="checkCells_List05_11">'Форма 1.0.1 | Форма 4.7'!$F$7:$I$13</definedName>
    <definedName name="checkCells_List05_13">'Форма 1.0.1 | Т-ТЭ | потр'!$F$7:$I$17</definedName>
    <definedName name="checkCells_List05_2">'Форма 1.0.1 | Т-ТЭ | ТСО'!$F$7:$I$17</definedName>
    <definedName name="checkCells_List05_3">'Форма 1.0.1 | Т-ТЭ | предел'!$F$7:$I$17</definedName>
    <definedName name="checkCells_List05_3_i">'Форма 1.0.1 | Т-ТЭ | индикат'!$F$7:$I$17</definedName>
    <definedName name="checkCells_List05_4">'Форма 1.0.1 | Т-ТН'!$F$7:$I$17</definedName>
    <definedName name="checkCells_List05_5">'Форма 1.0.1 | Т-гор.вода'!$F$7:$I$17</definedName>
    <definedName name="checkCells_List05_6">'Форма 1.0.1 | Т-передача ТЭ'!$F$7:$I$17</definedName>
    <definedName name="checkCells_List05_7">'Форма 1.0.1 | Т-передача ТН'!$F$7:$I$17</definedName>
    <definedName name="checkCells_List05_8">'Форма 1.0.1 | Резерв мощности'!$F$7:$I$17</definedName>
    <definedName name="checkCells_List05_9">'Форма 1.0.1 | Т-подкл(инд)'!$F$7:$I$13</definedName>
    <definedName name="checkDEfCell_List01">Территории!$F$6</definedName>
    <definedName name="chkGetUpdatesValue">Инструкция!$AA$100</definedName>
    <definedName name="chkNoUpdatesValue">Инструкция!$AA$102</definedName>
    <definedName name="code">Инструкция!$B$2</definedName>
    <definedName name="Col_5_2">'Форма 4.2.3 | Т-гор.вода'!$M$13</definedName>
    <definedName name="Component_comp">'Форма 4.2.3 | Т-гор.вода'!$O$24</definedName>
    <definedName name="Component_comp_p">'Форма 4.2.3 | Т-гор.вода'!$O$25</definedName>
    <definedName name="connection_flag">Титульный!$F$38</definedName>
    <definedName name="CURRENT_DATE">TEHSHEET!$H$29</definedName>
    <definedName name="data_List11">'Форма 4.7'!$F$12:$G$19</definedName>
    <definedName name="DATA_URL">TEHSHEET!$H$32</definedName>
    <definedName name="dataType">Титульный!$F$14</definedName>
    <definedName name="dateCh">Титульный!$F$15</definedName>
    <definedName name="dateChPeriod">Титульный!$F$16</definedName>
    <definedName name="datePr">Титульный!$F$19</definedName>
    <definedName name="datePr_ch">Титульный!$F$24</definedName>
    <definedName name="default_val_1">'Форма 4.2.1 | Резерв мощности'!$O$22</definedName>
    <definedName name="default_val_2">'Форма 4.2.1 | Резерв мощности'!$M$24</definedName>
    <definedName name="default_val_4">et_union_hor!$M$168</definedName>
    <definedName name="default_val_5">'Форма 4.2.3 | Т-гор.вода'!$M$24</definedName>
    <definedName name="default_val_6">et_union_hor!$M$108</definedName>
    <definedName name="DESCRIPTION_TERRITORY">REESTR_DS!$B$2:$B$3</definedName>
    <definedName name="et_add_POST_5">et_union_hor!$M$112</definedName>
    <definedName name="et_Comm">et_union_hor!$4:$4</definedName>
    <definedName name="et_Component_comp">et_union_hor!$O$109</definedName>
    <definedName name="et_Component_comp_p">et_union_hor!$O$120</definedName>
    <definedName name="et_DS_range">et_union_hor!$Y$207</definedName>
    <definedName name="et_List00_00">et_union_hor!$272:$288</definedName>
    <definedName name="et_List00_01">et_union_hor!$272:$274</definedName>
    <definedName name="et_List00_02">et_union_hor!$276:$278</definedName>
    <definedName name="et_List00_03">et_union_hor!$280:$282</definedName>
    <definedName name="et_List00_04">et_union_hor!$284:$288</definedName>
    <definedName name="et_List01_0">et_union_hor!$297:$298</definedName>
    <definedName name="et_List01_1">et_union_hor!$302:$303</definedName>
    <definedName name="et_List01_2">et_union_hor!$307:$307</definedName>
    <definedName name="et_List02">et_union_hor!$9:$13</definedName>
    <definedName name="et_List02_1">et_union_hor!$9:$12</definedName>
    <definedName name="et_List02_1_wd">et_union_hor!$15:$18</definedName>
    <definedName name="et_List02_2">et_union_hor!$9:$11</definedName>
    <definedName name="et_List02_2_wd">et_union_hor!$15:$17</definedName>
    <definedName name="et_List02_3">et_union_hor!$9:$10</definedName>
    <definedName name="et_List02_3_wd">et_union_hor!$15:$16</definedName>
    <definedName name="et_List02_4">et_union_hor!$9:$9</definedName>
    <definedName name="et_List02_4_wd">et_union_hor!$15:$15</definedName>
    <definedName name="et_List02_changeColor_1">et_union_hor!$J$9:$J$12</definedName>
    <definedName name="et_List02_changeColor_1_wd">et_union_hor!$J$15:$J$18</definedName>
    <definedName name="et_List02_changeColor_2">et_union_hor!$N$9:$N$11</definedName>
    <definedName name="et_List02_changeColor_2_wd">et_union_hor!$N$15:$N$17</definedName>
    <definedName name="et_List02_changeColor_3">et_union_hor!$R$9:$R$10</definedName>
    <definedName name="et_List02_changeColor_3_wd">et_union_hor!$R$15:$R$16</definedName>
    <definedName name="et_List02_changeColor_4">et_union_hor!$V$9</definedName>
    <definedName name="et_List02_changeColor_4_wd">et_union_hor!$V$15</definedName>
    <definedName name="et_List02_wd">et_union_hor!$15:$19</definedName>
    <definedName name="et_List03">et_union_hor!$292:$292</definedName>
    <definedName name="et_List05_1">et_union_hor!$342:$342</definedName>
    <definedName name="et_List05_1_FormulaVD">'Форма 1.0.1 | Т-ТЭ | &gt;=25МВт'!$H$9</definedName>
    <definedName name="et_List05_10_FormulaVD">'Форма 1.0.1 | Т-подкл'!$H$9</definedName>
    <definedName name="et_List05_11_FormulaVD" localSheetId="33">'Форма 1.0.1 | Форма 4.8'!$H$9</definedName>
    <definedName name="et_List05_11_FormulaVD">'Форма 1.0.1 | Форма 4.7'!$H$9</definedName>
    <definedName name="et_List05_13_FormulaVD">'Форма 1.0.1 | Т-ТЭ | потр'!$H$9</definedName>
    <definedName name="et_List05_2">et_union_hor!$341:$343</definedName>
    <definedName name="et_List05_2_FormulaVD">'Форма 1.0.1 | Т-ТЭ | ТСО'!$H$9</definedName>
    <definedName name="et_List05_3">et_union_hor!$339:$344</definedName>
    <definedName name="et_List05_3_FormulaVD">'Форма 1.0.1 | Т-ТЭ | предел'!$H$9</definedName>
    <definedName name="et_List05_3_i_FormulaVD">'Форма 1.0.1 | Т-ТЭ | индикат'!$H$9</definedName>
    <definedName name="et_List05_4">et_union_hor!$337:$345</definedName>
    <definedName name="et_List05_4_FormulaVD">'Форма 1.0.1 | Т-ТН'!$H$9</definedName>
    <definedName name="et_List05_5_FormulaVD">'Форма 1.0.1 | Т-гор.вода'!$H$9</definedName>
    <definedName name="et_List05_6_FormulaVD">'Форма 1.0.1 | Т-передача ТЭ'!$H$9</definedName>
    <definedName name="et_List05_7_FormulaVD">'Форма 1.0.1 | Т-передача ТН'!$H$9</definedName>
    <definedName name="et_List05_8_FormulaVD">'Форма 1.0.1 | Резерв мощности'!$H$9</definedName>
    <definedName name="et_List05_9_FormulaVD">'Форма 1.0.1 | Т-подкл(инд)'!$H$9</definedName>
    <definedName name="et_List05_FormulaVD">et_union_hor!$H$338</definedName>
    <definedName name="et_List06">et_union_hor!$260:$260</definedName>
    <definedName name="et_List06_1">et_union_hor!$32:$44</definedName>
    <definedName name="et_List06_1_1">et_union_hor!$37:$37</definedName>
    <definedName name="et_List06_1_2">et_union_hor!$36:$39</definedName>
    <definedName name="et_List06_1_3">et_union_hor!$35:$40</definedName>
    <definedName name="et_List06_1_4">et_union_hor!$34:$41</definedName>
    <definedName name="et_List06_1_5">et_union_hor!$33:$42</definedName>
    <definedName name="et_List06_1_6">et_union_hor!$32:$43</definedName>
    <definedName name="et_List06_1_7">et_union_hor!$31:$44</definedName>
    <definedName name="et_List06_1_MC">et_union_hor!$M$31:$M$44</definedName>
    <definedName name="et_List06_1_MC2">et_union_hor!$M$31:$M$38</definedName>
    <definedName name="et_List06_1_MC3">et_union_hor!$O$31:$V$36</definedName>
    <definedName name="et_List06_1_Period">et_union_hor!$O$31:$U$45</definedName>
    <definedName name="et_List06_10_1">et_union_hor!$197:$200</definedName>
    <definedName name="et_List06_10_1_K">et_union_hor!$N$211:$Y$214</definedName>
    <definedName name="et_List06_10_2">et_union_hor!$197:$198</definedName>
    <definedName name="et_List06_10_3">et_union_hor!$197:$199</definedName>
    <definedName name="et_List06_10_4">et_union_hor!$196:$201</definedName>
    <definedName name="et_List06_10_5">et_union_hor!$195:$202</definedName>
    <definedName name="et_List06_10_6">et_union_hor!$194:$203</definedName>
    <definedName name="et_List06_10_7">et_union_hor!$193:$204</definedName>
    <definedName name="et_List06_10_8">et_union_hor!$197:$197</definedName>
    <definedName name="et_List06_10_MC">et_union_hor!$M$193:$M$204</definedName>
    <definedName name="et_List06_10_MC2">et_union_hor!$M$193:$M$197</definedName>
    <definedName name="et_List06_10_MC3">et_union_hor!$N$193:$AF$196</definedName>
    <definedName name="et_List06_10_MC4">et_union_hor!$Y$197:$AE$198</definedName>
    <definedName name="et_List06_10_Period">et_union_hor!$Z$193:$AE$204</definedName>
    <definedName name="et_List06_13">et_union_hor!$239:$251</definedName>
    <definedName name="et_List06_13_1">et_union_hor!$244:$244</definedName>
    <definedName name="et_List06_13_2">et_union_hor!$243:$246</definedName>
    <definedName name="et_List06_13_3">et_union_hor!$242:$247</definedName>
    <definedName name="et_List06_13_4">et_union_hor!$241:$248</definedName>
    <definedName name="et_List06_13_5">et_union_hor!$240:$249</definedName>
    <definedName name="et_List06_13_6">et_union_hor!$239:$250</definedName>
    <definedName name="et_List06_13_7">et_union_hor!$238:$251</definedName>
    <definedName name="et_List06_13_MC">et_union_hor!$M$238:$M$251</definedName>
    <definedName name="et_List06_13_MC2">et_union_hor!$M$238:$M$245</definedName>
    <definedName name="et_List06_13_MC3">et_union_hor!$O$238:$V$243</definedName>
    <definedName name="et_List06_13_Period">et_union_hor!$O$238:$U$251</definedName>
    <definedName name="et_List06_2">et_union_hor!$50:$62</definedName>
    <definedName name="et_List06_2_1">et_union_hor!$55:$55</definedName>
    <definedName name="et_List06_2_2">et_union_hor!$54:$57</definedName>
    <definedName name="et_List06_2_3">et_union_hor!$53:$58</definedName>
    <definedName name="et_List06_2_4">et_union_hor!$52:$59</definedName>
    <definedName name="et_List06_2_5">et_union_hor!$51:$60</definedName>
    <definedName name="et_List06_2_6">et_union_hor!$50:$61</definedName>
    <definedName name="et_List06_2_7">et_union_hor!$49:$62</definedName>
    <definedName name="et_List06_2_MC">et_union_hor!$M$49:$M$62</definedName>
    <definedName name="et_List06_2_MC2">et_union_hor!$M$49:$M$56</definedName>
    <definedName name="et_List06_2_MC3">et_union_hor!$O$49:$V$54</definedName>
    <definedName name="et_List06_2_Period">et_union_hor!$O$49:$U$62</definedName>
    <definedName name="et_List06_3">et_union_hor!$68:$80</definedName>
    <definedName name="et_List06_3_1">et_union_hor!$73:$73</definedName>
    <definedName name="et_List06_3_2">et_union_hor!$72:$75</definedName>
    <definedName name="et_List06_3_3">et_union_hor!$71:$76</definedName>
    <definedName name="et_List06_3_4">et_union_hor!$70:$77</definedName>
    <definedName name="et_List06_3_5">et_union_hor!$69:$78</definedName>
    <definedName name="et_List06_3_6">et_union_hor!$68:$79</definedName>
    <definedName name="et_List06_3_7">et_union_hor!$67:$80</definedName>
    <definedName name="et_List06_3_i">et_union_hor!$221:$233</definedName>
    <definedName name="et_List06_3_i_1">et_union_hor!$226:$226</definedName>
    <definedName name="et_List06_3_i_2">et_union_hor!$225:$228</definedName>
    <definedName name="et_List06_3_i_3">et_union_hor!$224:$229</definedName>
    <definedName name="et_List06_3_i_4">et_union_hor!$223:$230</definedName>
    <definedName name="et_List06_3_i_5">et_union_hor!$222:$231</definedName>
    <definedName name="et_List06_3_i_6">et_union_hor!$221:$232</definedName>
    <definedName name="et_List06_3_i_7">et_union_hor!$220:$233</definedName>
    <definedName name="et_List06_3_i_MC">et_union_hor!$M$220:$M$233</definedName>
    <definedName name="et_List06_3_i_MC2">et_union_hor!$M$220:$M$227</definedName>
    <definedName name="et_List06_3_i_MC3">et_union_hor!$O$220:$V$225</definedName>
    <definedName name="et_List06_3_i_Period">et_union_hor!$O$220:$U$233</definedName>
    <definedName name="et_List06_3_MC">et_union_hor!$M$67:$M$80</definedName>
    <definedName name="et_List06_3_MC2">et_union_hor!$M$67:$M$74</definedName>
    <definedName name="et_List06_3_MC3">et_union_hor!$O$67:$V$72</definedName>
    <definedName name="et_List06_3_Period">et_union_hor!$O$67:$U$80</definedName>
    <definedName name="et_List06_4">et_union_hor!$86:$98</definedName>
    <definedName name="et_List06_4_1">et_union_hor!$91:$91</definedName>
    <definedName name="et_List06_4_2">et_union_hor!$90:$93</definedName>
    <definedName name="et_List06_4_3">et_union_hor!$89:$94</definedName>
    <definedName name="et_List06_4_4">et_union_hor!$88:$95</definedName>
    <definedName name="et_List06_4_5">et_union_hor!$87:$96</definedName>
    <definedName name="et_List06_4_6">et_union_hor!$86:$97</definedName>
    <definedName name="et_List06_4_7">et_union_hor!$85:$98</definedName>
    <definedName name="et_List06_4_MC">et_union_hor!$M$85:$M$98</definedName>
    <definedName name="et_List06_4_MC2">et_union_hor!$M$85:$M$92</definedName>
    <definedName name="et_List06_4_MC3">et_union_hor!$O$85:$V$90</definedName>
    <definedName name="et_List06_4_Period">et_union_hor!$O$85:$U$98</definedName>
    <definedName name="et_List06_5">et_union_hor!$104:$120</definedName>
    <definedName name="et_List06_5_0">et_union_hor!$110:$110</definedName>
    <definedName name="et_List06_5_0_first">et_union_hor!$120:$120</definedName>
    <definedName name="et_List06_5_1">et_union_hor!$109:$112</definedName>
    <definedName name="et_List06_5_1_changeColor">et_union_hor!$O$108:$Z$113</definedName>
    <definedName name="et_List06_5_2">et_union_hor!$108:$113</definedName>
    <definedName name="et_List06_5_3">et_union_hor!$107:$114</definedName>
    <definedName name="et_List06_5_4">et_union_hor!$106:$115</definedName>
    <definedName name="et_List06_5_5">et_union_hor!$105:$116</definedName>
    <definedName name="et_List06_5_6">et_union_hor!$104:$117</definedName>
    <definedName name="et_List06_5_7">et_union_hor!$103:$118</definedName>
    <definedName name="et_List06_5_MC">et_union_hor!$M$103:$M$118</definedName>
    <definedName name="et_List06_5_MC2">et_union_hor!$M$103:$M$111</definedName>
    <definedName name="et_List06_5_MC3">et_union_hor!$O$103:$AA$108</definedName>
    <definedName name="et_List06_5_Period">et_union_hor!$O$103:$Z$120</definedName>
    <definedName name="et_List06_6">et_union_hor!$126:$138</definedName>
    <definedName name="et_List06_6_1">et_union_hor!$131:$131</definedName>
    <definedName name="et_List06_6_2">et_union_hor!$130:$133</definedName>
    <definedName name="et_List06_6_3">et_union_hor!$129:$134</definedName>
    <definedName name="et_List06_6_4">et_union_hor!$128:$135</definedName>
    <definedName name="et_List06_6_5">et_union_hor!$127:$136</definedName>
    <definedName name="et_List06_6_6">et_union_hor!$126:$137</definedName>
    <definedName name="et_List06_6_7">et_union_hor!$125:$138</definedName>
    <definedName name="et_List06_6_MC">et_union_hor!$M$125:$M$138</definedName>
    <definedName name="et_List06_6_MC2">et_union_hor!$M$125:$M$132</definedName>
    <definedName name="et_List06_6_MC3">et_union_hor!$O$125:$V$130</definedName>
    <definedName name="et_List06_6_Period">et_union_hor!$O$125:$U$138</definedName>
    <definedName name="et_List06_7">et_union_hor!$144:$156</definedName>
    <definedName name="et_List06_7_1">et_union_hor!$149:$149</definedName>
    <definedName name="et_List06_7_2">et_union_hor!$148:$151</definedName>
    <definedName name="et_List06_7_3">et_union_hor!$147:$152</definedName>
    <definedName name="et_List06_7_4">et_union_hor!$146:$153</definedName>
    <definedName name="et_List06_7_5">et_union_hor!$145:$154</definedName>
    <definedName name="et_List06_7_6">et_union_hor!$144:$155</definedName>
    <definedName name="et_List06_7_7">et_union_hor!$143:$156</definedName>
    <definedName name="et_List06_7_MC">et_union_hor!$M$143:$M$156</definedName>
    <definedName name="et_List06_7_MC2">et_union_hor!$M$143:$M$150</definedName>
    <definedName name="et_List06_7_MC3">et_union_hor!$O$143:$V$148</definedName>
    <definedName name="et_List06_7_Period">et_union_hor!$O$143:$U$156</definedName>
    <definedName name="et_List06_8">et_union_hor!$162:$174</definedName>
    <definedName name="et_List06_8_1">et_union_hor!$167:$167</definedName>
    <definedName name="et_List06_8_2">et_union_hor!$166:$169</definedName>
    <definedName name="et_List06_8_3">et_union_hor!$165:$170</definedName>
    <definedName name="et_List06_8_4">et_union_hor!$164:$171</definedName>
    <definedName name="et_List06_8_5">et_union_hor!$163:$172</definedName>
    <definedName name="et_List06_8_6">et_union_hor!$162:$173</definedName>
    <definedName name="et_List06_8_7">et_union_hor!$161:$174</definedName>
    <definedName name="et_List06_8_MC">et_union_hor!$M$161:$M$174</definedName>
    <definedName name="et_List06_8_MC2">et_union_hor!$M$161:$M$168</definedName>
    <definedName name="et_List06_8_MC3">et_union_hor!$O$161:$V$166</definedName>
    <definedName name="et_List06_8_Period">et_union_hor!$O$161:$U$174</definedName>
    <definedName name="et_List06_9">et_union_hor!$180:$188</definedName>
    <definedName name="et_List06_9_1">et_union_hor!$183:$183</definedName>
    <definedName name="et_List06_9_4">et_union_hor!$182:$185</definedName>
    <definedName name="et_List06_9_5">et_union_hor!$181:$186</definedName>
    <definedName name="et_List06_9_6">et_union_hor!$180:$187</definedName>
    <definedName name="et_List06_9_7">et_union_hor!$179:$188</definedName>
    <definedName name="et_List06_9_MC">et_union_hor!$M$179:$M$188</definedName>
    <definedName name="et_List06_9_MC2">et_union_hor!$M$179:$M$183</definedName>
    <definedName name="et_List06_9_MC3">et_union_hor!$O$179:$W$182</definedName>
    <definedName name="et_List06_9_Period">et_union_hor!$Q$179:$V$189</definedName>
    <definedName name="et_List07">et_union_hor!$256:$256</definedName>
    <definedName name="et_List08">et_union_hor!$268:$268</definedName>
    <definedName name="et_List11_1">et_union_hor!$312:$312</definedName>
    <definedName name="et_List12_1">et_union_hor!$317:$317</definedName>
    <definedName name="et_List12_2">et_union_hor!$322:$322</definedName>
    <definedName name="et_List12_3">et_union_hor!$327:$327</definedName>
    <definedName name="et_List12_4">et_union_hor!$332:$332</definedName>
    <definedName name="et_OneRates_1">et_union_hor!$O$37</definedName>
    <definedName name="et_OneRates_13">et_union_hor!$O$244</definedName>
    <definedName name="et_OneRates_2">et_union_hor!$O$55</definedName>
    <definedName name="et_OneRates_3">et_union_hor!$O$73</definedName>
    <definedName name="et_OneRates_3_i">et_union_hor!$O$226</definedName>
    <definedName name="et_OneRates_4">et_union_hor!$O$91</definedName>
    <definedName name="et_OneRates_5">et_union_hor!$Q$109</definedName>
    <definedName name="et_OneRates_5_comp">et_union_hor!$P$109</definedName>
    <definedName name="et_OneRates_5_comp_p">et_union_hor!$P$120</definedName>
    <definedName name="et_OneRates_5_p">et_union_hor!$Q$120</definedName>
    <definedName name="et_OneRates_6">et_union_hor!$O$131</definedName>
    <definedName name="et_OneRates_7">et_union_hor!$O$149</definedName>
    <definedName name="et_pIns_List06_1_Period">et_union_hor!$V$31:$V$45</definedName>
    <definedName name="et_pIns_List06_10_Period">et_union_hor!$AF$193:$AF$204</definedName>
    <definedName name="et_pIns_List06_13_Period">et_union_hor!$V$238:$V$251</definedName>
    <definedName name="et_pIns_List06_2_Period">et_union_hor!$V$49:$V$62</definedName>
    <definedName name="et_pIns_List06_3_i_Period">et_union_hor!$V$220:$V$233</definedName>
    <definedName name="et_pIns_List06_3_Period">et_union_hor!$V$67:$V$80</definedName>
    <definedName name="et_pIns_List06_4_Period">et_union_hor!$V$85:$V$98</definedName>
    <definedName name="et_pIns_List06_5_Period">et_union_hor!$AA$103:$AA$120</definedName>
    <definedName name="et_pIns_List06_6_Period">et_union_hor!$V$125:$V$138</definedName>
    <definedName name="et_pIns_List06_7_Period">et_union_hor!$V$143:$V$156</definedName>
    <definedName name="et_pIns_List06_8_Period">et_union_hor!$V$161:$V$174</definedName>
    <definedName name="et_pIns_List06_9_Period">et_union_hor!$W$179:$W$189</definedName>
    <definedName name="et_TN_range">et_union_hor!$Q$207</definedName>
    <definedName name="et_TS_range">et_union_hor!$U$207</definedName>
    <definedName name="et_TwoRates_1">et_union_hor!$P$37:$Q$37</definedName>
    <definedName name="et_TwoRates_13">et_union_hor!$P$244:$Q$244</definedName>
    <definedName name="et_TwoRates_2">et_union_hor!$P$55:$Q$55</definedName>
    <definedName name="et_TwoRates_3">et_union_hor!$P$73:$Q$73</definedName>
    <definedName name="et_TwoRates_3_i">et_union_hor!$P$226:$Q$226</definedName>
    <definedName name="et_TwoRates_4">et_union_hor!$P$92:$Q$92</definedName>
    <definedName name="et_TwoRates_5">et_union_hor!$R$109:$S$109</definedName>
    <definedName name="et_TwoRates_5_comp">et_union_hor!$T$109:$U$109</definedName>
    <definedName name="et_TwoRates_5_comp_p">et_union_hor!$T$120:$V$120</definedName>
    <definedName name="et_TwoRates_5_p">et_union_hor!$R$120:$S$120</definedName>
    <definedName name="et_TwoRates_6">et_union_hor!$P$131:$Q$131</definedName>
    <definedName name="et_TwoRates_7">et_union_hor!$P$149:$Q$149</definedName>
    <definedName name="fil">Титульный!$F$30</definedName>
    <definedName name="fil_flag">Титульный!$F$28</definedName>
    <definedName name="FirstLine">Инструкция!$A$6</definedName>
    <definedName name="flag_publication">Титульный!$F$9</definedName>
    <definedName name="flagDS">'Форма 4.2.4 | Т-подкл'!$V$18:$V$31</definedName>
    <definedName name="flagIndicat_List06_3">'Форма 4.2.1 | Т-ТЭ | предел'!$O$7</definedName>
    <definedName name="flagMO">'Перечень тарифов'!$K$20:$K$26</definedName>
    <definedName name="flagSource">'Перечень тарифов'!$S$20:$S$26</definedName>
    <definedName name="flagST">'Перечень тарифов'!$O$20:$O$26</definedName>
    <definedName name="flagTN">'Форма 4.2.4 | Т-подкл'!$N$18:$N$31</definedName>
    <definedName name="flagTS">'Форма 4.2.4 | Т-подкл'!$R$18:$R$31</definedName>
    <definedName name="flagTwoTariff">'Перечень тарифов'!$G$20:$G$26</definedName>
    <definedName name="flagUsedTer_List01">Территории!$P$11:$P$15</definedName>
    <definedName name="group_rates">'Перечень тарифов'!$E$20:$E$26</definedName>
    <definedName name="header_1">'Форма 4.2.1 | Т-ТЭ | &gt;=25МВт'!$L$5</definedName>
    <definedName name="header_10">'Форма 4.2.4 | Т-подкл'!$L$5</definedName>
    <definedName name="header_2">'Форма 4.2.1 | Т-ТЭ | ТСО'!$L$5</definedName>
    <definedName name="header_3">'Форма 4.2.1 | Т-ТЭ | предел'!$L$5</definedName>
    <definedName name="header_4">'Форма 4.2.2 | Т-ТН'!$L$5</definedName>
    <definedName name="header_5">'Форма 4.2.3 | Т-гор.вода'!$L$5</definedName>
    <definedName name="header_6">'Форма 4.2.2 | Т-передача ТЭ'!$L$5</definedName>
    <definedName name="header_7">'Форма 4.2.2 | Т-передача ТН'!$L$5</definedName>
    <definedName name="header_8">'Форма 4.2.1 | Резерв мощности'!$L$5</definedName>
    <definedName name="header_9">'Форма 4.2.5 | Т-подкл(инд)'!$L$5</definedName>
    <definedName name="id_rates">'Перечень тарифов'!$A$20:$A$26</definedName>
    <definedName name="IDtariff_List05_1">'Форма 1.0.1 | Т-ТЭ | &gt;=25МВт'!$A$1</definedName>
    <definedName name="IDtariff_List05_10">'Форма 1.0.1 | Т-подкл'!$A$1</definedName>
    <definedName name="IDtariff_List05_11" localSheetId="33">'Форма 1.0.1 | Форма 4.8'!$A$1</definedName>
    <definedName name="IDtariff_List05_11">'Форма 1.0.1 | Форма 4.7'!$A$1</definedName>
    <definedName name="IDtariff_List05_13">'Форма 1.0.1 | Т-ТЭ | потр'!$A$1</definedName>
    <definedName name="IDtariff_List05_2">'Форма 1.0.1 | Т-ТЭ | ТСО'!$A$1</definedName>
    <definedName name="IDtariff_List05_3">'Форма 1.0.1 | Т-ТЭ | предел'!$A$1</definedName>
    <definedName name="IDtariff_List05_3_i">'Форма 1.0.1 | Т-ТЭ | индикат'!$A$1</definedName>
    <definedName name="IDtariff_List05_4">'Форма 1.0.1 | Т-ТН'!$A$1</definedName>
    <definedName name="IDtariff_List05_5">'Форма 1.0.1 | Т-гор.вода'!$A$1</definedName>
    <definedName name="IDtariff_List05_6">'Форма 1.0.1 | Т-передача ТЭ'!$A$1</definedName>
    <definedName name="IDtariff_List05_7">'Форма 1.0.1 | Т-передача ТН'!$A$1</definedName>
    <definedName name="IDtariff_List05_8">'Форма 1.0.1 | Резерв мощности'!$A$1</definedName>
    <definedName name="IDtariff_List05_9">'Форма 1.0.1 | Т-подкл(инд)'!$A$1</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Титульный!$F$31</definedName>
    <definedName name="Instr_1">Инструкция!$7:$19</definedName>
    <definedName name="Instr_2">Инструкция!$20:$34</definedName>
    <definedName name="Instr_3">Инструкция!$35:$45</definedName>
    <definedName name="Instr_4">Инструкция!$46:$57</definedName>
    <definedName name="Instr_5">Инструкция!$58:$69</definedName>
    <definedName name="Instr_6">Инструкция!$70:$80</definedName>
    <definedName name="Instr_7">Инструкция!$81:$97</definedName>
    <definedName name="Instr_8">Инструкция!$98:$112</definedName>
    <definedName name="instr_hyp1">Инструкция!$H$58</definedName>
    <definedName name="instr_hyp2">Инструкция!$E$70</definedName>
    <definedName name="instr_hyp3">Инструкция!$H$81</definedName>
    <definedName name="isComponent">'Перечень тарифов'!$G$12</definedName>
    <definedName name="isDiff">'Перечень тарифов'!$G$16</definedName>
    <definedName name="isIndicat">'Перечень тарифов'!$G$10</definedName>
    <definedName name="isSellers">'Перечень тарифов'!$G$11</definedName>
    <definedName name="IstPub">Титульный!$F$21</definedName>
    <definedName name="IstPub_ch">Титульный!$F$26</definedName>
    <definedName name="kind_group_rates">TEHSHEET!$X$2:$X$14</definedName>
    <definedName name="kind_group_rates_load">TEHSHEET!$AP$2:$AP$12</definedName>
    <definedName name="kind_group_rates_load_ETS">TEHSHEET!$AP$2:$AP$11</definedName>
    <definedName name="kind_group_rates_load_filter">TEHSHEET!$AQ$2:$AQ$11</definedName>
    <definedName name="kind_group_rates_load_filter_ETS">TEHSHEET!$AQ$2:$AQ$11</definedName>
    <definedName name="kind_of_activity">REESTR_VED!$B$2:$B$11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orms">TEHSHEET!$AZ$2:$AZ$9</definedName>
    <definedName name="kind_of_fuel">TEHSHEET!$AK$2:$AK$9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ameforms">TEHSHEET!$BA$2:$BA$9</definedName>
    <definedName name="kind_of_NDS">TEHSHEET!$H$2:$H$4</definedName>
    <definedName name="kind_of_NDS_tariff">TEHSHEET!$H$7:$H$8</definedName>
    <definedName name="kind_of_NDS_tariff_people">TEHSHEET!$H$13:$H$14</definedName>
    <definedName name="kind_of_nets">TEHSHEET!$S$2:$S$4</definedName>
    <definedName name="kind_of_org_type">TEHSHEET!$BC$2:$BC$5</definedName>
    <definedName name="kind_of_publication">TEHSHEET!$G$2:$G$3</definedName>
    <definedName name="kind_of_scheme_in">TEHSHEET!$Q$2:$Q$5</definedName>
    <definedName name="kind_of_scheme_in2">TEHSHEET!$Q$3:$Q$5</definedName>
    <definedName name="kind_of_tariff_unit">TEHSHEET!$J$7:$J$8</definedName>
    <definedName name="kind_of_unit">TEHSHEET!$J$2:$J$4</definedName>
    <definedName name="kind_of_zak">TEHSHEET!$AM$2:$AM$7</definedName>
    <definedName name="kpp">Титульный!$F$32</definedName>
    <definedName name="LINK_RANGE">REESTR_LINK!$B$2:$B$3</definedName>
    <definedName name="List_H">TEHSHEET!$AW$2:$AW$25</definedName>
    <definedName name="List_M">TEHSHEET!$AX$2:$AX$61</definedName>
    <definedName name="LIST_MR_MO_OKTMO">REESTR_MO!$A$2:$D$322</definedName>
    <definedName name="List01_CheckC">Территории!$D$11:$L$15</definedName>
    <definedName name="List01_NameCol">Территории!$K$1:$M$1</definedName>
    <definedName name="List01_REESTR_MO">Территории!$H$11:$L$15</definedName>
    <definedName name="List03_Date_1">'Форма 1.0.2'!$I$12:$I$13</definedName>
    <definedName name="List03_GroundMaterials_1">'Форма 1.0.2'!$J$12:$J$13</definedName>
    <definedName name="List03_NameForms">'Форма 1.0.2'!$F$12:$F$13</definedName>
    <definedName name="List03_NameForms_Copy">'Форма 1.0.2'!$M$12:$M$13</definedName>
    <definedName name="List03_note">'Форма 1.0.2'!$K$12</definedName>
    <definedName name="List03_NumForms">'Форма 1.0.2'!$E$12:$E$13</definedName>
    <definedName name="List03_NumForms_Copy">'Форма 1.0.2'!$N$12:$N$13</definedName>
    <definedName name="List06_1_DP">'Форма 4.2.1 | Т-ТЭ | &gt;=25МВт'!$11:$11</definedName>
    <definedName name="List06_1_MC">'Форма 4.2.1 | Т-ТЭ | &gt;=25МВт'!$O$18:$O$32</definedName>
    <definedName name="List06_1_MC2">'Форма 4.2.1 | Т-ТЭ | &gt;=25МВт'!$V$18:$V$32</definedName>
    <definedName name="List06_1_note">'Форма 4.2.1 | Т-ТЭ | &gt;=25МВт'!$W$18:$W$32</definedName>
    <definedName name="List06_1_Period">'Форма 4.2.1 | Т-ТЭ | &gt;=25МВт'!$O$18:$U$32</definedName>
    <definedName name="List06_10_DP">'Форма 4.2.4 | Т-подкл'!$12:$12</definedName>
    <definedName name="List06_10_MC2">'Форма 4.2.4 | Т-подкл'!$AF$19:$AF$31</definedName>
    <definedName name="List06_10_note">'Форма 4.2.4 | Т-подкл'!$AG$19:$AG$31</definedName>
    <definedName name="List06_10_Period">'Форма 4.2.4 | Т-подкл'!$Z$19:$AE$31</definedName>
    <definedName name="List06_10_pl">'Форма 4.2.4 | Т-подкл'!$11:$11</definedName>
    <definedName name="List06_10_region">'Форма 4.2.4 | Т-подкл'!$N$23:$Y$25</definedName>
    <definedName name="List06_13_DP">'Форма 4.2.1 | Т-ТЭ | потр'!$11:$11</definedName>
    <definedName name="List06_13_MC">'Форма 4.2.1 | Т-ТЭ | потр'!$O$18:$O$32</definedName>
    <definedName name="List06_13_MC2">'Форма 4.2.1 | Т-ТЭ | потр'!$V$18:$V$32</definedName>
    <definedName name="List06_13_note">'Форма 4.2.1 | Т-ТЭ | потр'!$W$18:$W$32</definedName>
    <definedName name="List06_13_Period">'Форма 4.2.1 | Т-ТЭ | потр'!$O$18:$U$32</definedName>
    <definedName name="List06_2_DP">'Форма 4.2.1 | Т-ТЭ | ТСО'!$11:$11</definedName>
    <definedName name="List06_2_MC">'Форма 4.2.1 | Т-ТЭ | ТСО'!$O$18:$O$32</definedName>
    <definedName name="List06_2_MC2">'Форма 4.2.1 | Т-ТЭ | ТСО'!$V$18:$V$32</definedName>
    <definedName name="List06_2_note">'Форма 4.2.1 | Т-ТЭ | ТСО'!$W$18:$W$32</definedName>
    <definedName name="List06_2_Period">'Форма 4.2.1 | Т-ТЭ | ТСО'!$O$18:$U$32</definedName>
    <definedName name="List06_3_DP">'Форма 4.2.1 | Т-ТЭ | предел'!$13:$13</definedName>
    <definedName name="List06_3_i_DP">'Форма 4.2.1 | Т-ТЭ | индикат'!$13:$13</definedName>
    <definedName name="List06_3_i_GroundMaterials">'Форма 4.2.1 | Т-ТЭ | индикат'!$O$7</definedName>
    <definedName name="List06_3_i_MC">'Форма 4.2.1 | Т-ТЭ | индикат'!$O$20:$O$34</definedName>
    <definedName name="List06_3_i_MC2">'Форма 4.2.1 | Т-ТЭ | индикат'!$V$20:$V$34</definedName>
    <definedName name="List06_3_i_note">'Форма 4.2.1 | Т-ТЭ | индикат'!$W$20:$W$34</definedName>
    <definedName name="List06_3_i_Period">'Форма 4.2.1 | Т-ТЭ | индикат'!$O$20:$U$34</definedName>
    <definedName name="List06_3_MC">'Форма 4.2.1 | Т-ТЭ | предел'!$O$20:$O$34</definedName>
    <definedName name="List06_3_MC2">'Форма 4.2.1 | Т-ТЭ | предел'!$V$20:$V$34</definedName>
    <definedName name="List06_3_note">'Форма 4.2.1 | Т-ТЭ | предел'!$W$20:$W$34</definedName>
    <definedName name="List06_3_Period">'Форма 4.2.1 | Т-ТЭ | предел'!$O$20:$U$34</definedName>
    <definedName name="List06_4_DP">'Форма 4.2.2 | Т-ТН'!$11:$11</definedName>
    <definedName name="List06_4_MC2">'Форма 4.2.2 | Т-ТН'!$V$18:$V$32</definedName>
    <definedName name="List06_4_note">'Форма 4.2.2 | Т-ТН'!$W$18:$W$32</definedName>
    <definedName name="List06_4_Period">'Форма 4.2.2 | Т-ТН'!$O$18:$U$32</definedName>
    <definedName name="List06_5_0">'Форма 4.2.3 | Т-гор.вода'!$25:$25</definedName>
    <definedName name="List06_5_DP">'Форма 4.2.3 | Т-гор.вода'!$11:$11</definedName>
    <definedName name="List06_5_MC">'Форма 4.2.3 | Т-гор.вода'!$O$18:$O$34</definedName>
    <definedName name="List06_5_MC2">'Форма 4.2.3 | Т-гор.вода'!$AA$18:$AA$34</definedName>
    <definedName name="List06_5_note">'Форма 4.2.3 | Т-гор.вода'!$AB$18:$AB$34</definedName>
    <definedName name="List06_5_Period">'Форма 4.2.3 | Т-гор.вода'!$O$18:$Z$34</definedName>
    <definedName name="List06_6_DP">'Форма 4.2.2 | Т-передача ТЭ'!$11:$11</definedName>
    <definedName name="List06_6_MC">'Форма 4.2.2 | Т-передача ТЭ'!$O$18:$O$32</definedName>
    <definedName name="List06_6_MC2">'Форма 4.2.2 | Т-передача ТЭ'!$V$18:$V$32</definedName>
    <definedName name="List06_6_note">'Форма 4.2.2 | Т-передача ТЭ'!$W$18:$W$32</definedName>
    <definedName name="List06_6_Period">'Форма 4.2.2 | Т-передача ТЭ'!$O$18:$U$32</definedName>
    <definedName name="List06_7_DP">'Форма 4.2.2 | Т-передача ТН'!$11:$11</definedName>
    <definedName name="List06_7_MC">'Форма 4.2.2 | Т-передача ТН'!$O$18:$O$32</definedName>
    <definedName name="List06_7_MC2">'Форма 4.2.2 | Т-передача ТН'!$V$18:$V$32</definedName>
    <definedName name="List06_7_note">'Форма 4.2.2 | Т-передача ТН'!$W$18:$W$32</definedName>
    <definedName name="List06_7_Period">'Форма 4.2.2 | Т-передача ТН'!$O$18:$U$32</definedName>
    <definedName name="List06_8_DP">'Форма 4.2.1 | Резерв мощности'!$11:$11</definedName>
    <definedName name="List06_8_MC">'Форма 4.2.1 | Резерв мощности'!$O$18:$O$32</definedName>
    <definedName name="List06_8_MC2">'Форма 4.2.1 | Резерв мощности'!$V$18:$V$32</definedName>
    <definedName name="List06_8_note">'Форма 4.2.1 | Резерв мощности'!$W$18:$W$32</definedName>
    <definedName name="List06_8_Period">'Форма 4.2.1 | Резерв мощности'!$O$18:$U$32</definedName>
    <definedName name="List06_9_DP">'Форма 4.2.5 | Т-подкл(инд)'!$12:$12</definedName>
    <definedName name="List06_9_MC">'Форма 4.2.5 | Т-подкл(инд)'!$O$19:$O$25</definedName>
    <definedName name="List06_9_MC2">'Форма 4.2.5 | Т-подкл(инд)'!$W$19:$W$25</definedName>
    <definedName name="List06_9_note">'Форма 4.2.5 | Т-подкл(инд)'!$X$19:$X$25</definedName>
    <definedName name="List06_9_Period">'Форма 4.2.5 | Т-подкл(инд)'!$Q$19:$V$25</definedName>
    <definedName name="List06_9_pl">'Форма 4.2.5 | Т-подкл(инд)'!$11:$11</definedName>
    <definedName name="List11_GroundMaterials_1">'Форма 4.7'!$F$12:$F$19</definedName>
    <definedName name="List11_note">'Форма 4.7'!$G$10:$G$19</definedName>
    <definedName name="List12_Date">'Форма 4.8'!$G$11</definedName>
    <definedName name="List12_GroundMaterials_1">'Форма 4.8'!$H$11:$H$35</definedName>
    <definedName name="List12_note">'Форма 4.8'!$I$10:$I$35</definedName>
    <definedName name="ListForms">modSheetMain!$A:$A</definedName>
    <definedName name="logical">TEHSHEET!$D$2:$D$3</definedName>
    <definedName name="mo_List01">Территории!$K$11:$K$15</definedName>
    <definedName name="MODesc">'Перечень тарифов'!$N$20:$N$26</definedName>
    <definedName name="MONTH">TEHSHEET!$E$2:$E$13</definedName>
    <definedName name="mr_List01">Территории!$H$11:$H$15</definedName>
    <definedName name="mrCopy_List01">Территории!$M$11:$M$15</definedName>
    <definedName name="mrmoCopy_List01">Территории!$R$11:$R$15</definedName>
    <definedName name="nalog">Титульный!$F$36</definedName>
    <definedName name="name_rates">'Перечень тарифов'!$J$20:$J$26</definedName>
    <definedName name="name_rates_4">TEHSHEET!$AA$2:$AA$3</definedName>
    <definedName name="name_rates_4_filter">TEHSHEET!$AB$2:$AB$3</definedName>
    <definedName name="name_rates_8">TEHSHEET!$AC$2:$AC$4</definedName>
    <definedName name="name_rates_8_filter">TEHSHEET!$AD$2:$AD$4</definedName>
    <definedName name="nameApr">'Перечень тарифов'!$G$7</definedName>
    <definedName name="NameOrPr">Титульный!$F$18</definedName>
    <definedName name="NameOrPr_ch">Титульный!$F$23</definedName>
    <definedName name="numberPr">Титульный!$F$20</definedName>
    <definedName name="numberPr_ch">Титульный!$F$25</definedName>
    <definedName name="OneRates_1">'Форма 4.2.1 | Т-ТЭ | &gt;=25МВт'!$O$24</definedName>
    <definedName name="OneRates_13">'Форма 4.2.1 | Т-ТЭ | потр'!$O$24</definedName>
    <definedName name="OneRates_2">'Форма 4.2.1 | Т-ТЭ | ТСО'!$O$24</definedName>
    <definedName name="OneRates_3">'Форма 4.2.1 | Т-ТЭ | предел'!$O$26</definedName>
    <definedName name="OneRates_3_i">'Форма 4.2.1 | Т-ТЭ | индикат'!$O$26</definedName>
    <definedName name="OneRates_4">'Форма 4.2.2 | Т-ТН'!$O$24</definedName>
    <definedName name="OneRates_5">'Форма 4.2.3 | Т-гор.вода'!$Q$24</definedName>
    <definedName name="OneRates_5_comp">'Форма 4.2.3 | Т-гор.вода'!$P$24</definedName>
    <definedName name="OneRates_5_comp_p">'Форма 4.2.3 | Т-гор.вода'!$P$25</definedName>
    <definedName name="OneRates_5_p">'Форма 4.2.3 | Т-гор.вода'!$Q$25</definedName>
    <definedName name="OneRates_6">'Форма 4.2.2 | Т-передача ТЭ'!$O$24</definedName>
    <definedName name="OneRates_7">'Форма 4.2.2 | Т-передача ТН'!$O$24</definedName>
    <definedName name="org">Титульный!$F$29</definedName>
    <definedName name="Org_Address">Титульный!$F$40:$F$40</definedName>
    <definedName name="ORG_END_DATE">TEHSHEET!$F$29</definedName>
    <definedName name="Org_main">Титульный!$F$41</definedName>
    <definedName name="ORG_START_DATE">TEHSHEET!$E$29</definedName>
    <definedName name="otv_lico_name">Титульный!$F$43:$F$46</definedName>
    <definedName name="pCng_List11_1">'Форма 4.7'!$E$12:$E$13</definedName>
    <definedName name="pCng_List11_2">'Форма 4.7'!$E$15:$E$16</definedName>
    <definedName name="pCng_List11_3">'Форма 4.7'!$E$18:$E$19</definedName>
    <definedName name="pCng_List12_1">'Форма 4.8'!$E$15:$E$16</definedName>
    <definedName name="pCng_List12_2">'Форма 4.8'!$E$18:$E$20</definedName>
    <definedName name="pCng_List12_6">'Форма 4.8'!$E$34:$E$35</definedName>
    <definedName name="pDbl_List12_5">'Форма 4.8'!$G$31:$G$32</definedName>
    <definedName name="pDbl_List12_5_copy">'Форма 4.8'!$L$31:$L$32</definedName>
    <definedName name="pDbl_List12_5_copy2">'Форма 4.8'!$K$31:$K$32</definedName>
    <definedName name="pDel_Comm">Комментарии!$C$11:$C$12</definedName>
    <definedName name="pDel_List01_0">Территории!$C$11:$C$15</definedName>
    <definedName name="pDel_List01_1">Территории!$F$11:$F$15</definedName>
    <definedName name="pDel_List01_2">Территории!$I$11:$I$15</definedName>
    <definedName name="pDel_List02">'Перечень тарифов'!$C$20:$C$26</definedName>
    <definedName name="pDel_List02_1">'Перечень тарифов'!$H$20:$H$26</definedName>
    <definedName name="pDel_List02_2">'Перечень тарифов'!$L$20:$L$26</definedName>
    <definedName name="pDel_List02_3">'Перечень тарифов'!$P$20:$P$26</definedName>
    <definedName name="pDel_List02_4">'Перечень тарифов'!$T$20:$T$26</definedName>
    <definedName name="pDel_List03">'Форма 1.0.2'!$C$12:$C$13</definedName>
    <definedName name="pDel_List06_1_1">'Форма 4.2.1 | Т-ТЭ | &gt;=25МВт'!$K$18:$K$32</definedName>
    <definedName name="pDel_List06_1_2">'Форма 4.2.1 | Т-ТЭ | &gt;=25МВт'!$J$18:$J$32</definedName>
    <definedName name="pDel_List06_1_3">'Форма 4.2.1 | Т-ТЭ | &gt;=25МВт'!$I$18:$I$32</definedName>
    <definedName name="pDel_List06_10_4">'Форма 4.2.4 | Т-подкл'!$N$19:$AF$31,'Форма 4.2.4 | Т-подкл'!$N$19:$AF$31,'Форма 4.2.4 | Т-подкл'!$N$19:$AF$31</definedName>
    <definedName name="pDel_List06_10_5">'Форма 4.2.4 | Т-подкл'!$K$19:$K$31</definedName>
    <definedName name="pDel_List06_13_1">'Форма 4.2.1 | Т-ТЭ | потр'!$K$18:$K$32</definedName>
    <definedName name="pDel_List06_13_2">'Форма 4.2.1 | Т-ТЭ | потр'!$J$18:$J$32</definedName>
    <definedName name="pDel_List06_13_3">'Форма 4.2.1 | Т-ТЭ | потр'!$I$18:$I$32</definedName>
    <definedName name="pDel_List06_2_1">'Форма 4.2.1 | Т-ТЭ | ТСО'!$K$18:$K$32</definedName>
    <definedName name="pDel_List06_2_2">'Форма 4.2.1 | Т-ТЭ | ТСО'!$J$18:$J$32</definedName>
    <definedName name="pDel_List06_2_3">'Форма 4.2.1 | Т-ТЭ | ТСО'!$I$18:$I$32</definedName>
    <definedName name="pDel_List06_3_1">'Форма 4.2.1 | Т-ТЭ | предел'!$K$20:$K$34</definedName>
    <definedName name="pDel_List06_3_2">'Форма 4.2.1 | Т-ТЭ | предел'!$J$20:$J$34</definedName>
    <definedName name="pDel_List06_3_3">'Форма 4.2.1 | Т-ТЭ | предел'!$I$20:$I$34</definedName>
    <definedName name="pDel_List06_3_i_1">'Форма 4.2.1 | Т-ТЭ | индикат'!$K$20:$K$34</definedName>
    <definedName name="pDel_List06_3_i_2">'Форма 4.2.1 | Т-ТЭ | индикат'!$J$20:$J$34</definedName>
    <definedName name="pDel_List06_3_i_3">'Форма 4.2.1 | Т-ТЭ | индикат'!$I$20:$I$34</definedName>
    <definedName name="pDel_List06_4_1">'Форма 4.2.2 | Т-ТН'!$K$18:$K$32</definedName>
    <definedName name="pDel_List06_4_2">'Форма 4.2.2 | Т-ТН'!$J$18:$J$32</definedName>
    <definedName name="pDel_List06_4_3">'Форма 4.2.2 | Т-ТН'!$I$18:$I$32</definedName>
    <definedName name="pDel_List06_5_1">'Форма 4.2.3 | Т-гор.вода'!$K$18:$K$34</definedName>
    <definedName name="pDel_List06_5_2">'Форма 4.2.3 | Т-гор.вода'!$J$18:$J$34</definedName>
    <definedName name="pDel_List06_5_3">'Форма 4.2.3 | Т-гор.вода'!$I$18:$I$34</definedName>
    <definedName name="pDel_List06_6_1">'Форма 4.2.2 | Т-передача ТЭ'!$K$18:$K$32</definedName>
    <definedName name="pDel_List06_6_2">'Форма 4.2.2 | Т-передача ТЭ'!$J$18:$J$32</definedName>
    <definedName name="pDel_List06_6_3">'Форма 4.2.2 | Т-передача ТЭ'!$I$18:$I$32</definedName>
    <definedName name="pDel_List06_7_1">'Форма 4.2.2 | Т-передача ТН'!$K$18:$K$32</definedName>
    <definedName name="pDel_List06_7_2">'Форма 4.2.2 | Т-передача ТН'!$J$18:$J$32</definedName>
    <definedName name="pDel_List06_7_3">'Форма 4.2.2 | Т-передача ТН'!$I$18:$I$32</definedName>
    <definedName name="pDel_List06_8_1">'Форма 4.2.1 | Резерв мощности'!$K$18:$K$32</definedName>
    <definedName name="pDel_List06_8_2">'Форма 4.2.1 | Резерв мощности'!$J$18:$J$32</definedName>
    <definedName name="pDel_List06_8_3">'Форма 4.2.1 | Резерв мощности'!$I$18:$I$32</definedName>
    <definedName name="pDel_List06_9_5">'Форма 4.2.5 | Т-подкл(инд)'!$K$19:$K$25</definedName>
    <definedName name="pDel_List07">'Сведения об изменении'!$C$11:$C$13</definedName>
    <definedName name="pDel_List11_1">'Форма 4.7'!$C$12:$C$13</definedName>
    <definedName name="pDel_List11_2">'Форма 4.7'!$C$15:$C$16</definedName>
    <definedName name="pDel_List11_3">'Форма 4.7'!$C$18:$C$19</definedName>
    <definedName name="pDel_List12_1">'Форма 4.8'!$C$15:$C$16</definedName>
    <definedName name="pDel_List12_2">'Форма 4.8'!$C$18:$C$20</definedName>
    <definedName name="pDel_List12_3">'Форма 4.8'!$C$23:$C$26</definedName>
    <definedName name="pDel_List12_4">'Форма 4.8'!$C$28:$C$29</definedName>
    <definedName name="pDel_List12_5">'Форма 4.8'!$C$31:$C$32</definedName>
    <definedName name="pDel_List12_6">'Форма 4.8'!$C$34:$C$35</definedName>
    <definedName name="periodEnd">Титульный!$F$12</definedName>
    <definedName name="periodStart">Титульный!$F$11</definedName>
    <definedName name="pIns_Comm">Комментарии!$E$12</definedName>
    <definedName name="pIns_List01_0">Территории!$E$15</definedName>
    <definedName name="pIns_List02">'Перечень тарифов'!$E$26</definedName>
    <definedName name="pIns_List03">'Форма 1.0.2'!$E$13</definedName>
    <definedName name="pIns_List06_1_Period">'Форма 4.2.1 | Т-ТЭ | &gt;=25МВт'!$V$14:$V$32</definedName>
    <definedName name="pIns_List06_10_Period">'Форма 4.2.4 | Т-подкл'!$AF$15:$AF$31</definedName>
    <definedName name="pIns_List06_13_Period">'Форма 4.2.1 | Т-ТЭ | потр'!$V$13:$V$32</definedName>
    <definedName name="pIns_List06_2_Period">'Форма 4.2.1 | Т-ТЭ | ТСО'!$V$13:$V$32</definedName>
    <definedName name="pIns_List06_3_i_Period">'Форма 4.2.1 | Т-ТЭ | индикат'!$V$16:$V$34</definedName>
    <definedName name="pIns_List06_3_Period">'Форма 4.2.1 | Т-ТЭ | предел'!$V$16:$V$34</definedName>
    <definedName name="pIns_List06_4_Period">'Форма 4.2.2 | Т-ТН'!$V$18:$V$32</definedName>
    <definedName name="pIns_List06_5_Period">'Форма 4.2.3 | Т-гор.вода'!$AA$14:$AA$34</definedName>
    <definedName name="pIns_List06_6_Period">'Форма 4.2.2 | Т-передача ТЭ'!$V$14:$V$32</definedName>
    <definedName name="pIns_List06_7_Period">'Форма 4.2.2 | Т-передача ТН'!$V$14:$V$32</definedName>
    <definedName name="pIns_List06_8_Period">'Форма 4.2.1 | Резерв мощности'!$V$14:$V$32</definedName>
    <definedName name="pIns_List06_9_Period">'Форма 4.2.5 | Т-подкл(инд)'!$W$15:$W$25</definedName>
    <definedName name="pIns_List07">'Сведения об изменении'!$E$13</definedName>
    <definedName name="pIns_List11_1">'Форма 4.7'!$E$13</definedName>
    <definedName name="pIns_List11_2">'Форма 4.7'!$E$16</definedName>
    <definedName name="pIns_List11_3">'Форма 4.7'!$E$19</definedName>
    <definedName name="pIns_List12_1">'Форма 4.8'!$E$16</definedName>
    <definedName name="pIns_List12_2">'Форма 4.8'!$E$20</definedName>
    <definedName name="pIns_List12_3">'Форма 4.8'!$E$26</definedName>
    <definedName name="pIns_List12_4">'Форма 4.8'!$E$29</definedName>
    <definedName name="pIns_List12_5">'Форма 4.8'!$E$32</definedName>
    <definedName name="pIns_List12_6">'Форма 4.8'!$E$35</definedName>
    <definedName name="pr_List06_1">'Форма 4.2.1 | Т-ТЭ | &gt;=25МВт'!$O$7:$T$10</definedName>
    <definedName name="pr_List06_10">'Форма 4.2.4 | Т-подкл'!$N$7:$T$10</definedName>
    <definedName name="pr_List06_13">'Форма 4.2.1 | Т-ТЭ | потр'!$O$7:$T$10</definedName>
    <definedName name="pr_List06_2">'Форма 4.2.1 | Т-ТЭ | ТСО'!$O$7:$T$10</definedName>
    <definedName name="pr_List06_3">'Форма 4.2.1 | Т-ТЭ | предел'!$O$9:$T$12</definedName>
    <definedName name="pr_List06_3_i">'Форма 4.2.1 | Т-ТЭ | индикат'!$O$9:$T$12</definedName>
    <definedName name="pr_List06_4">'Форма 4.2.2 | Т-ТН'!$O$7:$T$10</definedName>
    <definedName name="pr_List06_5">'Форма 4.2.3 | Т-гор.вода'!$O$7:$T$10</definedName>
    <definedName name="pr_List06_6">'Форма 4.2.2 | Т-передача ТЭ'!$O$7:$T$10</definedName>
    <definedName name="pr_List06_7">'Форма 4.2.2 | Т-передача ТН'!$O$7:$T$10</definedName>
    <definedName name="pr_List06_8">'Форма 4.2.1 | Резерв мощности'!$O$7:$T$10</definedName>
    <definedName name="pr_List06_9">'Форма 4.2.5 | Т-подкл(инд)'!$O$7:$T$10</definedName>
    <definedName name="pVDel_List06_1">'Форма 4.2.1 | Т-ТЭ | &gt;=25МВт'!$12:$12</definedName>
    <definedName name="pVDel_List06_10">'Форма 4.2.4 | Т-подкл'!$13:$13</definedName>
    <definedName name="pVDel_List06_13">'Форма 4.2.1 | Т-ТЭ | потр'!$12:$12</definedName>
    <definedName name="pVDel_List06_2">'Форма 4.2.1 | Т-ТЭ | ТСО'!$12:$12</definedName>
    <definedName name="pVDel_List06_3">'Форма 4.2.1 | Т-ТЭ | предел'!$14:$14</definedName>
    <definedName name="pVDel_List06_3_i">'Форма 4.2.1 | Т-ТЭ | индикат'!$14:$14</definedName>
    <definedName name="pVDel_List06_4">'Форма 4.2.2 | Т-ТН'!$12:$12</definedName>
    <definedName name="pVDel_List06_5">'Форма 4.2.3 | Т-гор.вода'!$12:$12</definedName>
    <definedName name="pVDel_List06_6">'Форма 4.2.2 | Т-передача ТЭ'!$12:$12</definedName>
    <definedName name="pVDel_List06_7">'Форма 4.2.2 | Т-передача ТН'!$12:$12</definedName>
    <definedName name="pVDel_List06_8">'Форма 4.2.1 | Резерв мощности'!$12:$12</definedName>
    <definedName name="pVDel_List06_9">'Форма 4.2.5 | Т-подкл(инд)'!$13:$13</definedName>
    <definedName name="QUARTER">TEHSHEET!$F$2:$F$5</definedName>
    <definedName name="REESTR_LINK_RANGE">REESTR_LINK!$A$2:$C$3</definedName>
    <definedName name="REESTR_ORG_RANGE">REESTR_ORG!$A$2:$J$415</definedName>
    <definedName name="REESTR_VED_RANGE">REESTR_VED!$A$2:$B$11</definedName>
    <definedName name="REESTR_VT_RANGE">REESTR_VT!$A$2:$B$12</definedName>
    <definedName name="REGION">TEHSHEET!$A$2:$A$87</definedName>
    <definedName name="region_name">Титульный!$F$7</definedName>
    <definedName name="RegulatoryPeriod">Титульный!$F$11:$F$12</definedName>
    <definedName name="SAPBEXrevision" hidden="1">1</definedName>
    <definedName name="SAPBEXsysID" hidden="1">"BW2"</definedName>
    <definedName name="SAPBEXwbID" hidden="1">"479GSPMTNK9HM4ZSIVE5K2SH6"</definedName>
    <definedName name="shema_podkl_2">'Форма 4.2.1 | Т-ТЭ | ТСО'!$O$22</definedName>
    <definedName name="shema_podkl_3">'Форма 4.2.1 | Т-ТЭ | предел'!$O$24</definedName>
    <definedName name="shema_podkl_3_i">'Форма 4.2.1 | Т-ТЭ | индикат'!$O$24</definedName>
    <definedName name="SKI_number">TEHSHEET!$I$2:$I$21</definedName>
    <definedName name="tariffDesc">'Перечень тарифов'!$R$20:$R$26</definedName>
    <definedName name="TECH_ORG_ID">Титульный!$F$1</definedName>
    <definedName name="ter_List01">Территории!$E$11:$E$15</definedName>
    <definedName name="terCopy_List01">Территории!$Q$11:$Q$15</definedName>
    <definedName name="TitlePr_ch">Титульный!$F$22</definedName>
    <definedName name="TwoRates_1">'Форма 4.2.1 | Т-ТЭ | &gt;=25МВт'!$P$24:$Q$24</definedName>
    <definedName name="TwoRates_13">'Форма 4.2.1 | Т-ТЭ | потр'!$P$24:$Q$24</definedName>
    <definedName name="TwoRates_2">'Форма 4.2.1 | Т-ТЭ | ТСО'!$P$24:$Q$24</definedName>
    <definedName name="TwoRates_3">'Форма 4.2.1 | Т-ТЭ | предел'!$P$26:$Q$26</definedName>
    <definedName name="TwoRates_3_i">'Форма 4.2.1 | Т-ТЭ | индикат'!$P$26:$Q$26</definedName>
    <definedName name="TwoRates_5">'Форма 4.2.3 | Т-гор.вода'!$R$24:$S$24</definedName>
    <definedName name="TwoRates_5_comp">'Форма 4.2.3 | Т-гор.вода'!$T$24:$U$24</definedName>
    <definedName name="TwoRates_5_comp_p">'Форма 4.2.3 | Т-гор.вода'!$T$25:$U$25</definedName>
    <definedName name="TwoRates_5_p">'Форма 4.2.3 | Т-гор.вода'!$R$25:$S$25</definedName>
    <definedName name="TwoRates_6">'Форма 4.2.2 | Т-передача ТЭ'!$P$24:$Q$24</definedName>
    <definedName name="TwoRates_7">'Форма 4.2.2 | Т-передача ТН'!$P$24:$Q$24</definedName>
    <definedName name="type_org">Титульный!$F$34</definedName>
    <definedName name="UpdStatus">Инструкция!$AA$1</definedName>
    <definedName name="VDET_END_DATE">TEHSHEET!$F$32</definedName>
    <definedName name="VDET_START_DATE">TEHSHEET!$E$32</definedName>
    <definedName name="version">Инструкция!$B$3</definedName>
    <definedName name="vid_teplnos_1">'Форма 4.2.1 | Т-ТЭ | &gt;=25МВт'!$M$24</definedName>
    <definedName name="vid_teplnos_10">et_union_hor!$M$149</definedName>
    <definedName name="vid_teplnos_11">'Форма 4.2.2 | Т-ТН'!$M$24</definedName>
    <definedName name="vid_teplnos_12">et_union_hor!$M$92</definedName>
    <definedName name="vid_teplnos_2">'Форма 4.2.1 | Т-ТЭ | ТСО'!$M$24</definedName>
    <definedName name="vid_teplnos_3">'Форма 4.2.1 | Т-ТЭ | предел'!$M$26</definedName>
    <definedName name="vid_teplnos_4">'Форма 4.2.2 | Т-передача ТЭ'!$M$24</definedName>
    <definedName name="vid_teplnos_5">'Форма 4.2.2 | Т-передача ТН'!$M$24</definedName>
    <definedName name="vid_teplnos_6">et_union_hor!$M$37</definedName>
    <definedName name="vid_teplnos_7">et_union_hor!$M$54</definedName>
    <definedName name="vid_teplnos_8">et_union_hor!$M$72</definedName>
    <definedName name="vid_teplnos_9">et_union_hor!$M$132</definedName>
    <definedName name="VidTopl">'Перечень тарифов'!$G$13</definedName>
    <definedName name="VidTopl_1">'Форма 4.2.1 | Т-ТЭ | &gt;=25МВт'!$M$7</definedName>
    <definedName name="VidTopl_2">'Форма 4.2.1 | Т-ТЭ | ТСО'!$M$8</definedName>
    <definedName name="VidTopl_3">'Форма 4.2.1 | Т-ТЭ | предел'!$M$10</definedName>
    <definedName name="warmNote">'Перечень тарифов'!$W$20:$W$26</definedName>
    <definedName name="warmSource">'Перечень тарифов'!$V$20:$V$26</definedName>
    <definedName name="year_list">TEHSHEET!$C$2:$C$6</definedName>
    <definedName name="year_list1">TEHSHEET!$B$2:$B$27</definedName>
  </definedNames>
  <calcPr calcId="162913"/>
</workbook>
</file>

<file path=xl/calcChain.xml><?xml version="1.0" encoding="utf-8"?>
<calcChain xmlns="http://schemas.openxmlformats.org/spreadsheetml/2006/main">
  <c r="A118" i="612" l="1"/>
  <c r="A117" i="612"/>
  <c r="E24" i="610"/>
  <c r="E25" i="610" s="1"/>
  <c r="A116" i="612"/>
  <c r="E19" i="610"/>
  <c r="O7" i="632"/>
  <c r="O8" i="632"/>
  <c r="O9" i="632"/>
  <c r="O10" i="632"/>
  <c r="O18" i="632"/>
  <c r="P18" i="632" s="1"/>
  <c r="Q18" i="632" s="1"/>
  <c r="R18" i="632" s="1"/>
  <c r="S18" i="632" s="1"/>
  <c r="T18" i="632" s="1"/>
  <c r="V18" i="632" s="1"/>
  <c r="X18" i="632" s="1"/>
  <c r="L19" i="632"/>
  <c r="O19" i="632"/>
  <c r="L20" i="632"/>
  <c r="L21" i="632"/>
  <c r="L22" i="632"/>
  <c r="L23" i="632"/>
  <c r="R23" i="632"/>
  <c r="Q23" i="632" s="1"/>
  <c r="Y23" i="632"/>
  <c r="R24" i="632"/>
  <c r="A115" i="612"/>
  <c r="A1" i="612"/>
  <c r="A2" i="612"/>
  <c r="A3" i="612"/>
  <c r="A4" i="612"/>
  <c r="A5" i="612"/>
  <c r="A6" i="612"/>
  <c r="A7" i="612"/>
  <c r="A8" i="612"/>
  <c r="A9" i="612"/>
  <c r="A10" i="612"/>
  <c r="A11" i="612"/>
  <c r="A12" i="612"/>
  <c r="A13" i="612"/>
  <c r="A14" i="612"/>
  <c r="A15" i="612"/>
  <c r="A16" i="612"/>
  <c r="A17" i="612"/>
  <c r="A18" i="612"/>
  <c r="A19" i="612"/>
  <c r="A20" i="612"/>
  <c r="A21" i="612"/>
  <c r="A22" i="612"/>
  <c r="A23" i="612"/>
  <c r="A24" i="612"/>
  <c r="A25" i="612"/>
  <c r="A26" i="612"/>
  <c r="A27" i="612"/>
  <c r="A28" i="612"/>
  <c r="A29" i="612"/>
  <c r="A30" i="612"/>
  <c r="A31" i="612"/>
  <c r="A32" i="612"/>
  <c r="A33" i="612"/>
  <c r="A34" i="612"/>
  <c r="A35" i="612"/>
  <c r="A36" i="612"/>
  <c r="A37" i="612"/>
  <c r="A38" i="612"/>
  <c r="A39" i="612"/>
  <c r="A40" i="612"/>
  <c r="A41" i="612"/>
  <c r="A42" i="612"/>
  <c r="A43" i="612"/>
  <c r="A44" i="612"/>
  <c r="A45" i="612"/>
  <c r="A46" i="612"/>
  <c r="A47" i="612"/>
  <c r="A48" i="612"/>
  <c r="A49" i="612"/>
  <c r="A50" i="612"/>
  <c r="A51" i="612"/>
  <c r="A52" i="612"/>
  <c r="A53" i="612"/>
  <c r="A54" i="612"/>
  <c r="A55" i="612"/>
  <c r="A56" i="612"/>
  <c r="A57" i="612"/>
  <c r="A58" i="612"/>
  <c r="A59" i="612"/>
  <c r="A60" i="612"/>
  <c r="A61" i="612"/>
  <c r="A62" i="612"/>
  <c r="A63" i="612"/>
  <c r="A64" i="612"/>
  <c r="A65" i="612"/>
  <c r="A66" i="612"/>
  <c r="A67" i="612"/>
  <c r="A68" i="612"/>
  <c r="A69" i="612"/>
  <c r="A70" i="612"/>
  <c r="A71" i="612"/>
  <c r="A72" i="612"/>
  <c r="A73" i="612"/>
  <c r="A74" i="612"/>
  <c r="A75" i="612"/>
  <c r="A76" i="612"/>
  <c r="A77" i="612"/>
  <c r="A78" i="612"/>
  <c r="A79" i="612"/>
  <c r="A80" i="612"/>
  <c r="A81" i="612"/>
  <c r="A82" i="612"/>
  <c r="A83" i="612"/>
  <c r="A84" i="612"/>
  <c r="A85" i="612"/>
  <c r="A86" i="612"/>
  <c r="A87" i="612"/>
  <c r="A88" i="612"/>
  <c r="A89" i="612"/>
  <c r="A90" i="612"/>
  <c r="A91" i="612"/>
  <c r="A92" i="612"/>
  <c r="A93" i="612"/>
  <c r="A94" i="612"/>
  <c r="A95" i="612"/>
  <c r="A96" i="612"/>
  <c r="A97" i="612"/>
  <c r="A98" i="612"/>
  <c r="A99" i="612"/>
  <c r="A100" i="612"/>
  <c r="A101" i="612"/>
  <c r="A102" i="612"/>
  <c r="A103" i="612"/>
  <c r="A104" i="612"/>
  <c r="A105" i="612"/>
  <c r="A106" i="612"/>
  <c r="A107" i="612"/>
  <c r="A108" i="612"/>
  <c r="A109" i="612"/>
  <c r="A110" i="612"/>
  <c r="A111" i="612"/>
  <c r="A112" i="612"/>
  <c r="A113" i="612"/>
  <c r="A114" i="612"/>
  <c r="H12" i="646"/>
  <c r="H11" i="646"/>
  <c r="H9" i="646"/>
  <c r="H8" i="646"/>
  <c r="H7" i="646"/>
  <c r="H13" i="622"/>
  <c r="H12" i="622"/>
  <c r="H9" i="622"/>
  <c r="H8" i="622"/>
  <c r="H12" i="617"/>
  <c r="H9" i="617"/>
  <c r="H8" i="617"/>
  <c r="R14" i="601"/>
  <c r="H13" i="646" s="1"/>
  <c r="R13" i="601"/>
  <c r="R12" i="601"/>
  <c r="P12" i="601"/>
  <c r="F9" i="646"/>
  <c r="F13" i="646"/>
  <c r="F8" i="646"/>
  <c r="F12" i="646"/>
  <c r="F10" i="646"/>
  <c r="F11" i="646"/>
  <c r="M14" i="601"/>
  <c r="M13" i="601"/>
  <c r="M12" i="601"/>
  <c r="B2" i="525"/>
  <c r="B3" i="525"/>
  <c r="E3" i="437"/>
  <c r="H13" i="617" l="1"/>
  <c r="O7" i="627"/>
  <c r="O8" i="627"/>
  <c r="O9" i="627"/>
  <c r="O10" i="627"/>
  <c r="O17" i="627"/>
  <c r="P17" i="627" s="1"/>
  <c r="Q17" i="627" s="1"/>
  <c r="R17" i="627" s="1"/>
  <c r="S17" i="627" s="1"/>
  <c r="U17" i="627" s="1"/>
  <c r="V17" i="627" s="1"/>
  <c r="W17" i="627" s="1"/>
  <c r="Z24" i="627"/>
  <c r="Q25" i="627"/>
  <c r="X24" i="627"/>
  <c r="L23" i="627"/>
  <c r="L20" i="627"/>
  <c r="L21" i="627"/>
  <c r="L24" i="627"/>
  <c r="L19" i="627"/>
  <c r="L18" i="627"/>
  <c r="Y23" i="627"/>
  <c r="M12" i="550" l="1"/>
  <c r="Z251" i="471" l="1"/>
  <c r="Z250" i="471"/>
  <c r="Z249" i="471"/>
  <c r="Z248" i="471"/>
  <c r="Z247" i="471"/>
  <c r="Z246" i="471"/>
  <c r="Z245" i="471"/>
  <c r="Q245" i="471"/>
  <c r="Z244" i="471"/>
  <c r="Z243" i="471"/>
  <c r="Z242" i="471"/>
  <c r="Z241" i="471"/>
  <c r="Z240" i="471"/>
  <c r="Z239" i="471"/>
  <c r="Z238" i="471"/>
  <c r="H11" i="643"/>
  <c r="H7" i="643"/>
  <c r="Z31" i="642"/>
  <c r="Z30" i="642"/>
  <c r="Z29" i="642"/>
  <c r="Z28" i="642"/>
  <c r="Z27" i="642"/>
  <c r="Z26" i="642"/>
  <c r="Z25" i="642"/>
  <c r="Q25" i="642"/>
  <c r="Z24" i="642"/>
  <c r="Z23" i="642"/>
  <c r="Z22" i="642"/>
  <c r="Z21" i="642"/>
  <c r="Z20" i="642"/>
  <c r="Z19" i="642"/>
  <c r="Z18" i="642"/>
  <c r="N17" i="642"/>
  <c r="O17" i="642" s="1"/>
  <c r="P17" i="642" s="1"/>
  <c r="Q17" i="642" s="1"/>
  <c r="R17" i="642" s="1"/>
  <c r="S17" i="642" s="1"/>
  <c r="U17" i="642" s="1"/>
  <c r="O10" i="642"/>
  <c r="O9" i="642"/>
  <c r="O8" i="642"/>
  <c r="O7" i="642"/>
  <c r="F11" i="643"/>
  <c r="L239" i="471"/>
  <c r="L241" i="471"/>
  <c r="F8" i="643"/>
  <c r="X244" i="471"/>
  <c r="L18" i="642"/>
  <c r="F10" i="643"/>
  <c r="L244" i="471"/>
  <c r="L240" i="471"/>
  <c r="F12" i="643"/>
  <c r="L21" i="642"/>
  <c r="L23" i="642"/>
  <c r="L20" i="642"/>
  <c r="L238" i="471"/>
  <c r="L22" i="642"/>
  <c r="L242" i="471"/>
  <c r="F9" i="643"/>
  <c r="L24" i="642"/>
  <c r="F13" i="643"/>
  <c r="L19" i="642"/>
  <c r="L243" i="471"/>
  <c r="X24" i="642"/>
  <c r="V17" i="642" l="1"/>
  <c r="W17" i="642" s="1"/>
  <c r="H11" i="641" l="1"/>
  <c r="H7" i="641"/>
  <c r="Z233" i="471"/>
  <c r="Z232" i="471"/>
  <c r="Z231" i="471"/>
  <c r="Z230" i="471"/>
  <c r="Z229" i="471"/>
  <c r="Z228" i="471"/>
  <c r="Z227" i="471"/>
  <c r="Q227" i="471"/>
  <c r="Z226" i="471"/>
  <c r="Z225" i="471"/>
  <c r="Z224" i="471"/>
  <c r="Z223" i="471"/>
  <c r="Z222" i="471"/>
  <c r="Z221" i="471"/>
  <c r="Z220" i="471"/>
  <c r="Z33" i="640"/>
  <c r="Z32" i="640"/>
  <c r="Z31" i="640"/>
  <c r="Z30" i="640"/>
  <c r="Z29" i="640"/>
  <c r="Z28" i="640"/>
  <c r="Z27" i="640"/>
  <c r="Q27" i="640"/>
  <c r="Z26" i="640"/>
  <c r="Z25" i="640"/>
  <c r="Z24" i="640"/>
  <c r="Z23" i="640"/>
  <c r="Z22" i="640"/>
  <c r="Z21" i="640"/>
  <c r="Z20" i="640"/>
  <c r="N19" i="640"/>
  <c r="O19" i="640" s="1"/>
  <c r="P19" i="640" s="1"/>
  <c r="Q19" i="640" s="1"/>
  <c r="R19" i="640" s="1"/>
  <c r="S19" i="640" s="1"/>
  <c r="U19" i="640" s="1"/>
  <c r="O12" i="640"/>
  <c r="O11" i="640"/>
  <c r="O10" i="640"/>
  <c r="O9" i="640"/>
  <c r="L26" i="640"/>
  <c r="L222" i="471"/>
  <c r="L226" i="471"/>
  <c r="L223" i="471"/>
  <c r="F13" i="641"/>
  <c r="L25" i="640"/>
  <c r="L225" i="471"/>
  <c r="F11" i="641"/>
  <c r="L23" i="640"/>
  <c r="X226" i="471"/>
  <c r="L224" i="471"/>
  <c r="F12" i="641"/>
  <c r="L24" i="640"/>
  <c r="F10" i="641"/>
  <c r="F8" i="641"/>
  <c r="L22" i="640"/>
  <c r="L220" i="471"/>
  <c r="L20" i="640"/>
  <c r="L21" i="640"/>
  <c r="L221" i="471"/>
  <c r="F9" i="641"/>
  <c r="X26" i="640"/>
  <c r="V19" i="640" l="1"/>
  <c r="W19" i="640" s="1"/>
  <c r="AA198" i="471" l="1"/>
  <c r="AI197" i="471"/>
  <c r="R184" i="471"/>
  <c r="V120" i="471"/>
  <c r="AF111" i="471"/>
  <c r="V110" i="471"/>
  <c r="AE109" i="471"/>
  <c r="V109" i="471"/>
  <c r="Q150" i="471"/>
  <c r="Z149" i="471"/>
  <c r="Q132" i="471"/>
  <c r="Z131" i="471"/>
  <c r="Q92" i="471"/>
  <c r="Z91" i="471"/>
  <c r="Q168" i="471"/>
  <c r="Z167" i="471"/>
  <c r="AA166" i="471"/>
  <c r="Z80" i="471"/>
  <c r="Z79" i="471"/>
  <c r="Z78" i="471"/>
  <c r="Z77" i="471"/>
  <c r="Z76" i="471"/>
  <c r="Z75" i="471"/>
  <c r="Z74" i="471"/>
  <c r="Q74" i="471"/>
  <c r="Z73" i="471"/>
  <c r="Z72" i="471"/>
  <c r="Z71" i="471"/>
  <c r="Z70" i="471"/>
  <c r="Z69" i="471"/>
  <c r="Z68" i="471"/>
  <c r="Z67" i="471"/>
  <c r="Z62" i="471"/>
  <c r="Z61" i="471"/>
  <c r="Z60" i="471"/>
  <c r="Z59" i="471"/>
  <c r="Z58" i="471"/>
  <c r="Z57" i="471"/>
  <c r="Z56" i="471"/>
  <c r="Q56" i="471"/>
  <c r="Z55" i="471"/>
  <c r="Z54" i="471"/>
  <c r="Z53" i="471"/>
  <c r="Z52" i="471"/>
  <c r="Z51" i="471"/>
  <c r="Z50" i="471"/>
  <c r="Z49" i="471"/>
  <c r="Z44" i="471"/>
  <c r="Z43" i="471"/>
  <c r="Z42" i="471"/>
  <c r="Z41" i="471"/>
  <c r="Z40" i="471"/>
  <c r="Z39" i="471"/>
  <c r="Z38" i="471"/>
  <c r="Q38" i="471"/>
  <c r="Z37" i="471"/>
  <c r="Z36" i="471"/>
  <c r="Z35" i="471"/>
  <c r="Z34" i="471"/>
  <c r="Z33" i="471"/>
  <c r="Z32" i="471"/>
  <c r="Z31" i="471"/>
  <c r="H11" i="639"/>
  <c r="H7" i="639"/>
  <c r="H11" i="638"/>
  <c r="H7" i="638"/>
  <c r="H11" i="637"/>
  <c r="H7" i="637"/>
  <c r="H11" i="636"/>
  <c r="H7" i="636"/>
  <c r="H11" i="635"/>
  <c r="H7" i="635"/>
  <c r="H11" i="634"/>
  <c r="H7" i="634"/>
  <c r="N10" i="633"/>
  <c r="N9" i="633"/>
  <c r="N8" i="633"/>
  <c r="N7" i="633"/>
  <c r="O10" i="628"/>
  <c r="O9" i="628"/>
  <c r="O8" i="628"/>
  <c r="O7" i="628"/>
  <c r="O17" i="630"/>
  <c r="P17" i="630" s="1"/>
  <c r="Q17" i="630" s="1"/>
  <c r="R17" i="630" s="1"/>
  <c r="S17" i="630" s="1"/>
  <c r="U17" i="630" s="1"/>
  <c r="V17" i="630" s="1"/>
  <c r="O10" i="630"/>
  <c r="O9" i="630"/>
  <c r="O8" i="630"/>
  <c r="O7" i="630"/>
  <c r="O10" i="629"/>
  <c r="O9" i="629"/>
  <c r="O8" i="629"/>
  <c r="O7" i="629"/>
  <c r="F9" i="638"/>
  <c r="AC110" i="471"/>
  <c r="F10" i="636"/>
  <c r="L194" i="471"/>
  <c r="F12" i="637"/>
  <c r="X149" i="471"/>
  <c r="Y166" i="471"/>
  <c r="X73" i="471"/>
  <c r="F10" i="638"/>
  <c r="F11" i="637"/>
  <c r="L127" i="471"/>
  <c r="F13" i="636"/>
  <c r="L86" i="471"/>
  <c r="F10" i="635"/>
  <c r="L91" i="471"/>
  <c r="L128" i="471"/>
  <c r="L179" i="471"/>
  <c r="L197" i="471"/>
  <c r="F12" i="635"/>
  <c r="F8" i="636"/>
  <c r="L165" i="471"/>
  <c r="AC120" i="471"/>
  <c r="L146" i="471"/>
  <c r="F10" i="637"/>
  <c r="L106" i="471"/>
  <c r="L130" i="471"/>
  <c r="L109" i="471"/>
  <c r="L143" i="471"/>
  <c r="L180" i="471"/>
  <c r="L31" i="471"/>
  <c r="L126" i="471"/>
  <c r="L69" i="471"/>
  <c r="L35" i="471"/>
  <c r="F9" i="635"/>
  <c r="L37" i="471"/>
  <c r="L88" i="471"/>
  <c r="F11" i="638"/>
  <c r="F13" i="638"/>
  <c r="X167" i="471"/>
  <c r="F9" i="634"/>
  <c r="L183" i="471"/>
  <c r="L161" i="471"/>
  <c r="F8" i="637"/>
  <c r="F9" i="636"/>
  <c r="L90" i="471"/>
  <c r="L32" i="471"/>
  <c r="L49" i="471"/>
  <c r="F13" i="634"/>
  <c r="L149" i="471"/>
  <c r="Y183" i="471"/>
  <c r="L104" i="471"/>
  <c r="X91" i="471"/>
  <c r="L148" i="471"/>
  <c r="L33" i="471"/>
  <c r="L51" i="471"/>
  <c r="Y130" i="471"/>
  <c r="L196" i="471"/>
  <c r="F13" i="635"/>
  <c r="L70" i="471"/>
  <c r="X131" i="471"/>
  <c r="L163" i="471"/>
  <c r="AH197" i="471"/>
  <c r="F12" i="636"/>
  <c r="L54" i="471"/>
  <c r="AC109" i="471"/>
  <c r="L55" i="471"/>
  <c r="F8" i="639"/>
  <c r="L166" i="471"/>
  <c r="L162" i="471"/>
  <c r="L167" i="471"/>
  <c r="X37" i="471"/>
  <c r="F11" i="636"/>
  <c r="Y148" i="471"/>
  <c r="L71" i="471"/>
  <c r="L131" i="471"/>
  <c r="F13" i="639"/>
  <c r="L36" i="471"/>
  <c r="L73" i="471"/>
  <c r="F11" i="635"/>
  <c r="L50" i="471"/>
  <c r="AD108" i="471"/>
  <c r="L103" i="471"/>
  <c r="F10" i="639"/>
  <c r="F11" i="639"/>
  <c r="F8" i="638"/>
  <c r="L181" i="471"/>
  <c r="L67" i="471"/>
  <c r="L52" i="471"/>
  <c r="Y90" i="471"/>
  <c r="L53" i="471"/>
  <c r="L85" i="471"/>
  <c r="L105" i="471"/>
  <c r="L87" i="471"/>
  <c r="L144" i="471"/>
  <c r="L145" i="471"/>
  <c r="F12" i="638"/>
  <c r="L68" i="471"/>
  <c r="F12" i="634"/>
  <c r="L195" i="471"/>
  <c r="L110" i="471"/>
  <c r="F10" i="634"/>
  <c r="F12" i="639"/>
  <c r="F13" i="637"/>
  <c r="L34" i="471"/>
  <c r="F8" i="634"/>
  <c r="L125" i="471"/>
  <c r="F9" i="637"/>
  <c r="L193" i="471"/>
  <c r="F8" i="635"/>
  <c r="X55" i="471"/>
  <c r="L182" i="471"/>
  <c r="F9" i="639"/>
  <c r="L72" i="471"/>
  <c r="L164" i="471"/>
  <c r="L108" i="471"/>
  <c r="L120" i="471"/>
  <c r="F11" i="634"/>
  <c r="O10" i="631" l="1"/>
  <c r="O9" i="631"/>
  <c r="O8" i="631"/>
  <c r="O7" i="631"/>
  <c r="O12" i="626"/>
  <c r="O11" i="626"/>
  <c r="O10" i="626"/>
  <c r="O9" i="626"/>
  <c r="O10" i="625"/>
  <c r="O9" i="625"/>
  <c r="O8" i="625"/>
  <c r="O7" i="625"/>
  <c r="Z31" i="624"/>
  <c r="Z30" i="624"/>
  <c r="Z29" i="624"/>
  <c r="Z28" i="624"/>
  <c r="Z27" i="624"/>
  <c r="Z26" i="624"/>
  <c r="Z25" i="624"/>
  <c r="Q25" i="624"/>
  <c r="Z24" i="624"/>
  <c r="Z23" i="624"/>
  <c r="Z22" i="624"/>
  <c r="Z21" i="624"/>
  <c r="Z20" i="624"/>
  <c r="Z19" i="624"/>
  <c r="Z18" i="624"/>
  <c r="N17" i="624"/>
  <c r="O17" i="624" s="1"/>
  <c r="P17" i="624" s="1"/>
  <c r="Q17" i="624" s="1"/>
  <c r="R17" i="624" s="1"/>
  <c r="S17" i="624" s="1"/>
  <c r="U17" i="624" s="1"/>
  <c r="O10" i="624"/>
  <c r="O9" i="624"/>
  <c r="O8" i="624"/>
  <c r="O7" i="624"/>
  <c r="Z33" i="626"/>
  <c r="Z32" i="626"/>
  <c r="Z31" i="626"/>
  <c r="Z30" i="626"/>
  <c r="Z29" i="626"/>
  <c r="Z28" i="626"/>
  <c r="Z27" i="626"/>
  <c r="Q27" i="626"/>
  <c r="Z26" i="626"/>
  <c r="Z25" i="626"/>
  <c r="Z24" i="626"/>
  <c r="Z23" i="626"/>
  <c r="Z22" i="626"/>
  <c r="Z21" i="626"/>
  <c r="Z20" i="626"/>
  <c r="N19" i="626"/>
  <c r="O19" i="626" s="1"/>
  <c r="P19" i="626" s="1"/>
  <c r="Q19" i="626" s="1"/>
  <c r="R19" i="626" s="1"/>
  <c r="S19" i="626" s="1"/>
  <c r="U19" i="626" s="1"/>
  <c r="Z31" i="625"/>
  <c r="Z30" i="625"/>
  <c r="Z29" i="625"/>
  <c r="Z28" i="625"/>
  <c r="Z27" i="625"/>
  <c r="Z26" i="625"/>
  <c r="Z25" i="625"/>
  <c r="Q25" i="625"/>
  <c r="Z24" i="625"/>
  <c r="Z23" i="625"/>
  <c r="Z22" i="625"/>
  <c r="Z21" i="625"/>
  <c r="Z20" i="625"/>
  <c r="Z19" i="625"/>
  <c r="Z18" i="625"/>
  <c r="N17" i="625"/>
  <c r="O17" i="625" s="1"/>
  <c r="P17" i="625" s="1"/>
  <c r="Q17" i="625" s="1"/>
  <c r="R17" i="625" s="1"/>
  <c r="S17" i="625" s="1"/>
  <c r="U17" i="625" s="1"/>
  <c r="L22" i="625"/>
  <c r="X26" i="626"/>
  <c r="X24" i="624"/>
  <c r="L21" i="626"/>
  <c r="L20" i="624"/>
  <c r="L19" i="624"/>
  <c r="L24" i="624"/>
  <c r="L20" i="626"/>
  <c r="L24" i="625"/>
  <c r="L22" i="624"/>
  <c r="L19" i="625"/>
  <c r="L23" i="625"/>
  <c r="L23" i="626"/>
  <c r="L24" i="626"/>
  <c r="X24" i="625"/>
  <c r="L20" i="625"/>
  <c r="L25" i="626"/>
  <c r="L21" i="625"/>
  <c r="L18" i="624"/>
  <c r="L23" i="624"/>
  <c r="L22" i="626"/>
  <c r="L26" i="626"/>
  <c r="L21" i="624"/>
  <c r="L18" i="625"/>
  <c r="V19" i="626" l="1"/>
  <c r="W19" i="626" s="1"/>
  <c r="V17" i="625"/>
  <c r="W17" i="625" s="1"/>
  <c r="V17" i="624"/>
  <c r="W17" i="624" s="1"/>
  <c r="AA24" i="633"/>
  <c r="AI23" i="633"/>
  <c r="N18" i="633"/>
  <c r="R18" i="633" s="1"/>
  <c r="Y18" i="633" s="1"/>
  <c r="Z18" i="633" s="1"/>
  <c r="AA18" i="633" s="1"/>
  <c r="AB18" i="633" s="1"/>
  <c r="AC18" i="633" s="1"/>
  <c r="AE18" i="633" s="1"/>
  <c r="Q25" i="631"/>
  <c r="Z24" i="631"/>
  <c r="AA23" i="631"/>
  <c r="O17" i="631"/>
  <c r="P17" i="631" s="1"/>
  <c r="Q17" i="631" s="1"/>
  <c r="R17" i="631" s="1"/>
  <c r="S17" i="631" s="1"/>
  <c r="Q25" i="630"/>
  <c r="Z24" i="630"/>
  <c r="W17" i="630"/>
  <c r="X24" i="631"/>
  <c r="L22" i="631"/>
  <c r="L18" i="631"/>
  <c r="L19" i="631"/>
  <c r="L18" i="630"/>
  <c r="L20" i="631"/>
  <c r="L21" i="633"/>
  <c r="L24" i="630"/>
  <c r="L20" i="630"/>
  <c r="L24" i="631"/>
  <c r="L21" i="630"/>
  <c r="L20" i="633"/>
  <c r="L23" i="630"/>
  <c r="Y23" i="630"/>
  <c r="Y23" i="631"/>
  <c r="L22" i="633"/>
  <c r="L21" i="631"/>
  <c r="X24" i="630"/>
  <c r="L23" i="631"/>
  <c r="AH23" i="633"/>
  <c r="L19" i="633"/>
  <c r="L19" i="630"/>
  <c r="L23" i="633"/>
  <c r="AG18" i="633" l="1"/>
  <c r="U17" i="631"/>
  <c r="Q25" i="629"/>
  <c r="Z24" i="629"/>
  <c r="O17" i="629"/>
  <c r="P17" i="629" s="1"/>
  <c r="Q17" i="629" s="1"/>
  <c r="R17" i="629" s="1"/>
  <c r="AF26" i="628"/>
  <c r="V25" i="628"/>
  <c r="AE24" i="628"/>
  <c r="V24" i="628"/>
  <c r="O17" i="628"/>
  <c r="P17" i="628" s="1"/>
  <c r="Q17" i="628" s="1"/>
  <c r="R17" i="628" s="1"/>
  <c r="S17" i="628" s="1"/>
  <c r="T17" i="628" s="1"/>
  <c r="U17" i="628" s="1"/>
  <c r="V17" i="628" s="1"/>
  <c r="W17" i="628" s="1"/>
  <c r="L18" i="628"/>
  <c r="L20" i="629"/>
  <c r="L24" i="629"/>
  <c r="L21" i="629"/>
  <c r="L23" i="629"/>
  <c r="AD23" i="628"/>
  <c r="L20" i="628"/>
  <c r="L19" i="629"/>
  <c r="L18" i="629"/>
  <c r="X24" i="629"/>
  <c r="AC25" i="628"/>
  <c r="L24" i="628"/>
  <c r="L19" i="628"/>
  <c r="Y23" i="629"/>
  <c r="L25" i="628"/>
  <c r="AC24" i="628"/>
  <c r="L21" i="628"/>
  <c r="E2" i="437"/>
  <c r="L23" i="628"/>
  <c r="V17" i="631" l="1"/>
  <c r="W17" i="631" s="1"/>
  <c r="X17" i="628"/>
  <c r="Z17" i="628" s="1"/>
  <c r="S17" i="629"/>
  <c r="U17" i="629" s="1"/>
  <c r="V17" i="629" s="1"/>
  <c r="W17" i="629" s="1"/>
  <c r="AB17" i="628" l="1"/>
  <c r="M292" i="471"/>
  <c r="R307" i="471"/>
  <c r="H11" i="622"/>
  <c r="H7" i="622"/>
  <c r="P297" i="471"/>
  <c r="R302" i="471"/>
  <c r="R297" i="471"/>
  <c r="H11" i="618"/>
  <c r="H7" i="618"/>
  <c r="H11" i="617"/>
  <c r="H7" i="617"/>
  <c r="H11" i="616"/>
  <c r="H7" i="616"/>
  <c r="H11" i="614"/>
  <c r="H7" i="614"/>
  <c r="H340" i="471"/>
  <c r="E29" i="205"/>
  <c r="F29" i="205"/>
  <c r="E327" i="471"/>
  <c r="E332" i="471"/>
  <c r="F13" i="614"/>
  <c r="F10" i="617"/>
  <c r="F8" i="614"/>
  <c r="F12" i="616"/>
  <c r="F8" i="618"/>
  <c r="F13" i="618"/>
  <c r="F8" i="617"/>
  <c r="M297" i="471"/>
  <c r="F8" i="616"/>
  <c r="M307" i="471"/>
  <c r="F10" i="618"/>
  <c r="F11" i="616"/>
  <c r="F11" i="617"/>
  <c r="F12" i="622"/>
  <c r="F13" i="622"/>
  <c r="F9" i="622"/>
  <c r="F338" i="471"/>
  <c r="F340" i="471"/>
  <c r="F12" i="614"/>
  <c r="F10" i="614"/>
  <c r="F339" i="471"/>
  <c r="F8" i="622"/>
  <c r="F12" i="617"/>
  <c r="F342" i="471"/>
  <c r="F11" i="614"/>
  <c r="F9" i="617"/>
  <c r="F12" i="618"/>
  <c r="F9" i="616"/>
  <c r="F13" i="616"/>
  <c r="F10" i="622"/>
  <c r="F337" i="471"/>
  <c r="M302" i="471"/>
  <c r="F9" i="614"/>
  <c r="F11" i="618"/>
  <c r="F10" i="616"/>
  <c r="F13" i="617"/>
  <c r="F341" i="471"/>
  <c r="F9" i="618"/>
  <c r="F11" i="622"/>
</calcChain>
</file>

<file path=xl/sharedStrings.xml><?xml version="1.0" encoding="utf-8"?>
<sst xmlns="http://schemas.openxmlformats.org/spreadsheetml/2006/main" count="6429" uniqueCount="3048">
  <si>
    <t>et_List02(_1,_2,_3)</t>
  </si>
  <si>
    <t>Ссылка</t>
  </si>
  <si>
    <t>специальный (упрощенная система налогообложения, система налогообложения для сельскохозяйственных производителей)</t>
  </si>
  <si>
    <t>без дифференциации</t>
  </si>
  <si>
    <t>Добавить МО</t>
  </si>
  <si>
    <t>Добавить строку</t>
  </si>
  <si>
    <t>ставка за содержание тепловой мощности, тыс.руб./Гкал/ч/мес</t>
  </si>
  <si>
    <t xml:space="preserve">Наименование системы теплоснабжения </t>
  </si>
  <si>
    <t>1.1.1</t>
  </si>
  <si>
    <t>Схема подключения теплопотребляющей установки к коллектору источника тепловой энергии</t>
  </si>
  <si>
    <t>Группа потребителей</t>
  </si>
  <si>
    <t>Добавить группу потребителей</t>
  </si>
  <si>
    <t>Добавить схему подключения</t>
  </si>
  <si>
    <t>et_List06(_1,_2,_3)</t>
  </si>
  <si>
    <t>modList01</t>
  </si>
  <si>
    <t>modList03</t>
  </si>
  <si>
    <t>Территория действия тарифа</t>
  </si>
  <si>
    <t>Добавить источник тепловой энергии</t>
  </si>
  <si>
    <t>Добавить наименование системы теплоснабжения</t>
  </si>
  <si>
    <t>Добавить территорию действия тарифа</t>
  </si>
  <si>
    <t>Наименование тарифа</t>
  </si>
  <si>
    <t>Группы потребителей
(kind_of_cons)</t>
  </si>
  <si>
    <t xml:space="preserve">Источник тепловой энергии  </t>
  </si>
  <si>
    <t>к тепловой сети без дополнительного преобразования на тепловых пунктах, эксплуатируемых теплоснабжающей организацией</t>
  </si>
  <si>
    <t>организации-перепродавцы</t>
  </si>
  <si>
    <t>Добавить вид теплоносителя (параметры теплоносителя)</t>
  </si>
  <si>
    <t>надземная (наземная)</t>
  </si>
  <si>
    <t>подземная (канальная)</t>
  </si>
  <si>
    <t>подземная (бесканальная)</t>
  </si>
  <si>
    <t>Тип прокладки тепловых сетей
(kind_of_nets)</t>
  </si>
  <si>
    <t>50 - 250 мм</t>
  </si>
  <si>
    <t>251 - 400 мм</t>
  </si>
  <si>
    <t>401 - 550 мм</t>
  </si>
  <si>
    <t>551 - 700 мм</t>
  </si>
  <si>
    <t>701 мм и выше</t>
  </si>
  <si>
    <t>Диапазаны диаметров тепловых сетей
(kind_of_diameters)</t>
  </si>
  <si>
    <t>не превышает 0,1 Гкал/ч</t>
  </si>
  <si>
    <t>более 0,1 Гкал/ч и не превышает 1,5 Гкал/ч</t>
  </si>
  <si>
    <t>превышает 1,5 Гкал/ч при наличии технической возможности подключения</t>
  </si>
  <si>
    <t>превышает 1,5 Гкал/ч при отсутствии технической возможности подключения</t>
  </si>
  <si>
    <t>Подключаемая тепловая нагрузка
(kind_of_load)</t>
  </si>
  <si>
    <t>Добавить поставщика</t>
  </si>
  <si>
    <t>первичное раскрытие информации</t>
  </si>
  <si>
    <t>изменения в раскрытой ранее информации</t>
  </si>
  <si>
    <t>Чеченская республика</t>
  </si>
  <si>
    <t>Чувашская республика</t>
  </si>
  <si>
    <t>Чукотский автономный округ</t>
  </si>
  <si>
    <t>Ямало-Ненецкий автономный округ</t>
  </si>
  <si>
    <t>Ярославская область</t>
  </si>
  <si>
    <t>2</t>
  </si>
  <si>
    <t>3</t>
  </si>
  <si>
    <t>4</t>
  </si>
  <si>
    <t>Субъект РФ</t>
  </si>
  <si>
    <t>ИНН</t>
  </si>
  <si>
    <t>КПП</t>
  </si>
  <si>
    <t>Комментарии</t>
  </si>
  <si>
    <t>Результат проверки</t>
  </si>
  <si>
    <t>Расчетные листы</t>
  </si>
  <si>
    <t>Скрытые листы</t>
  </si>
  <si>
    <t>TEHSHEET</t>
  </si>
  <si>
    <t>Титульный</t>
  </si>
  <si>
    <t>AllSheetsInThisWorkbook</t>
  </si>
  <si>
    <t>modProv</t>
  </si>
  <si>
    <t>modfrmReestr</t>
  </si>
  <si>
    <t>modHyp</t>
  </si>
  <si>
    <t>г.Байконур</t>
  </si>
  <si>
    <t>г.Санкт-Петербург</t>
  </si>
  <si>
    <t>REGION</t>
  </si>
  <si>
    <t>5</t>
  </si>
  <si>
    <t>6</t>
  </si>
  <si>
    <t>Дата/Время</t>
  </si>
  <si>
    <t>Сообщение</t>
  </si>
  <si>
    <t>Статус</t>
  </si>
  <si>
    <t>modClassifierValidate</t>
  </si>
  <si>
    <t>modReestr</t>
  </si>
  <si>
    <t>modUpdTemplMain</t>
  </si>
  <si>
    <t>modList00</t>
  </si>
  <si>
    <t>Юридический адрес</t>
  </si>
  <si>
    <t>Почтовый адрес</t>
  </si>
  <si>
    <t>Наименование организации</t>
  </si>
  <si>
    <t>Вид деятельности</t>
  </si>
  <si>
    <t>Адрес регулируемой организации</t>
  </si>
  <si>
    <t>modList02</t>
  </si>
  <si>
    <t>logical</t>
  </si>
  <si>
    <t>да</t>
  </si>
  <si>
    <t>нет</t>
  </si>
  <si>
    <t>year_list</t>
  </si>
  <si>
    <t>Фамилия, имя, отчество</t>
  </si>
  <si>
    <t>Должность</t>
  </si>
  <si>
    <t>e-mail</t>
  </si>
  <si>
    <t>Республика Татарстан</t>
  </si>
  <si>
    <t>Причина</t>
  </si>
  <si>
    <t>№ п/п</t>
  </si>
  <si>
    <t>1</t>
  </si>
  <si>
    <t>Ульяновская область</t>
  </si>
  <si>
    <t>Мурманская область</t>
  </si>
  <si>
    <t>Ненецкий автономный округ</t>
  </si>
  <si>
    <t>Нижегородская область</t>
  </si>
  <si>
    <t>Новгородская область</t>
  </si>
  <si>
    <t>Новосибирская область</t>
  </si>
  <si>
    <t>Омская область</t>
  </si>
  <si>
    <t>Алтайский край</t>
  </si>
  <si>
    <t>Амурская область</t>
  </si>
  <si>
    <t>Архангельская область</t>
  </si>
  <si>
    <t>Астраханская область</t>
  </si>
  <si>
    <t>Белгородская область</t>
  </si>
  <si>
    <t>Брянская область</t>
  </si>
  <si>
    <t>Владимирская область</t>
  </si>
  <si>
    <t>Волгоградская область</t>
  </si>
  <si>
    <t>Вологодская область</t>
  </si>
  <si>
    <t>Воронежская область</t>
  </si>
  <si>
    <t>г. Москва</t>
  </si>
  <si>
    <t>Еврейская автономная область</t>
  </si>
  <si>
    <t>Забайкальский край</t>
  </si>
  <si>
    <t>Ивановская область</t>
  </si>
  <si>
    <t>Иркутская область</t>
  </si>
  <si>
    <t>Кабардино-Балкарская республика</t>
  </si>
  <si>
    <t>Калининградская область</t>
  </si>
  <si>
    <t>Калужская область</t>
  </si>
  <si>
    <t>Камчатский край</t>
  </si>
  <si>
    <t>Карачаево-Черкесская республика</t>
  </si>
  <si>
    <t>Кемеровская область</t>
  </si>
  <si>
    <t>Кировская область</t>
  </si>
  <si>
    <t>Костромская область</t>
  </si>
  <si>
    <t>Краснодарский край</t>
  </si>
  <si>
    <t>Красноярский край</t>
  </si>
  <si>
    <t>Курганская область</t>
  </si>
  <si>
    <t>Курская область</t>
  </si>
  <si>
    <t>Ленинградская область</t>
  </si>
  <si>
    <t>Липецкая область</t>
  </si>
  <si>
    <t>Магаданская область</t>
  </si>
  <si>
    <t>Московская область</t>
  </si>
  <si>
    <t>Оренбургская область</t>
  </si>
  <si>
    <t>Орловская область</t>
  </si>
  <si>
    <t>Пензенская область</t>
  </si>
  <si>
    <t>Пермский край</t>
  </si>
  <si>
    <t>Приморский край</t>
  </si>
  <si>
    <t>Республика Башкортостан</t>
  </si>
  <si>
    <t>Республика Бурятия</t>
  </si>
  <si>
    <t>Республика Дагестан</t>
  </si>
  <si>
    <t>Республика Ингушетия</t>
  </si>
  <si>
    <t>Республика Калмыкия</t>
  </si>
  <si>
    <t>Республика Карелия</t>
  </si>
  <si>
    <t>Республика Коми</t>
  </si>
  <si>
    <t>Республика Марий Эл</t>
  </si>
  <si>
    <t>Республика Мордовия</t>
  </si>
  <si>
    <t>Республика Саха (Якутия)</t>
  </si>
  <si>
    <t>Республика Северная Осетия-Алания</t>
  </si>
  <si>
    <t>Республика Тыва</t>
  </si>
  <si>
    <t>Республика Хакасия</t>
  </si>
  <si>
    <t>Ростовская область</t>
  </si>
  <si>
    <t>Рязанская область</t>
  </si>
  <si>
    <t>Самарская область</t>
  </si>
  <si>
    <t>Саратовская область</t>
  </si>
  <si>
    <t>Сахалинская область</t>
  </si>
  <si>
    <t>Свердловская область</t>
  </si>
  <si>
    <t>Смоленская область</t>
  </si>
  <si>
    <t>Псковская область</t>
  </si>
  <si>
    <t>Республика Адыгея</t>
  </si>
  <si>
    <t>Республика Алтай</t>
  </si>
  <si>
    <t>Ставропольский край</t>
  </si>
  <si>
    <t>Тамбовская область</t>
  </si>
  <si>
    <t>Тверская область</t>
  </si>
  <si>
    <t>Томская область</t>
  </si>
  <si>
    <t>Тульская область</t>
  </si>
  <si>
    <t>Тюменская область</t>
  </si>
  <si>
    <t>Удмуртская республика</t>
  </si>
  <si>
    <t>Хабаровский край</t>
  </si>
  <si>
    <t>Ханты-Мансийский автономный округ</t>
  </si>
  <si>
    <t>Челябинская область</t>
  </si>
  <si>
    <t>Является ли данное юридическое лицо подразделением (филиалом) другой организации</t>
  </si>
  <si>
    <t>(код) номер телефона</t>
  </si>
  <si>
    <t>Руководитель</t>
  </si>
  <si>
    <t>Главный бухгалтер</t>
  </si>
  <si>
    <t>Должностное лицо, ответственное за составление формы</t>
  </si>
  <si>
    <t>et_Comm</t>
  </si>
  <si>
    <t>Комментарий</t>
  </si>
  <si>
    <t>Добавить</t>
  </si>
  <si>
    <t>modThisWorkbook</t>
  </si>
  <si>
    <t>modfrmCheckUpdates</t>
  </si>
  <si>
    <t>modInfo</t>
  </si>
  <si>
    <t>modComm</t>
  </si>
  <si>
    <t>Ссылки на публикации</t>
  </si>
  <si>
    <t>7</t>
  </si>
  <si>
    <t>8</t>
  </si>
  <si>
    <t>Месяц
(MONTH)</t>
  </si>
  <si>
    <t>январь</t>
  </si>
  <si>
    <t>февраль</t>
  </si>
  <si>
    <t>март</t>
  </si>
  <si>
    <t>апрель</t>
  </si>
  <si>
    <t>май</t>
  </si>
  <si>
    <t>июнь</t>
  </si>
  <si>
    <t>июль</t>
  </si>
  <si>
    <t>август</t>
  </si>
  <si>
    <t>сентябрь</t>
  </si>
  <si>
    <t>октябрь</t>
  </si>
  <si>
    <t>ноябрь</t>
  </si>
  <si>
    <t>декабрь</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</si>
  <si>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</si>
  <si>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modfrmDateChoose</t>
  </si>
  <si>
    <t>На официальном сайте организации</t>
  </si>
  <si>
    <t>На сайте регулирующего органа</t>
  </si>
  <si>
    <t>Месяц
(kind_of_publication)</t>
  </si>
  <si>
    <t>Наименование филиала</t>
  </si>
  <si>
    <t>общий</t>
  </si>
  <si>
    <t>общий с учетом освобождения от уплаты НДС</t>
  </si>
  <si>
    <t>НДС
/kind_of_NDS/</t>
  </si>
  <si>
    <t>Список МО</t>
  </si>
  <si>
    <t>9</t>
  </si>
  <si>
    <t>10</t>
  </si>
  <si>
    <t>11</t>
  </si>
  <si>
    <t>12</t>
  </si>
  <si>
    <t>13</t>
  </si>
  <si>
    <t>14</t>
  </si>
  <si>
    <t>15</t>
  </si>
  <si>
    <t>16</t>
  </si>
  <si>
    <t>17</t>
  </si>
  <si>
    <t>18</t>
  </si>
  <si>
    <t>19</t>
  </si>
  <si>
    <t>20</t>
  </si>
  <si>
    <t>Стандарты</t>
  </si>
  <si>
    <t>modfrmReestrMR</t>
  </si>
  <si>
    <t>В качестве примечания Вы можете указать единицу измерения</t>
  </si>
  <si>
    <t>Шаблон заполняется раздельно по каждому виду тарифа</t>
  </si>
  <si>
    <t>Номер СЦХВ(СЦВО)
/SKI_number/</t>
  </si>
  <si>
    <t>Квартал
(QUARTER)</t>
  </si>
  <si>
    <t>I квартал</t>
  </si>
  <si>
    <t>II квартал</t>
  </si>
  <si>
    <t>III квартал</t>
  </si>
  <si>
    <t>IV квартал</t>
  </si>
  <si>
    <t>Описание</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</si>
  <si>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</si>
  <si>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y</t>
  </si>
  <si>
    <t>никогда не проверять наличие обновлений (не рекомендуется)</t>
  </si>
  <si>
    <t>проверять доступные обновления (рекомендуется)</t>
  </si>
  <si>
    <t>При наличии подключения к Интернет, можно автоматически проверять наличие доступных обновлений. Выберите способ оповещения о наличии обновлений для отчёта:</t>
  </si>
  <si>
    <t>• При сохранении шаблона осуществляется проверка корректности данных, в том числе на наличие значений в ячейках, обязательных для заполнения
• Если какая-то ячейка не удовлетворяет условию проверки, на лист «Проверка» добавляется гиперссылка на данную ячейку и указывается причина ошибки
• В колонке «Статус» для каждого сообщения возможны 2 значения: ошибка и предупреждение
• При наличии сообщений со статусом «Ошибка» шаблон будет отклонён системой и не будет загружен в хранилище данных, сообщения со статусом «Предупреждение» носят информационный характер, и такой шаблон будет принят системой</t>
  </si>
  <si>
    <t>A</t>
  </si>
  <si>
    <t xml:space="preserve"> - с формулами и константами</t>
  </si>
  <si>
    <t xml:space="preserve"> (требуется обновление)</t>
  </si>
  <si>
    <t xml:space="preserve"> - обязательные для заполнения</t>
  </si>
  <si>
    <t>Единица измерения объема оказываемых услуг ГВС
/kind_of_unit_GVS/</t>
  </si>
  <si>
    <t>тыс.куб.м/сутки</t>
  </si>
  <si>
    <t>Режим налогообложения</t>
  </si>
  <si>
    <t>Примечание</t>
  </si>
  <si>
    <t>Метод регулирования
/kind_of_control_method/</t>
  </si>
  <si>
    <t>метод экономически обоснованных расходов (затрат)</t>
  </si>
  <si>
    <t>метод сравнения аналогов</t>
  </si>
  <si>
    <t>метод индексации установленных тарифов</t>
  </si>
  <si>
    <t>метод обеспечения доходности инвестированного капитала</t>
  </si>
  <si>
    <t>modRegion</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</si>
  <si>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</si>
  <si>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Признак дифференциации тарифа</t>
  </si>
  <si>
    <t/>
  </si>
  <si>
    <t xml:space="preserve"> - необязательные для заполнения</t>
  </si>
  <si>
    <t>тариф указан с НДС для плательщиков НДС</t>
  </si>
  <si>
    <t>тариф указан без НДС для плательщиков НДС</t>
  </si>
  <si>
    <t>тариф для организаций не являющихся плательщиками НДС</t>
  </si>
  <si>
    <t>НДС
/kind_of_NDS_tariff/</t>
  </si>
  <si>
    <t>Передача</t>
  </si>
  <si>
    <t>НДС
/kind_of_NDS_tariff_people/</t>
  </si>
  <si>
    <t>тариф с НДС организаций-плательщиков НДС</t>
  </si>
  <si>
    <t>тариф организаций не являющихся плательщиками НДС</t>
  </si>
  <si>
    <t>тариф не утверждался</t>
  </si>
  <si>
    <t>Вид тарифа на передачу тепловой энергии /kind_of_tariff_unit/</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</si>
  <si>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</si>
  <si>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</si>
  <si>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</si>
  <si>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</si>
  <si>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</si>
  <si>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Срок действия цены (тарифа) на тепловую энергию (мощность)</t>
  </si>
  <si>
    <t>Двухставочный тариф</t>
  </si>
  <si>
    <t>Вид теплоносителя
(kind_of_heat_transfer)</t>
  </si>
  <si>
    <t>дата окончания</t>
  </si>
  <si>
    <t>дата начала</t>
  </si>
  <si>
    <t>Добавить период</t>
  </si>
  <si>
    <t>et_List06</t>
  </si>
  <si>
    <t>et_List07</t>
  </si>
  <si>
    <t>et_List08</t>
  </si>
  <si>
    <t>modList11</t>
  </si>
  <si>
    <t>руб./Гкал</t>
  </si>
  <si>
    <t>Вид деятельности, на которую установлен тариф /kind_of_activity_WARM/</t>
  </si>
  <si>
    <t>Гкал/ч</t>
  </si>
  <si>
    <t>куб.м/ч</t>
  </si>
  <si>
    <t>руб./Гкал/ч/мес</t>
  </si>
  <si>
    <t>Передача+Сбыт</t>
  </si>
  <si>
    <t>производство комбинированная выработка</t>
  </si>
  <si>
    <t>производство (некомбинированная выработка)+передача+сбыт</t>
  </si>
  <si>
    <t>производство (некомбинированная выработка)+передача</t>
  </si>
  <si>
    <t>производство (некомбинированная выработка)+сбыт</t>
  </si>
  <si>
    <t>производство (некомбинированная выработка)</t>
  </si>
  <si>
    <t>НДС общий
/kind_of_NDS_tariff/</t>
  </si>
  <si>
    <t>НДС общий люди
/kind_of_NDS_tariff_people/</t>
  </si>
  <si>
    <t>В случае, если тариф не дифференцируется по системам теплоснабжения, укажите "1".
Введите значение от 1 до 100, чтобы указать очередной условный порядковый номер системы теплоснабжения</t>
  </si>
  <si>
    <t>виды тарифа
/kind_group_rates/</t>
  </si>
  <si>
    <t>1.1</t>
  </si>
  <si>
    <t>Тип данных
(kind_of_data_type)</t>
  </si>
  <si>
    <t>Вид тарифа</t>
  </si>
  <si>
    <t>Величина установленного тарифа</t>
  </si>
  <si>
    <t>Дата внесения изменений в информацию, подлежащую раскрытию</t>
  </si>
  <si>
    <t>да/нет</t>
  </si>
  <si>
    <t>к коллектору источника тепловой энергии</t>
  </si>
  <si>
    <t>к тепловой сети после тепловых пунктов (на тепловых пунктах), эксплуатируемых теплоснабжающей организацией</t>
  </si>
  <si>
    <t>бюджетные организации</t>
  </si>
  <si>
    <t>прочие</t>
  </si>
  <si>
    <t>et_List00_01</t>
  </si>
  <si>
    <t>et_List00_02</t>
  </si>
  <si>
    <t>et_List00_03</t>
  </si>
  <si>
    <t>Заголовок таблицы</t>
  </si>
  <si>
    <t>Добавить наименование тарифа</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</si>
  <si>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</si>
  <si>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</si>
  <si>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</si>
  <si>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Сведения</t>
  </si>
  <si>
    <t>Сведения об изменениях в первоначально опубликованной информации*</t>
  </si>
  <si>
    <t>* Лист заполняется в случае, если на Титульном листе в поле "Тип отчета" выбрано значение «Изменения в раскрытой ранее информации».</t>
  </si>
  <si>
    <t>Вид деятельности /kind_of_activity/</t>
  </si>
  <si>
    <t>поддержание резервной тепловой мощности при отсутствии потребления тепловой энергии</t>
  </si>
  <si>
    <t>подключение к системе теплоснабжения</t>
  </si>
  <si>
    <t>сбыт тепловой энергии и теплоносителя</t>
  </si>
  <si>
    <t>передача тепловой энергии и теплоносителя</t>
  </si>
  <si>
    <t>производство теплоносителя</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</si>
  <si>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</si>
  <si>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</si>
  <si>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</si>
  <si>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Форма 2, таблица Х</t>
  </si>
  <si>
    <t>et_List03</t>
  </si>
  <si>
    <t>не известна</t>
  </si>
  <si>
    <t>Добавить сведения</t>
  </si>
  <si>
    <t>1.2</t>
  </si>
  <si>
    <t>ID_TARIFF_NAME</t>
  </si>
  <si>
    <t>TARIFF_NAME</t>
  </si>
  <si>
    <t>VED_NAME</t>
  </si>
  <si>
    <t>Перечень тарифов</t>
  </si>
  <si>
    <t>modList12</t>
  </si>
  <si>
    <t>modfrmReestrObj</t>
  </si>
  <si>
    <t>modList07</t>
  </si>
  <si>
    <t>Подключаемая тепловая нагрузка
(kind_of_load3)</t>
  </si>
  <si>
    <t>Вид теплоносителя
(kind_of_heat_transfer2)</t>
  </si>
  <si>
    <t>Вид теплоносителя
(kind_of_heat_transfer3)</t>
  </si>
  <si>
    <t>Схема подключения
(kind_of_scheme_in)
(kind_of_scheme_in2)</t>
  </si>
  <si>
    <t>Наличие других периодов действия тарифа</t>
  </si>
  <si>
    <t>Вода</t>
  </si>
  <si>
    <t>Острый и редуцированный пар</t>
  </si>
  <si>
    <t>Пар</t>
  </si>
  <si>
    <t>иное</t>
  </si>
  <si>
    <t>Газ природный по регулируемой цене</t>
  </si>
  <si>
    <t>Газ природный по нерегулируемой цене</t>
  </si>
  <si>
    <t>Уголь</t>
  </si>
  <si>
    <t>Мазут</t>
  </si>
  <si>
    <t>Дизельное топливо</t>
  </si>
  <si>
    <t>Дрова</t>
  </si>
  <si>
    <t>Электроэнергия</t>
  </si>
  <si>
    <t>Прочее</t>
  </si>
  <si>
    <t>Вид топлива
(kind_of_fuel)</t>
  </si>
  <si>
    <t>Способ закупки товаров
(kind_of_zak)</t>
  </si>
  <si>
    <t>Конкурс</t>
  </si>
  <si>
    <t>Аукцион</t>
  </si>
  <si>
    <t>Аукцион в электронной форме</t>
  </si>
  <si>
    <t>Запрос котировок</t>
  </si>
  <si>
    <t>Единственный поставщик</t>
  </si>
  <si>
    <t>Иное</t>
  </si>
  <si>
    <t>year_list1</t>
  </si>
  <si>
    <t>name_rates_4</t>
  </si>
  <si>
    <t>name_rates_8</t>
  </si>
  <si>
    <t>Отборный пар, 1,2-2,5 кг/см2</t>
  </si>
  <si>
    <t>Отборный пар, 7-13 кг/см2</t>
  </si>
  <si>
    <t>Отборный пар, &gt; 13 кг/см2</t>
  </si>
  <si>
    <t>Отборный пар, 2,5-7 кг/см2</t>
  </si>
  <si>
    <t>Тип отчета</t>
  </si>
  <si>
    <t>виды тарифа
/kind_group_rates_load_filter/</t>
  </si>
  <si>
    <t>виды тарифа
/kind_group_rates_load/</t>
  </si>
  <si>
    <t>Для корректного формирования Таблицы 25 Формы 1.10 необходимо задать разбивку по диаметрам и способу прокладки тепловых сетей</t>
  </si>
  <si>
    <t>dp</t>
  </si>
  <si>
    <t>объемы потребления воды абонентами</t>
  </si>
  <si>
    <t>соответствие качества питьевой воды и горячей воды требованиям, установленным санитарными нормами и правилами</t>
  </si>
  <si>
    <t>виды признаков дифференциации
/kind_of_diff/</t>
  </si>
  <si>
    <t>40 мм и менее</t>
  </si>
  <si>
    <t>от 41 мм до 70 мм включительно</t>
  </si>
  <si>
    <t>от 71 мм до 100 мм включительно</t>
  </si>
  <si>
    <t>от 101 мм до 150 мм включительно</t>
  </si>
  <si>
    <t>от 151 мм до 200 мм включительно</t>
  </si>
  <si>
    <t>от 201 мм до 250 мм включительно</t>
  </si>
  <si>
    <t>от 250  мм и более</t>
  </si>
  <si>
    <t>Диапазаны диаметров водопроводных сетей
(kind_of_diameters2)</t>
  </si>
  <si>
    <t>modServiceModule</t>
  </si>
  <si>
    <t>TSH_et_union_hor</t>
  </si>
  <si>
    <t>TSH_et_union_vert</t>
  </si>
  <si>
    <t>Республика Крым</t>
  </si>
  <si>
    <t>Укажите является ли данное юридическое лицо подразделением(филиалом) другой организации</t>
  </si>
  <si>
    <t>Признаки дифференциации указываются в соответствии с п.6 ст.32 ФЗ РФ от 07.12.2011 №416-ФЗ</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</si>
  <si>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</si>
  <si>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Форма</t>
  </si>
  <si>
    <t>Листы</t>
  </si>
  <si>
    <t>Если в предложенном Вам списке необходимая организация, МР/МО отсутствуют, обновите реестры с помощью кнопок
В результате синхронизации с базой данных список организаций (МР/МО) будет заменён актуальным (механизм синхронизации требует подключения к сети Интернет и основан на использовании протокола HTTPS (TCP порт 443))
Если после обновления Вам не удалось найти необходимую организацию в списке, обратитесь к ответственному за поддержание реестра Вашего региона.</t>
  </si>
  <si>
    <t>Обратиться за помощью в службу технической поддержки</t>
  </si>
  <si>
    <t>Инструкция по загрузке сопроводительных материалов</t>
  </si>
  <si>
    <t>Перечень муниципальных районов и муниципальных образований (территорий действия тарифа)</t>
  </si>
  <si>
    <t>Муниципальный район</t>
  </si>
  <si>
    <t>Муниципальное образование</t>
  </si>
  <si>
    <t>Наименование</t>
  </si>
  <si>
    <t>ОКТМО</t>
  </si>
  <si>
    <t>man</t>
  </si>
  <si>
    <t>Добавить МР</t>
  </si>
  <si>
    <t>et_List01_0</t>
  </si>
  <si>
    <t>auto</t>
  </si>
  <si>
    <t>et_List01_1</t>
  </si>
  <si>
    <t>et_List01_2</t>
  </si>
  <si>
    <t>Текущая дата</t>
  </si>
  <si>
    <t>Организация</t>
  </si>
  <si>
    <t>Виды деятельности</t>
  </si>
  <si>
    <t>https://appsrv.regportal-tariff.ru/procwsxls/</t>
  </si>
  <si>
    <t>Добавить территорию для дифференциации</t>
  </si>
  <si>
    <t>Instruction</t>
  </si>
  <si>
    <t>modUpdTemplLogger</t>
  </si>
  <si>
    <t>List00</t>
  </si>
  <si>
    <t>List02</t>
  </si>
  <si>
    <t>List01</t>
  </si>
  <si>
    <t>List06_2</t>
  </si>
  <si>
    <t>List06_9</t>
  </si>
  <si>
    <t>List06_10</t>
  </si>
  <si>
    <t>List12</t>
  </si>
  <si>
    <t>List03</t>
  </si>
  <si>
    <t>List07</t>
  </si>
  <si>
    <t>ListComm</t>
  </si>
  <si>
    <t>ListCheck</t>
  </si>
  <si>
    <t>REESTR_LINK</t>
  </si>
  <si>
    <t>REESTR_DS</t>
  </si>
  <si>
    <t>modHTTP</t>
  </si>
  <si>
    <t>modSheetMain</t>
  </si>
  <si>
    <t>REESTR_VT</t>
  </si>
  <si>
    <t>REESTR_VED</t>
  </si>
  <si>
    <t>TSH_REESTR_ORG</t>
  </si>
  <si>
    <t>TSH_REESTR_MO</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</si>
  <si>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</si>
  <si>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</si>
  <si>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</si>
  <si>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</si>
  <si>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</si>
  <si>
    <t>Наличие двухставочного тарифа</t>
  </si>
  <si>
    <t>modInstruction</t>
  </si>
  <si>
    <t>г.Севастополь</t>
  </si>
  <si>
    <t>Информация</t>
  </si>
  <si>
    <t>1.2.1</t>
  </si>
  <si>
    <t>3.1</t>
  </si>
  <si>
    <t>4.1</t>
  </si>
  <si>
    <t>5.1</t>
  </si>
  <si>
    <t>5.1.1</t>
  </si>
  <si>
    <t>5.2</t>
  </si>
  <si>
    <t>5.2.1</t>
  </si>
  <si>
    <t>5.3</t>
  </si>
  <si>
    <t>5.3.1</t>
  </si>
  <si>
    <t>6.1</t>
  </si>
  <si>
    <t>et_List11_1</t>
  </si>
  <si>
    <t>Параметры формы</t>
  </si>
  <si>
    <t>Описание параметров формы</t>
  </si>
  <si>
    <t>Ссылка на документ</t>
  </si>
  <si>
    <t>Наименование параметра</t>
  </si>
  <si>
    <t>x</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</si>
  <si>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</si>
  <si>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</si>
  <si>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</si>
  <si>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</si>
  <si>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Указывается ссылка на документ, предварительно загруженный в хранилище файлов ФГИС ЕИАС.</t>
  </si>
  <si>
    <t>наименование НПА</t>
  </si>
  <si>
    <t>контактный телефон службы</t>
  </si>
  <si>
    <t>график работы службы</t>
  </si>
  <si>
    <t>адрес службы</t>
  </si>
  <si>
    <t>et_List12_1</t>
  </si>
  <si>
    <t>et_List12_2</t>
  </si>
  <si>
    <t>et_List12_3</t>
  </si>
  <si>
    <t>et_List12_4</t>
  </si>
  <si>
    <t>Начало периода регулирования</t>
  </si>
  <si>
    <t>Окончание периода регулирования</t>
  </si>
  <si>
    <t>Отсутствует Интернет в границах территории МО, где организация осуществляет регулируемые виды деятельности</t>
  </si>
  <si>
    <t>Укажите «Да» в поле «Да/Нет», если дифференциация используется.
В поле «Описание» 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</si>
  <si>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t>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t>
  </si>
  <si>
    <t>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</si>
  <si>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r>
      <t xml:space="preserve">Форма 1.0.2 Информация о публикации в печатных изданиях </t>
    </r>
    <r>
      <rPr>
        <vertAlign val="superscript"/>
        <sz val="10"/>
        <rFont val="Tahoma"/>
        <family val="2"/>
        <charset val="204"/>
      </rPr>
      <t>2</t>
    </r>
  </si>
  <si>
    <t>Дифференциация по
 МО (территориям)</t>
  </si>
  <si>
    <t>Указывается ссылка на документ, предварительно загруженный в хранилище файлов ФГИС ЕИАС.
В случае наличия дополнительных сведений информация по ним указывается в отдельных строках.</t>
  </si>
  <si>
    <t>В колонке «Информация» указывается полное наименование и реквизиты НПА.
В случае наличия нескольких НПА каждое из них указывается в отдельной строке.</t>
  </si>
  <si>
    <t>Форма публикации</t>
  </si>
  <si>
    <t>Официальное печатное издание</t>
  </si>
  <si>
    <t>Номер</t>
  </si>
  <si>
    <t>Дата выпуска</t>
  </si>
  <si>
    <t>В колонке «Дата выпуска» дата выпуска печатного издания указывается в виде «ДД.ММ.ГГГГ».
В колонке «Ссылка на документ» указывается ссылка на отсканированную копию печатного издания, предварительно загруженную в хранилище федеральной государственной информационной системы «Единая информационно-аналитическая система «Федеральный орган регулирования - региональные органы регулирования - субъекты регулирования» (далее – ФГИС ЕИАС), с опубликованной информацией.
В случае публикации информации в нескольких печатных изданиях информация по каждому из них указывается в отдельной строке.</t>
  </si>
  <si>
    <t>List11</t>
  </si>
  <si>
    <t>modCheckCyan</t>
  </si>
  <si>
    <t>modfrmRezimChoose</t>
  </si>
  <si>
    <t>modList06</t>
  </si>
  <si>
    <r>
      <t>Форма 1.0.1 Основные параметры раскрываемой информации</t>
    </r>
    <r>
      <rPr>
        <vertAlign val="superscript"/>
        <sz val="10"/>
        <rFont val="Tahoma"/>
        <family val="2"/>
        <charset val="204"/>
      </rPr>
      <t xml:space="preserve"> 1</t>
    </r>
  </si>
  <si>
    <t>Дата заполнения/внесения изменений</t>
  </si>
  <si>
    <t>Указывается календарная дата первичного заполнения или внесения изменений в форму в виде «ДД.ММ.ГГГГ».</t>
  </si>
  <si>
    <t>Наименование централизованной системы коммунальной инфраструктуры</t>
  </si>
  <si>
    <t>Наименование регулируемого вида деятельности</t>
  </si>
  <si>
    <t>Территория оказания услуги по регулируемому виду деятельности</t>
  </si>
  <si>
    <t>муниципальный район</t>
  </si>
  <si>
    <t>муниципальное образование</t>
  </si>
  <si>
    <t>Указывается наименование субъекта Российской Федерации</t>
  </si>
  <si>
    <t>Указывается наименование муниципального района, на территории которого организация оказывает услуги по регулируемому виду деятельности.</t>
  </si>
  <si>
    <t>Источник официального опубликования решения</t>
  </si>
  <si>
    <t>Наименование органа регулирования, принявшего решение об утверждении тарифов</t>
  </si>
  <si>
    <t>Для выбора того или иного источника публикации выполните двойной щелчок по синей ячейке напротив соответствующего источника.
ВНИМАНИЕ! Если Вы снимаете галочку с пункта, то будут скрыты и очищены соответствующие строки на листе "Форма 1.0.2"!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</si>
  <si>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</si>
  <si>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Добавить ЦС</t>
  </si>
  <si>
    <t>Добавить территорию</t>
  </si>
  <si>
    <t>et_List05(_1,_2,_3,_4)</t>
  </si>
  <si>
    <t>List05_2</t>
  </si>
  <si>
    <t>List05_9</t>
  </si>
  <si>
    <t>List05_10</t>
  </si>
  <si>
    <t>modList05</t>
  </si>
  <si>
    <t>ID</t>
  </si>
  <si>
    <t>LINK_NAME</t>
  </si>
  <si>
    <t>МР</t>
  </si>
  <si>
    <t>МО</t>
  </si>
  <si>
    <t>территория 2</t>
  </si>
  <si>
    <t>территория 3</t>
  </si>
  <si>
    <t>территория 4</t>
  </si>
  <si>
    <t>0</t>
  </si>
  <si>
    <t>флаг используемости территории на листе Перечень тарифов</t>
  </si>
  <si>
    <t>копия территорий</t>
  </si>
  <si>
    <t>размерженный МР</t>
  </si>
  <si>
    <t>37</t>
  </si>
  <si>
    <t>38</t>
  </si>
  <si>
    <t>39</t>
  </si>
  <si>
    <t>40</t>
  </si>
  <si>
    <t>41</t>
  </si>
  <si>
    <t>42</t>
  </si>
  <si>
    <t>43</t>
  </si>
  <si>
    <t>44</t>
  </si>
  <si>
    <t>45</t>
  </si>
  <si>
    <t>46</t>
  </si>
  <si>
    <t>47</t>
  </si>
  <si>
    <t>48</t>
  </si>
  <si>
    <t>49</t>
  </si>
  <si>
    <t>50</t>
  </si>
  <si>
    <t>51</t>
  </si>
  <si>
    <t>52</t>
  </si>
  <si>
    <t>53</t>
  </si>
  <si>
    <t>54</t>
  </si>
  <si>
    <t>55</t>
  </si>
  <si>
    <t>56</t>
  </si>
  <si>
    <t>57</t>
  </si>
  <si>
    <t>58</t>
  </si>
  <si>
    <t>59</t>
  </si>
  <si>
    <t>Почтовый адрес регулируемой организации</t>
  </si>
  <si>
    <t>Фамилия, имя, отчество руководителя</t>
  </si>
  <si>
    <t>List_H</t>
  </si>
  <si>
    <t>List_M</t>
  </si>
  <si>
    <t>00</t>
  </si>
  <si>
    <t>01</t>
  </si>
  <si>
    <t>02</t>
  </si>
  <si>
    <t>03</t>
  </si>
  <si>
    <t>04</t>
  </si>
  <si>
    <t>05</t>
  </si>
  <si>
    <t>06</t>
  </si>
  <si>
    <t>07</t>
  </si>
  <si>
    <t>08</t>
  </si>
  <si>
    <t>09</t>
  </si>
  <si>
    <t>21</t>
  </si>
  <si>
    <t>22</t>
  </si>
  <si>
    <t>23</t>
  </si>
  <si>
    <t>24</t>
  </si>
  <si>
    <t>25</t>
  </si>
  <si>
    <t>26</t>
  </si>
  <si>
    <t>27</t>
  </si>
  <si>
    <t>28</t>
  </si>
  <si>
    <t>29</t>
  </si>
  <si>
    <t>30</t>
  </si>
  <si>
    <t>31</t>
  </si>
  <si>
    <t>32</t>
  </si>
  <si>
    <t>33</t>
  </si>
  <si>
    <t>34</t>
  </si>
  <si>
    <t>35</t>
  </si>
  <si>
    <t>36</t>
  </si>
  <si>
    <t>modListTempFilter</t>
  </si>
  <si>
    <t>TSH_REESTR_MO_FILTER</t>
  </si>
  <si>
    <t>Ответственный за заполнение формы</t>
  </si>
  <si>
    <t>Контактный телефон</t>
  </si>
  <si>
    <t>E-mail</t>
  </si>
  <si>
    <t>Перечень форм
(kind_of_forms)</t>
  </si>
  <si>
    <t>Форма 1.0.1</t>
  </si>
  <si>
    <t>Основные параметры раскрываемой информации</t>
  </si>
  <si>
    <t>МР (ОКТМО)</t>
  </si>
  <si>
    <t>List05_11</t>
  </si>
  <si>
    <t>Инструкция по работе с отчетной формой</t>
  </si>
  <si>
    <t xml:space="preserve"> - с выбором значений по двойному клику</t>
  </si>
  <si>
    <t>Указывается наименование вида регулируемой деятельности.</t>
  </si>
  <si>
    <t>• На рабочем месте должен быть установлен MS Office 2007 SP3, 2010, 2013, 2016 с полной версией MS Excel
• Макросы во время работы должны быть включены (!)
• Для корректной работы отчёта требуется выбрать низкий уровень безопасности
(В меню MS Excel 2007/2010/2013/2016: Параметры Excel | Центр управления безопасностью | Параметры центра управления безопасностью | Параметры макросов | Включить все макросы | ОК)
• Если Вы работаете в табличном процессоре MS Excel 2007 и выше, то можете использовать для работы формат XLSB (Двоичная книга Excel). При работе в формате XLSB заметно быстрее происходит сохранение файла, а также уменьшается размер по сравнению с форматами XLS и XLSM
• Не рекомендуется снимать защиту с листов и каким-либо образом модифицировать защищаемые формулы и расчётные поля, в противном случае, отчёт будет отклонён системой
• При сохранении не следует выбирать формат XLSX (Книга Excel), так как в указанном формате макросы, необходимые для работы отчёта, безвозвратно удаляются</t>
  </si>
  <si>
    <t>Указывается наименование централизованной системы холодного водоснабжения/горячего водоснабжения/водоотведения/теплоснабжения, к которой относится размещаемая информация.
В случае наличия нескольких централизованных систем коммунальной инфраструктуры, информация по каждой из них указывается в отдельной строке.</t>
  </si>
  <si>
    <t>Указывается наименование и код муниципального района, муниципального образования в соответствии с Общероссийским классификатором территорий муниципальных образований (далее - ОКТМО), входящего в муниципальный район, на территории которого организация оказывает услуги по регулируемому виду деятельности.
В случае оказания услуг по регулируемому виду деятельности на территории нескольких муниципальных районов (муниципальных образований) данные по каждому их них указываются в отдельной строке.</t>
  </si>
  <si>
    <t>Субъект Российской Федерации</t>
  </si>
  <si>
    <r>
      <t xml:space="preserve">  </t>
    </r>
    <r>
      <rPr>
        <vertAlign val="superscript"/>
        <sz val="9"/>
        <rFont val="Tahoma"/>
        <family val="2"/>
        <charset val="204"/>
      </rPr>
      <t>1</t>
    </r>
    <r>
      <rPr>
        <sz val="9"/>
        <rFont val="Tahoma"/>
        <family val="2"/>
        <charset val="204"/>
      </rPr>
      <t xml:space="preserve"> Информация размещается при раскрытии информации по каждой из форм.</t>
    </r>
  </si>
  <si>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</si>
  <si>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Номер документа об утверждении тарифов</t>
  </si>
  <si>
    <t>Дата документа об утверждении тарифов</t>
  </si>
  <si>
    <t>Указывается форма договора, используемая регулируемой организацией,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</si>
  <si>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
В случае наличия нескольких служб и (или) адресов, информация по каждому из них указывается в отдельной строке.</t>
  </si>
  <si>
    <t>Дата периода регулирования, с которой вводятся изменения в тарифы</t>
  </si>
  <si>
    <t>List05_5</t>
  </si>
  <si>
    <t>List06_5</t>
  </si>
  <si>
    <t>Информация о порядке выполнения технологических, технических и других мероприятий, связанных с подключением к централизованной системе горячего водоснабжения</t>
  </si>
  <si>
    <t>Укажите «Да» в поле «Да/Нет», если дифференциация используется. В поле «Описание» укажите название ЦС ГВС или любое другое описание</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</si>
  <si>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</si>
  <si>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Одноставочный тариф, руб./Гкал</t>
  </si>
  <si>
    <t>ставка за тепловую  энергию, руб./Гкал</t>
  </si>
  <si>
    <t>Первичное установление тарифов</t>
  </si>
  <si>
    <t>Изменение тарифов</t>
  </si>
  <si>
    <t>Номер принятия решения об изменении тарифов</t>
  </si>
  <si>
    <t>Дата принятия решения об изменении тарифов</t>
  </si>
  <si>
    <t>Наименование органа регулирования, принявшего решение об изменении тарифов</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</si>
  <si>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</si>
  <si>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Тарифы на теплоноситель, поставляемый теплоснабжающими организациями потребителям, другим теплоснабжающим организациям</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</si>
  <si>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</si>
  <si>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Тарифы на услуги по передаче тепловой энергии</t>
  </si>
  <si>
    <t>Тарифы на услуги по передаче теплоносителя</t>
  </si>
  <si>
    <t>Плата за услуги по поддержанию резервной тепловой мощности при отсутствии потребления тепловой энергии</t>
  </si>
  <si>
    <t>Плата за подключение к системе теплоснабжения (индивидуальная)</t>
  </si>
  <si>
    <t>Плата за подключение к системе теплоснабжения</t>
  </si>
  <si>
    <t>Одноставочный компонент на тепловую энергию, руб/Гкал</t>
  </si>
  <si>
    <t>Одноставочный тариф, руб./куб.м</t>
  </si>
  <si>
    <t>ставка за потребление горячей воды, руб./куб.м</t>
  </si>
  <si>
    <t>ставка за содержание системы ГВС, тыс.руб./куб.м/ч/мес</t>
  </si>
  <si>
    <t>ставка за тепловую энергию в компоненте на тепловую энергию, руб/Гкал</t>
  </si>
  <si>
    <t>ставка за содержание тепловой мощности в компоненте на тепловую энергию, тыс. руб./Гкал/ч в мес.</t>
  </si>
  <si>
    <t>Заявитель</t>
  </si>
  <si>
    <t>Наименование объекта, адрес</t>
  </si>
  <si>
    <t>Подключаемая тепловая нагрузка, Гкал/ч</t>
  </si>
  <si>
    <t>Тип прокладки тепловых сетей</t>
  </si>
  <si>
    <t>Диаметр тепловых сетей</t>
  </si>
  <si>
    <r>
      <t>Форма 4.2.1 Информация о величинах тарифов на тепловую энергию, поддержанию резервной тепловой мощности</t>
    </r>
    <r>
      <rPr>
        <vertAlign val="superscript"/>
        <sz val="10"/>
        <rFont val="Tahoma"/>
        <family val="2"/>
        <charset val="204"/>
      </rPr>
      <t>1</t>
    </r>
  </si>
  <si>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предельном уровне цены на тепловую энергию (мощность), поставляемую потребителям, об индикативном предельном уровне цены на тепловую энергию (мощность) единой теплоснабжающей организации. В этом случае дополнительно раскрывается информация о графике поэтапного равномерного доведения предельного уровня цены на тепловую энергию (мощность) (при наличии).
Раскрывается в том числе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(Собрание законодательства Российской Федерации, 2010, № 31, ст. 4159; 2011, № 23, ст. 3263; 2012, № 53, ст. 7616; 2013, № 19, ст. 2330; 2014, № 30, ст. 4218; № 49, ст. 6913; 2015, № 48, ст. 6723; 2017, № 31, ст. 4828; 2018, № 31, ст. 4861) (далее – Федеральный закон № 190-ФЗ), теплоснабжающей организации, теплосетевой организации в ценовых зонах теплоснабжения.
</t>
  </si>
  <si>
    <t>Указывается наименование системы теплоснабжения при наличии дифференциации тарифа по системам теплоснабжения.
В случае дифференциации тарифов по системам теплоснабжения информация по ним указывается в отдельных строках.</t>
  </si>
  <si>
    <t>Указывается наименование источника тепловой энергии
В случае дифференциации тарифов по источникам тепловой энергии информация по ним указывается в отдельных строках.</t>
  </si>
  <si>
    <t>Указывается группа потребителей при наличии дифференциации тарифа по группам потребителей.
Значение выбирается из перечня:
• Организации-перепродавцы;
• Бюджетные организации;
• Население;
• Прочие;
• Без дифференциации.
В случае дифференциации тарифов группам потребителей информация по ним указывается в отдельных строках.</t>
  </si>
  <si>
    <t>Указывается группа потребителей при наличии дифференциации тарифа по группам потребителей.
Значение выбирается из перечня:
• организации-перепродавцы;
• бюджетные организации;
• население;
• прочие;
• без дифференциации.
В случае дифференциации тарифов группам потребителей информация по ним указывается в отдельных строках.</t>
  </si>
  <si>
    <t>Форма 4.2.1 Информация о величинах тарифов на тепловую энергию, поддержанию резервной тепловой мощности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</si>
  <si>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 
Значение выбирается из перечня:
• без дифференциации;
• к коллектору источника тепловой энергии;
• к тепловой сети без дополнительного преобразования на тепловых пунктах, эксплуатируемых теплоснабжающей организацией;
• к тепловой сети после тепловых пунктов (на тепловых пунктах), эксплуатируемых теплоснабжающей организацией.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</si>
  <si>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Параметр дифференциации тарифа</t>
  </si>
  <si>
    <t>Ставка за содержание тепловой мощности, тыс. руб./Гкал/ч/мес.</t>
  </si>
  <si>
    <t>Период действия тарифа</t>
  </si>
  <si>
    <t>вода</t>
  </si>
  <si>
    <t>пар</t>
  </si>
  <si>
    <t>отборный пар, 1.2-2.5 кг/см2</t>
  </si>
  <si>
    <t>отборный пар, 2.5-7 кг/см2</t>
  </si>
  <si>
    <t>отборный пар, 7-13 кг/см2</t>
  </si>
  <si>
    <t>отборный пар, &gt; 13 кг/см2</t>
  </si>
  <si>
    <t>острый и редуцированный пар</t>
  </si>
  <si>
    <t>горячая вода в системе централизованного теплоснабжения на отопление</t>
  </si>
  <si>
    <t>горячая вода в системе централизованного теплоснабжения на горячее водоснабжение</t>
  </si>
  <si>
    <t>прочее</t>
  </si>
  <si>
    <t>Информация о величинах тарифов на тепловую энергию, поддержанию резервной тепловой мощности</t>
  </si>
  <si>
    <t>Форма 4.2.1</t>
  </si>
  <si>
    <t>Период действия</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</si>
  <si>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периодам действия тарифа информация по ним указывается в отдельных колонках.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</si>
  <si>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 
В случае дифференциации тарифов по периодам действия тарифа информация по ним указывается в отдельных колонках.
В случае дифференциации тарифов по видам теплоносителя информация по ним указывается в отдельных строках.</t>
  </si>
  <si>
    <r>
      <t>Форма 4.2.2 Информация о величинах тарифов на теплоноситель, передачу тепловой энергии, теплоносителя</t>
    </r>
    <r>
      <rPr>
        <vertAlign val="superscript"/>
        <sz val="10"/>
        <rFont val="Tahoma"/>
        <family val="2"/>
        <charset val="204"/>
      </rPr>
      <t>1</t>
    </r>
  </si>
  <si>
    <t>Указывается наименование тарифа в случае нескольких тарифов.
В случае наличия нескольких тарифов информация по ним указывается в отдельных строках.</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</si>
  <si>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При утверждении двухставочного тарифа тариф колонка «Одноставочный тариф» не заполняется.
При подаче утверждении одноставочного тарифа колонки в блоке «Двухставочный тариф» не заполняются.
Информация в колонке «Двухставочный тариф» не указывается для тарифа на теплоноситель.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видам теплоносителя информация по ним указывается в отдельных строках.</t>
  </si>
  <si>
    <t>Для каждого вида тарифа в сфере теплоснабжения форма заполняется отдельно. При размещении информации по данной форме дополнительно указывается дата подачи заявления об утверждении тарифа и его номер.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Федерального закона № 190-ФЗ.
По данной форме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Федерального закона № 190-ФЗ.</t>
  </si>
  <si>
    <t>Форма 4.2.2 Информация о величинах тарифов на теплоноситель, передачу тепловой энергии, теплоносителя</t>
  </si>
  <si>
    <t>Информация о величинах тарифов на теплоноситель, передачу тепловой энергии, теплоносителя</t>
  </si>
  <si>
    <t>Форма 4.2.2</t>
  </si>
  <si>
    <t>Форма 4.2.3</t>
  </si>
  <si>
    <t>Форма 4.2.4</t>
  </si>
  <si>
    <r>
      <t>Форма 4.2.3 Информация о величинах тарифов на горячую воду (в открытых системах)</t>
    </r>
    <r>
      <rPr>
        <vertAlign val="superscript"/>
        <sz val="10"/>
        <rFont val="Tahoma"/>
        <family val="2"/>
        <charset val="204"/>
      </rPr>
      <t>1</t>
    </r>
  </si>
  <si>
    <t>Компонент на теплоноситель, руб./куб.м</t>
  </si>
  <si>
    <t>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В случае дифференциации тарифов по видам теплоносителя информация по ним указывается в отдельных строках.</t>
  </si>
  <si>
    <t xml:space="preserve">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В случае отсутствия разбивки тарифа на компоненты колонки «Компонент на теплоноситель, руб./куб.м» и «Одноставочный компонент на тепловую энергию, руб/Гкал»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поставщикам информация по ним указывается в отдельных строках.
</t>
  </si>
  <si>
    <t>Информация о величинах тарифов на горячую воду (в открытых системах)</t>
  </si>
  <si>
    <t>Форма 4.2.3 Информация о величинах тарифов на горячую воду (в открытых системах)</t>
  </si>
  <si>
    <t>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t>
  </si>
  <si>
    <t>Форма 4.2.4 Информация о величинах тарифов на подключение к системе теплоснабжения</t>
  </si>
  <si>
    <r>
      <t>Форма 4.2.4 Информация о величинах тарифов на подключение к системе теплоснабжения</t>
    </r>
    <r>
      <rPr>
        <vertAlign val="superscript"/>
        <sz val="10"/>
        <rFont val="Tahoma"/>
        <family val="2"/>
        <charset val="204"/>
      </rPr>
      <t>1</t>
    </r>
  </si>
  <si>
    <t>Информация о величинах тарифов на подключение к системе теплоснабжения</t>
  </si>
  <si>
    <t>Параметр дифференциации тарифа/Заявитель</t>
  </si>
  <si>
    <t>с НДС</t>
  </si>
  <si>
    <t>без НДС</t>
  </si>
  <si>
    <t>Плата за подключение (технологическое присоединение), тыс. руб./Гкал/ч (руб.)</t>
  </si>
  <si>
    <t>Указывается наименование источника тепловой энергии</t>
  </si>
  <si>
    <t>В колодке «Параметр дифференциации тарифа/Заявитель» указывается наименование категории потребителей,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
В случае дифференциации тарифов по периодам действия тарифа информация по ним указывается в отдельных колонках.</t>
  </si>
  <si>
    <t>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23.4 Федерального закона 190-ФЗ.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t>
  </si>
  <si>
    <t>Форма 4.2.5</t>
  </si>
  <si>
    <t>Информация о плате за подключение к системе теплоснабжения в индивидуальном порядке</t>
  </si>
  <si>
    <t>Форма 4.2.5 Информация о плате за подключение к системе теплоснабжения в индивидуальном порядке</t>
  </si>
  <si>
    <r>
      <t>Форма 4.2.5 Информация о плате за подключение к системе теплоснабжения в индивидуальном порядке</t>
    </r>
    <r>
      <rPr>
        <vertAlign val="superscript"/>
        <sz val="10"/>
        <rFont val="Tahoma"/>
        <family val="2"/>
        <charset val="204"/>
      </rPr>
      <t>1</t>
    </r>
  </si>
  <si>
    <t>Указывается наименование источника тепловой энергии.</t>
  </si>
  <si>
    <t>В колонке «Заявитель» указывается наименование заявителя,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категориям потребителей/заявителям информация по ним указывается в отдельных строках.
В случае дифференциации по периодам действия тарифа информация по ним указывается в отдельных колонках.</t>
  </si>
  <si>
    <t xml:space="preserve">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
</t>
  </si>
  <si>
    <t>Информация об условиях, на которых осуществляется поставка товаров и (или) оказание услуг</t>
  </si>
  <si>
    <t>Форма 4.7</t>
  </si>
  <si>
    <t>Сведения об условиях публичных договоров поставок товаров, оказания услуг, в том числе договоров о подключении к системе теплоснабжения</t>
  </si>
  <si>
    <t>форма публичного договора поставки товаров, оказания услуг</t>
  </si>
  <si>
    <t>договор о подключении к системе теплоснабжения</t>
  </si>
  <si>
    <t>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t>
  </si>
  <si>
    <r>
      <t>Форма 4.8 Информация о порядке выполнения технологических, технических и других мероприятий, связанных с подключением к системе теплоснабжения</t>
    </r>
    <r>
      <rPr>
        <vertAlign val="superscript"/>
        <sz val="10"/>
        <rFont val="Tahoma"/>
        <family val="2"/>
        <charset val="204"/>
      </rPr>
      <t>1</t>
    </r>
  </si>
  <si>
    <t>В колонке «Информация» указывается адрес страницы сайта в сети «Интернет», на которой размещена информация.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</si>
  <si>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Форма заявки о подключении к централизованной системе теплоснабжения</t>
  </si>
  <si>
    <t>Перечень документов и сведений, представляемых одновременно с заявкой о подключении к централизованной системе теплоснабжения, и указание на запрет требовать представления документов и сведений или осуществления действий, представление или осуществление которых не предусмотрено законодательством Российской Федерации о градостроительной деятельности и законодательством в сфере теплоснабжения</t>
  </si>
  <si>
    <t xml:space="preserve">Указывается ссылка на документ, предварительно загруженный в хранилище файлов ФГИС ЕИАС.
В случае наличия дополнительных сведений информация по ним указывается в отдельных строках.
</t>
  </si>
  <si>
    <t>Реквизиты НПА, регламентирующих порядок действий заявителя и регулируемой организации при подаче, приеме, обработке заявки о подключении к централизованной системе теплоснабжения (в том числе в форме электронного документа), принятии решения и информировании о принятом по результатам рассмотрения указанной заявки решении (возврат документов, прилагаемых к заявке о подключении к централизованной системе теплоснабжения, либо направление подписанного проекта договора о подключении к централизованной системе теплоснабжения), основания для отказа в принятии к рассмотрению документов, прилагаемых к заявлению о подключении к централизованной системе теплоснабжения, в подписании договора о подключении к централизованной системе теплоснабжения</t>
  </si>
  <si>
    <t>Телефоны, адреса и график работы службы, ответственной за прием и обработку заявок о подключении к централизованной системе теплоснабжения</t>
  </si>
  <si>
    <t>телефоны службы, ответственной за прием и обработку заявок о подключении к централизованной системе теплоснабжения</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</si>
  <si>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В случае наличия нескольких служб и (или) номеров телефонов, информация по каждому из них указывается в отдельной строке.</t>
  </si>
  <si>
    <t>адреса службы, ответственной за прием и обработку заявок о подключении к централизованной системе теплоснабжения</t>
  </si>
  <si>
    <t>график работы службы, ответственной за прием и обработку заявок о подключении к централизованной системе теплоснабжения</t>
  </si>
  <si>
    <t>Указывается график работы службы, ответственной за прием и обработку заявок о подключении к централизованной системе теплоснабжения. 
В случае наличия нескольких служб и (или) графиков работы, информация по каждому из них указывается в отдельной строке.</t>
  </si>
  <si>
    <t>Информация раскрывается в случае, если регулируемая организация осуществляет услуги по подключению (технологическому присоединению) к централизованной системе теплоснабжения.</t>
  </si>
  <si>
    <t>Регламент подключения к системе теплоснабжения, утверждаемый регулируемой организацией, включающий сроки, состав и последовательность действий при осуществлении подключения к системе теплоснабжения, сведения о размере платы за услуги по подключению к системе теплоснабжения, информацию о месте нахождения и графике работы, справочных телефонах, адресе официального сайта регулируемой организации в сети "Интернет" и блок-схему, отражающую графическое изображение последовательности действий, осуществляемых при подключении к системе теплоснабжения</t>
  </si>
  <si>
    <t>Дифференциация по 
централизованным системам теплоснабжения</t>
  </si>
  <si>
    <t>Дифференциация по источникам тепловой энергии</t>
  </si>
  <si>
    <t>Перечень тарифов и технологически не связанных между собой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t>
  </si>
  <si>
    <t>Добавить диапазон диаметров тепловых сетей</t>
  </si>
  <si>
    <t>Добавить тип прокладки тепловых сетей</t>
  </si>
  <si>
    <t>Добавить СТ для дифференциации</t>
  </si>
  <si>
    <t>Добавить источник для дифференциации</t>
  </si>
  <si>
    <t>Тариф на теплоноситель, поставляемый потребителям</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</si>
  <si>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</si>
  <si>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</si>
  <si>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</si>
  <si>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NDS</t>
  </si>
  <si>
    <t>woNDS</t>
  </si>
  <si>
    <t>Тип теплоснабжающей организации</t>
  </si>
  <si>
    <r>
      <rPr>
        <b/>
        <sz val="9"/>
        <rFont val="Tahoma"/>
        <family val="2"/>
        <charset val="204"/>
      </rPr>
      <t>Тип организации</t>
    </r>
    <r>
      <rPr>
        <sz val="9"/>
        <rFont val="Tahoma"/>
        <family val="2"/>
        <charset val="204"/>
      </rPr>
      <t xml:space="preserve">
kind_of_org_type</t>
    </r>
  </si>
  <si>
    <t>Регулируемая организация</t>
  </si>
  <si>
    <t>Единая теплоснабжающая организация</t>
  </si>
  <si>
    <t>Теплоснабжающая организация в ценовой зоне теплоснабжения</t>
  </si>
  <si>
    <t>Теплосетевая организация в ценовой зоне теплоснабжения</t>
  </si>
  <si>
    <t>Организация осуществляет подключение (технологическое присоединение) к системе теплоснабжения</t>
  </si>
  <si>
    <r>
      <t>Форма 4.7 Информация об условиях, на которых осуществляется поставка товаров и (или) оказание услуг</t>
    </r>
    <r>
      <rPr>
        <vertAlign val="superscript"/>
        <sz val="10"/>
        <rFont val="Tahoma"/>
        <family val="2"/>
        <charset val="204"/>
      </rPr>
      <t>*</t>
    </r>
  </si>
  <si>
    <t>*</t>
  </si>
  <si>
    <t>Указывается информация в части поставки товаров (оказания услуг) по регулируемым ценам (тарифам)</t>
  </si>
  <si>
    <t>1.3</t>
  </si>
  <si>
    <t>1.3.0</t>
  </si>
  <si>
    <t>прочие договора</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</si>
  <si>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</si>
  <si>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</si>
  <si>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</si>
  <si>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</si>
  <si>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</si>
  <si>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</si>
  <si>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</si>
  <si>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</si>
  <si>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</si>
  <si>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</si>
  <si>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t>3_i</t>
  </si>
  <si>
    <t>List05_1</t>
  </si>
  <si>
    <t>List06_1</t>
  </si>
  <si>
    <t>List05_3</t>
  </si>
  <si>
    <t>List06_3</t>
  </si>
  <si>
    <t>List05_3_i</t>
  </si>
  <si>
    <t>List06_3_i</t>
  </si>
  <si>
    <t>List05_8</t>
  </si>
  <si>
    <t>List06_8</t>
  </si>
  <si>
    <t>List05_4</t>
  </si>
  <si>
    <t>List06_4</t>
  </si>
  <si>
    <t>List05_6</t>
  </si>
  <si>
    <t>List06_6</t>
  </si>
  <si>
    <t>List05_7</t>
  </si>
  <si>
    <t>List06_7</t>
  </si>
  <si>
    <t>Предельный уровнь цены на тепловую энергию (мощность), поставляемую теплоснабжающими организациями потребителям</t>
  </si>
  <si>
    <t>List05_13</t>
  </si>
  <si>
    <t>List06_13</t>
  </si>
  <si>
    <t>Предельный уровнь цены на тепловую энергию (мощность), поставляемую теплоснабжающими организациями потребителям. Индикативы</t>
  </si>
  <si>
    <t>ставка за тепловую энергию, руб./Гкал</t>
  </si>
  <si>
    <t>ставка за содержание тепловой мощности, тыс. руб./Гкал/ч/мес.</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</si>
  <si>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</si>
  <si>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Форма 4.8</t>
  </si>
  <si>
    <t>Информация, подлежащая раскрытию организациями сферы теплоснабжения (цены и тарифы)</t>
  </si>
  <si>
    <t>Тарифы на тепловую энергию (мощность), поставляемую другим теплоснабжающим организациям теплоснабжающими организациями</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</si>
  <si>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</si>
  <si>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Одноставочный тариф, руб./Гкал (руб./куб.м)</t>
  </si>
  <si>
    <t>население и приравненные категории</t>
  </si>
  <si>
    <t>Проверка доступных обновлений...</t>
  </si>
  <si>
    <t>Нет доступных обновлений для отчёта с кодом FAS.JKH.OPEN.INFO.PRICE.WARM!</t>
  </si>
  <si>
    <t>13.05.2021</t>
  </si>
  <si>
    <t>Агаповский муниципальный район</t>
  </si>
  <si>
    <t>75603000</t>
  </si>
  <si>
    <t>Агаповское</t>
  </si>
  <si>
    <t>75603407</t>
  </si>
  <si>
    <t>Буранное</t>
  </si>
  <si>
    <t>75603411</t>
  </si>
  <si>
    <t>Желтинское</t>
  </si>
  <si>
    <t>75603422</t>
  </si>
  <si>
    <t>Магнитное</t>
  </si>
  <si>
    <t>75603433</t>
  </si>
  <si>
    <t>Наровчатское</t>
  </si>
  <si>
    <t>75603436</t>
  </si>
  <si>
    <t>Первомайское</t>
  </si>
  <si>
    <t>75603444</t>
  </si>
  <si>
    <t>Приморское</t>
  </si>
  <si>
    <t>75603455</t>
  </si>
  <si>
    <t>Светлогорское</t>
  </si>
  <si>
    <t>75603466</t>
  </si>
  <si>
    <t>Черниговское</t>
  </si>
  <si>
    <t>75603472</t>
  </si>
  <si>
    <t>Янгельское</t>
  </si>
  <si>
    <t>75603477</t>
  </si>
  <si>
    <t>Аргаяшский муниципальный район</t>
  </si>
  <si>
    <t>75606000</t>
  </si>
  <si>
    <t>Акбашевское</t>
  </si>
  <si>
    <t>75606410</t>
  </si>
  <si>
    <t>Аргаяшское</t>
  </si>
  <si>
    <t>75606412</t>
  </si>
  <si>
    <t>Аязгуловское</t>
  </si>
  <si>
    <t>75606420</t>
  </si>
  <si>
    <t>Байрамгуловское</t>
  </si>
  <si>
    <t>75606433</t>
  </si>
  <si>
    <t>Дербишевское</t>
  </si>
  <si>
    <t>75606440</t>
  </si>
  <si>
    <t>Ишалинское</t>
  </si>
  <si>
    <t>75606445</t>
  </si>
  <si>
    <t>Камышевское</t>
  </si>
  <si>
    <t>75606450</t>
  </si>
  <si>
    <t>Кузнецкое</t>
  </si>
  <si>
    <t>75606460</t>
  </si>
  <si>
    <t>Кулуевское</t>
  </si>
  <si>
    <t>75606470</t>
  </si>
  <si>
    <t>Норкинское</t>
  </si>
  <si>
    <t>75606480</t>
  </si>
  <si>
    <t>Худайбердинское</t>
  </si>
  <si>
    <t>75606490</t>
  </si>
  <si>
    <t>Яраткуловское</t>
  </si>
  <si>
    <t>75606498</t>
  </si>
  <si>
    <t>Ашинский муниципальный район</t>
  </si>
  <si>
    <t>75609000</t>
  </si>
  <si>
    <t>Биянское</t>
  </si>
  <si>
    <t>75609411</t>
  </si>
  <si>
    <t>Город Аша</t>
  </si>
  <si>
    <t>75609101</t>
  </si>
  <si>
    <t>Город Миньяр</t>
  </si>
  <si>
    <t>75609103</t>
  </si>
  <si>
    <t>Город Сим</t>
  </si>
  <si>
    <t>75609105</t>
  </si>
  <si>
    <t>Еральское</t>
  </si>
  <si>
    <t>75609422</t>
  </si>
  <si>
    <t>Илекское</t>
  </si>
  <si>
    <t>75609433</t>
  </si>
  <si>
    <t>Поселок Кропачево</t>
  </si>
  <si>
    <t>75609153</t>
  </si>
  <si>
    <t>Точильнинское</t>
  </si>
  <si>
    <t>75609444</t>
  </si>
  <si>
    <t>Укское</t>
  </si>
  <si>
    <t>75609477</t>
  </si>
  <si>
    <t>Брединский муниципальный район</t>
  </si>
  <si>
    <t>75612000</t>
  </si>
  <si>
    <t>Андреевское</t>
  </si>
  <si>
    <t>75612410</t>
  </si>
  <si>
    <t>Атамановское</t>
  </si>
  <si>
    <t>75612412</t>
  </si>
  <si>
    <t>Белокаменское</t>
  </si>
  <si>
    <t>75612420</t>
  </si>
  <si>
    <t>Боровское</t>
  </si>
  <si>
    <t>75612430</t>
  </si>
  <si>
    <t>Брединское</t>
  </si>
  <si>
    <t>75612432</t>
  </si>
  <si>
    <t>Калининское</t>
  </si>
  <si>
    <t>75612440</t>
  </si>
  <si>
    <t>Княженское</t>
  </si>
  <si>
    <t>75612450</t>
  </si>
  <si>
    <t>Комсомольское</t>
  </si>
  <si>
    <t>75612460</t>
  </si>
  <si>
    <t>Наследницкое</t>
  </si>
  <si>
    <t>75612470</t>
  </si>
  <si>
    <t>Павловское</t>
  </si>
  <si>
    <t>75612480</t>
  </si>
  <si>
    <t>Рымникское</t>
  </si>
  <si>
    <t>75612490</t>
  </si>
  <si>
    <t>Варненский муниципальный район</t>
  </si>
  <si>
    <t>75614000</t>
  </si>
  <si>
    <t>Алексеевское</t>
  </si>
  <si>
    <t>75614405</t>
  </si>
  <si>
    <t>Аятское</t>
  </si>
  <si>
    <t>75614410</t>
  </si>
  <si>
    <t>Бородиновское</t>
  </si>
  <si>
    <t>75614415</t>
  </si>
  <si>
    <t>Варненское</t>
  </si>
  <si>
    <t>75614420</t>
  </si>
  <si>
    <t>Казановское</t>
  </si>
  <si>
    <t>75614422</t>
  </si>
  <si>
    <t>Катенинское</t>
  </si>
  <si>
    <t>75614423</t>
  </si>
  <si>
    <t>Краснооктябрьское</t>
  </si>
  <si>
    <t>75614425</t>
  </si>
  <si>
    <t>Кулевчинское</t>
  </si>
  <si>
    <t>75614430</t>
  </si>
  <si>
    <t>Лейпцигское</t>
  </si>
  <si>
    <t>75614435</t>
  </si>
  <si>
    <t>Николаевское</t>
  </si>
  <si>
    <t>75614440</t>
  </si>
  <si>
    <t>Новоуральское</t>
  </si>
  <si>
    <t>75614445</t>
  </si>
  <si>
    <t>Покровское</t>
  </si>
  <si>
    <t>75614450</t>
  </si>
  <si>
    <t>Толстинское</t>
  </si>
  <si>
    <t>75614455</t>
  </si>
  <si>
    <t>Верхнеуральский муниципальный район</t>
  </si>
  <si>
    <t>75617000</t>
  </si>
  <si>
    <t>Город Верхнеуральск</t>
  </si>
  <si>
    <t>75617101</t>
  </si>
  <si>
    <t>Карагайское</t>
  </si>
  <si>
    <t>75617422</t>
  </si>
  <si>
    <t>Кирсинское</t>
  </si>
  <si>
    <t>75617433</t>
  </si>
  <si>
    <t>Краснинское</t>
  </si>
  <si>
    <t>75617444</t>
  </si>
  <si>
    <t>Петропавловское</t>
  </si>
  <si>
    <t>75617455</t>
  </si>
  <si>
    <t>Поселок Межозерный</t>
  </si>
  <si>
    <t>75617153</t>
  </si>
  <si>
    <t>Спасское</t>
  </si>
  <si>
    <t>75617466</t>
  </si>
  <si>
    <t>Степное</t>
  </si>
  <si>
    <t>75617477</t>
  </si>
  <si>
    <t>Сурменевское</t>
  </si>
  <si>
    <t>75617479</t>
  </si>
  <si>
    <t>Форштадское</t>
  </si>
  <si>
    <t>75617488</t>
  </si>
  <si>
    <t>Город Верхний Уфалей</t>
  </si>
  <si>
    <t>75706000</t>
  </si>
  <si>
    <t>Город Златоуст</t>
  </si>
  <si>
    <t>75712000</t>
  </si>
  <si>
    <t>Город Карабаш</t>
  </si>
  <si>
    <t>75715000</t>
  </si>
  <si>
    <t>Город Копейск</t>
  </si>
  <si>
    <t>75728000</t>
  </si>
  <si>
    <t>Город Кыштым</t>
  </si>
  <si>
    <t>75734000</t>
  </si>
  <si>
    <t>Город Магнитогорск</t>
  </si>
  <si>
    <t>75738000</t>
  </si>
  <si>
    <t>Город Миасс</t>
  </si>
  <si>
    <t>75742000</t>
  </si>
  <si>
    <t>Город Озерск (ЗАТО)</t>
  </si>
  <si>
    <t>75743000</t>
  </si>
  <si>
    <t>Город Снежинск (ЗАТО)</t>
  </si>
  <si>
    <t>75746000</t>
  </si>
  <si>
    <t>Город Трехгорный (ЗАТО)</t>
  </si>
  <si>
    <t>75707000</t>
  </si>
  <si>
    <t>Город Троицк</t>
  </si>
  <si>
    <t>75752000</t>
  </si>
  <si>
    <t>Город Усть-Катав</t>
  </si>
  <si>
    <t>75755000</t>
  </si>
  <si>
    <t>Город Чебаркуль</t>
  </si>
  <si>
    <t>75758000</t>
  </si>
  <si>
    <t>Город Челябинск</t>
  </si>
  <si>
    <t>75701000</t>
  </si>
  <si>
    <t>Калининский</t>
  </si>
  <si>
    <t>75701310</t>
  </si>
  <si>
    <t>Курчатовский</t>
  </si>
  <si>
    <t>75701315</t>
  </si>
  <si>
    <t>Ленинский</t>
  </si>
  <si>
    <t>75701320</t>
  </si>
  <si>
    <t>Металлургический</t>
  </si>
  <si>
    <t>75701330</t>
  </si>
  <si>
    <t>Советский</t>
  </si>
  <si>
    <t>75701370</t>
  </si>
  <si>
    <t>Тракторозаводский</t>
  </si>
  <si>
    <t>75701380</t>
  </si>
  <si>
    <t>Центральный</t>
  </si>
  <si>
    <t>75701390</t>
  </si>
  <si>
    <t>Город Южноуральск</t>
  </si>
  <si>
    <t>75764000</t>
  </si>
  <si>
    <t>Еманжелинский муниципальный район</t>
  </si>
  <si>
    <t>75619000</t>
  </si>
  <si>
    <t>Город Еманжелинск</t>
  </si>
  <si>
    <t>75619101</t>
  </si>
  <si>
    <t>Поселок Зауральский</t>
  </si>
  <si>
    <t>75619152</t>
  </si>
  <si>
    <t>Поселок Красногорский</t>
  </si>
  <si>
    <t>75619154</t>
  </si>
  <si>
    <t>Еткульский муниципальный район</t>
  </si>
  <si>
    <t>75620000</t>
  </si>
  <si>
    <t>Бектышское</t>
  </si>
  <si>
    <t>75620408</t>
  </si>
  <si>
    <t>Белоносовское</t>
  </si>
  <si>
    <t>75620410</t>
  </si>
  <si>
    <t>Белоусовское</t>
  </si>
  <si>
    <t>75620412</t>
  </si>
  <si>
    <t>Еманжелинское</t>
  </si>
  <si>
    <t>75620420</t>
  </si>
  <si>
    <t>Еткульское</t>
  </si>
  <si>
    <t>75620430</t>
  </si>
  <si>
    <t>Каратабанское</t>
  </si>
  <si>
    <t>75620440</t>
  </si>
  <si>
    <t>Коелгинское</t>
  </si>
  <si>
    <t>75620450</t>
  </si>
  <si>
    <t>Лебедевское</t>
  </si>
  <si>
    <t>75620460</t>
  </si>
  <si>
    <t>Новобатуринское</t>
  </si>
  <si>
    <t>75620465</t>
  </si>
  <si>
    <t>Печенкинское</t>
  </si>
  <si>
    <t>75620470</t>
  </si>
  <si>
    <t>Пискловское</t>
  </si>
  <si>
    <t>75620480</t>
  </si>
  <si>
    <t>Селезянское</t>
  </si>
  <si>
    <t>75620490</t>
  </si>
  <si>
    <t>Карталинский муниципальный район</t>
  </si>
  <si>
    <t>75623000</t>
  </si>
  <si>
    <t>Анненское</t>
  </si>
  <si>
    <t>75623405</t>
  </si>
  <si>
    <t>Варшавское</t>
  </si>
  <si>
    <t>75623410</t>
  </si>
  <si>
    <t>Великопетровское</t>
  </si>
  <si>
    <t>75623415</t>
  </si>
  <si>
    <t>Город Карталы</t>
  </si>
  <si>
    <t>75623101</t>
  </si>
  <si>
    <t>Еленинское</t>
  </si>
  <si>
    <t>75623420</t>
  </si>
  <si>
    <t>Мичуринское</t>
  </si>
  <si>
    <t>75623425</t>
  </si>
  <si>
    <t>Неплюевское</t>
  </si>
  <si>
    <t>75623428</t>
  </si>
  <si>
    <t>Полтавское</t>
  </si>
  <si>
    <t>75623435</t>
  </si>
  <si>
    <t>Снежненское</t>
  </si>
  <si>
    <t>75623440</t>
  </si>
  <si>
    <t>Сухореченское</t>
  </si>
  <si>
    <t>75623445</t>
  </si>
  <si>
    <t>Южно-Степное</t>
  </si>
  <si>
    <t>75623450</t>
  </si>
  <si>
    <t>Каслинский муниципальный район</t>
  </si>
  <si>
    <t>75626000</t>
  </si>
  <si>
    <t>Багарякское</t>
  </si>
  <si>
    <t>75626405</t>
  </si>
  <si>
    <t>Береговое</t>
  </si>
  <si>
    <t>75626410</t>
  </si>
  <si>
    <t>Булзинское</t>
  </si>
  <si>
    <t>75626415</t>
  </si>
  <si>
    <t>Воздвиженское сельское поселение</t>
  </si>
  <si>
    <t>75626420</t>
  </si>
  <si>
    <t>Город Касли</t>
  </si>
  <si>
    <t>75626101</t>
  </si>
  <si>
    <t>Григорьевское сельское поселение</t>
  </si>
  <si>
    <t>75626425</t>
  </si>
  <si>
    <t>Маукское</t>
  </si>
  <si>
    <t>75626430</t>
  </si>
  <si>
    <t>Огневское</t>
  </si>
  <si>
    <t>75626435</t>
  </si>
  <si>
    <t>Поселок Вишневогорск</t>
  </si>
  <si>
    <t>75626153</t>
  </si>
  <si>
    <t>Тюбукское</t>
  </si>
  <si>
    <t>75626440</t>
  </si>
  <si>
    <t>Шабуровское</t>
  </si>
  <si>
    <t>75626445</t>
  </si>
  <si>
    <t>Катав-Ивановский муниципальный район</t>
  </si>
  <si>
    <t>75629000</t>
  </si>
  <si>
    <t>Бедярышское</t>
  </si>
  <si>
    <t>75629411</t>
  </si>
  <si>
    <t>Верх-Катавское</t>
  </si>
  <si>
    <t>75629422</t>
  </si>
  <si>
    <t>Город Катав-Ивановск</t>
  </si>
  <si>
    <t>75629101</t>
  </si>
  <si>
    <t>Город Юрюзань</t>
  </si>
  <si>
    <t>75629116</t>
  </si>
  <si>
    <t>Лесное</t>
  </si>
  <si>
    <t>75629430</t>
  </si>
  <si>
    <t>Месединское</t>
  </si>
  <si>
    <t>75629433</t>
  </si>
  <si>
    <t>Орловское</t>
  </si>
  <si>
    <t>75629451</t>
  </si>
  <si>
    <t>Серпиевское</t>
  </si>
  <si>
    <t>75629455</t>
  </si>
  <si>
    <t>Тюлюкское</t>
  </si>
  <si>
    <t>75629477</t>
  </si>
  <si>
    <t>Кизильский муниципальный район</t>
  </si>
  <si>
    <t>75632000</t>
  </si>
  <si>
    <t>Богдановское</t>
  </si>
  <si>
    <t>75632410</t>
  </si>
  <si>
    <t>Гранитное</t>
  </si>
  <si>
    <t>75632420</t>
  </si>
  <si>
    <t>Зингейское</t>
  </si>
  <si>
    <t>75632430</t>
  </si>
  <si>
    <t>Измайловское</t>
  </si>
  <si>
    <t>75632440</t>
  </si>
  <si>
    <t>Карабулакское</t>
  </si>
  <si>
    <t>75632443</t>
  </si>
  <si>
    <t>Кацбахское</t>
  </si>
  <si>
    <t>75632446</t>
  </si>
  <si>
    <t>Кизильское</t>
  </si>
  <si>
    <t>75632450</t>
  </si>
  <si>
    <t>Новоершовское</t>
  </si>
  <si>
    <t>75632456</t>
  </si>
  <si>
    <t>Новопокровское</t>
  </si>
  <si>
    <t>75632458</t>
  </si>
  <si>
    <t>Обручевское</t>
  </si>
  <si>
    <t>75632460</t>
  </si>
  <si>
    <t>Полоцкое</t>
  </si>
  <si>
    <t>75632470</t>
  </si>
  <si>
    <t>Путь Октября</t>
  </si>
  <si>
    <t>75632480</t>
  </si>
  <si>
    <t>Сыртинское</t>
  </si>
  <si>
    <t>75632490</t>
  </si>
  <si>
    <t>Уральское</t>
  </si>
  <si>
    <t>75632493</t>
  </si>
  <si>
    <t>Коркинский муниципальный район</t>
  </si>
  <si>
    <t>75633000</t>
  </si>
  <si>
    <t>Город Коркино</t>
  </si>
  <si>
    <t>75633101</t>
  </si>
  <si>
    <t>Поселок Первомайский</t>
  </si>
  <si>
    <t>75633154</t>
  </si>
  <si>
    <t>Розинское</t>
  </si>
  <si>
    <t>75633156</t>
  </si>
  <si>
    <t>Красноармейский муниципальный район</t>
  </si>
  <si>
    <t>75634000</t>
  </si>
  <si>
    <t>Алабугское</t>
  </si>
  <si>
    <t>75634405</t>
  </si>
  <si>
    <t>Баландинское</t>
  </si>
  <si>
    <t>75634408</t>
  </si>
  <si>
    <t>Березовское</t>
  </si>
  <si>
    <t>75634410</t>
  </si>
  <si>
    <t>Бродокалмакское</t>
  </si>
  <si>
    <t>75634415</t>
  </si>
  <si>
    <t>Дубровское</t>
  </si>
  <si>
    <t>75634417</t>
  </si>
  <si>
    <t>Канашевское</t>
  </si>
  <si>
    <t>75634420</t>
  </si>
  <si>
    <t>Козыревское</t>
  </si>
  <si>
    <t>75634425</t>
  </si>
  <si>
    <t>Лазурненское</t>
  </si>
  <si>
    <t>75634430</t>
  </si>
  <si>
    <t>Луговское</t>
  </si>
  <si>
    <t>75634435</t>
  </si>
  <si>
    <t>Миасское</t>
  </si>
  <si>
    <t>75634440</t>
  </si>
  <si>
    <t>Озерное</t>
  </si>
  <si>
    <t>75634445</t>
  </si>
  <si>
    <t>Русско-Теченское</t>
  </si>
  <si>
    <t>75634450</t>
  </si>
  <si>
    <t>Сугоякское</t>
  </si>
  <si>
    <t>75634455</t>
  </si>
  <si>
    <t>Теренкульское</t>
  </si>
  <si>
    <t>75634457</t>
  </si>
  <si>
    <t>Шумовское</t>
  </si>
  <si>
    <t>75634460</t>
  </si>
  <si>
    <t>Кунашакский муниципальный район</t>
  </si>
  <si>
    <t>75636000</t>
  </si>
  <si>
    <t>Ашировское</t>
  </si>
  <si>
    <t>75636410</t>
  </si>
  <si>
    <t>Буринское</t>
  </si>
  <si>
    <t>75636420</t>
  </si>
  <si>
    <t>Кунашакское</t>
  </si>
  <si>
    <t>75636430</t>
  </si>
  <si>
    <t>Куяшское</t>
  </si>
  <si>
    <t>75636440</t>
  </si>
  <si>
    <t>Муслюмовское</t>
  </si>
  <si>
    <t>75636450</t>
  </si>
  <si>
    <t>Саринское</t>
  </si>
  <si>
    <t>75636460</t>
  </si>
  <si>
    <t>Урукульское</t>
  </si>
  <si>
    <t>75636470</t>
  </si>
  <si>
    <t>Усть-Багарякское</t>
  </si>
  <si>
    <t>75636480</t>
  </si>
  <si>
    <t>Халитовское</t>
  </si>
  <si>
    <t>75636490</t>
  </si>
  <si>
    <t>Кусинский муниципальный район</t>
  </si>
  <si>
    <t>75638000</t>
  </si>
  <si>
    <t>Город Куса</t>
  </si>
  <si>
    <t>75638101</t>
  </si>
  <si>
    <t>Злоказавское</t>
  </si>
  <si>
    <t>75638411</t>
  </si>
  <si>
    <t>Медведевское</t>
  </si>
  <si>
    <t>75638422</t>
  </si>
  <si>
    <t>75638433</t>
  </si>
  <si>
    <t>Поселок Магнитка</t>
  </si>
  <si>
    <t>75638153</t>
  </si>
  <si>
    <t>Нагайбакский муниципальный район</t>
  </si>
  <si>
    <t>75642000</t>
  </si>
  <si>
    <t>Арсинское</t>
  </si>
  <si>
    <t>75642410</t>
  </si>
  <si>
    <t>Балканское</t>
  </si>
  <si>
    <t>75642420</t>
  </si>
  <si>
    <t>Кассельское</t>
  </si>
  <si>
    <t>75642430</t>
  </si>
  <si>
    <t>Куликовское</t>
  </si>
  <si>
    <t>75642440</t>
  </si>
  <si>
    <t>Нагайбакское</t>
  </si>
  <si>
    <t>75642450</t>
  </si>
  <si>
    <t>Остроленское</t>
  </si>
  <si>
    <t>75642460</t>
  </si>
  <si>
    <t>Парижское</t>
  </si>
  <si>
    <t>75642470</t>
  </si>
  <si>
    <t>Переселенческое</t>
  </si>
  <si>
    <t>75642480</t>
  </si>
  <si>
    <t>Поселок Южный</t>
  </si>
  <si>
    <t>75642154</t>
  </si>
  <si>
    <t>Фершампенуазское</t>
  </si>
  <si>
    <t>75642490</t>
  </si>
  <si>
    <t>Нязепетровский муниципальный район</t>
  </si>
  <si>
    <t>75644000</t>
  </si>
  <si>
    <t>Город Нязепетровск</t>
  </si>
  <si>
    <t>75644101</t>
  </si>
  <si>
    <t>Гривенское</t>
  </si>
  <si>
    <t>75644411</t>
  </si>
  <si>
    <t>Кургинское</t>
  </si>
  <si>
    <t>75644422</t>
  </si>
  <si>
    <t>Ункурдинское</t>
  </si>
  <si>
    <t>75644433</t>
  </si>
  <si>
    <t>Шемахинское</t>
  </si>
  <si>
    <t>75644444</t>
  </si>
  <si>
    <t>Октябрьский муниципальный район</t>
  </si>
  <si>
    <t>75647000</t>
  </si>
  <si>
    <t>Боровое</t>
  </si>
  <si>
    <t>75647405</t>
  </si>
  <si>
    <t>Каракульское</t>
  </si>
  <si>
    <t>75647410</t>
  </si>
  <si>
    <t>Кочердыкское</t>
  </si>
  <si>
    <t>75647415</t>
  </si>
  <si>
    <t>Крутоярское</t>
  </si>
  <si>
    <t>75647420</t>
  </si>
  <si>
    <t>Лысковское</t>
  </si>
  <si>
    <t>75647425</t>
  </si>
  <si>
    <t>Маякское</t>
  </si>
  <si>
    <t>75647430</t>
  </si>
  <si>
    <t>Мяконькское</t>
  </si>
  <si>
    <t>75647435</t>
  </si>
  <si>
    <t>Никольское</t>
  </si>
  <si>
    <t>75647440</t>
  </si>
  <si>
    <t>Октябрьское</t>
  </si>
  <si>
    <t>75647445</t>
  </si>
  <si>
    <t>Подовинное</t>
  </si>
  <si>
    <t>75647450</t>
  </si>
  <si>
    <t>Свободненское</t>
  </si>
  <si>
    <t>75647455</t>
  </si>
  <si>
    <t>Уйско-Чебаркульское</t>
  </si>
  <si>
    <t>75647460</t>
  </si>
  <si>
    <t>Чудиновское</t>
  </si>
  <si>
    <t>75647465</t>
  </si>
  <si>
    <t>Пластовский муниципальный район</t>
  </si>
  <si>
    <t>75648000</t>
  </si>
  <si>
    <t>Борисовское</t>
  </si>
  <si>
    <t>75648403</t>
  </si>
  <si>
    <t>Город Пласт</t>
  </si>
  <si>
    <t>75648101</t>
  </si>
  <si>
    <t>Демаринское</t>
  </si>
  <si>
    <t>75648406</t>
  </si>
  <si>
    <t>Кочкарское</t>
  </si>
  <si>
    <t>75648409</t>
  </si>
  <si>
    <t>Степнинское</t>
  </si>
  <si>
    <t>75648420</t>
  </si>
  <si>
    <t>75759000</t>
  </si>
  <si>
    <t>Саткинский муниципальный район</t>
  </si>
  <si>
    <t>75649000</t>
  </si>
  <si>
    <t>Айлинское</t>
  </si>
  <si>
    <t>75649411</t>
  </si>
  <si>
    <t>Город Бакал</t>
  </si>
  <si>
    <t>75649103</t>
  </si>
  <si>
    <t>Город Сатка</t>
  </si>
  <si>
    <t>75649101</t>
  </si>
  <si>
    <t>Поселок Бердяуш</t>
  </si>
  <si>
    <t>75649153</t>
  </si>
  <si>
    <t>Поселок Межевой</t>
  </si>
  <si>
    <t>75649158</t>
  </si>
  <si>
    <t>Поселок Сулея</t>
  </si>
  <si>
    <t>75649162</t>
  </si>
  <si>
    <t>Романовское сельское поселение</t>
  </si>
  <si>
    <t>75649433</t>
  </si>
  <si>
    <t>Сосновский муниципальный район</t>
  </si>
  <si>
    <t>75652000</t>
  </si>
  <si>
    <t>Алишевское</t>
  </si>
  <si>
    <t>75652405</t>
  </si>
  <si>
    <t>Архангельское</t>
  </si>
  <si>
    <t>75652406</t>
  </si>
  <si>
    <t>Вознесенское</t>
  </si>
  <si>
    <t>75652408</t>
  </si>
  <si>
    <t>Долгодеревенское</t>
  </si>
  <si>
    <t>75652410</t>
  </si>
  <si>
    <t>Есаульское</t>
  </si>
  <si>
    <t>75652415</t>
  </si>
  <si>
    <t>Краснопольское</t>
  </si>
  <si>
    <t>75652420</t>
  </si>
  <si>
    <t>Кременкульское</t>
  </si>
  <si>
    <t>75652425</t>
  </si>
  <si>
    <t>Мирненское</t>
  </si>
  <si>
    <t>75652430</t>
  </si>
  <si>
    <t>Новый Кременкуль</t>
  </si>
  <si>
    <t>75652432</t>
  </si>
  <si>
    <t>Полетаевское</t>
  </si>
  <si>
    <t>75652434</t>
  </si>
  <si>
    <t>Рощинское</t>
  </si>
  <si>
    <t>75652435</t>
  </si>
  <si>
    <t>Саккуловское</t>
  </si>
  <si>
    <t>75652440</t>
  </si>
  <si>
    <t>Саргазинское</t>
  </si>
  <si>
    <t>75652445</t>
  </si>
  <si>
    <t>Солнечное</t>
  </si>
  <si>
    <t>75652450</t>
  </si>
  <si>
    <t>Теченское</t>
  </si>
  <si>
    <t>75652452</t>
  </si>
  <si>
    <t>Томинское</t>
  </si>
  <si>
    <t>75652455</t>
  </si>
  <si>
    <t>Троицкий муниципальный район</t>
  </si>
  <si>
    <t>75654000</t>
  </si>
  <si>
    <t>Белозерское</t>
  </si>
  <si>
    <t>75654405</t>
  </si>
  <si>
    <t>Бобровское</t>
  </si>
  <si>
    <t>75654410</t>
  </si>
  <si>
    <t>Дробышевское</t>
  </si>
  <si>
    <t>75654415</t>
  </si>
  <si>
    <t>Карсинское</t>
  </si>
  <si>
    <t>75654422</t>
  </si>
  <si>
    <t>Ключевское</t>
  </si>
  <si>
    <t>75654425</t>
  </si>
  <si>
    <t>Клястицкое</t>
  </si>
  <si>
    <t>75654430</t>
  </si>
  <si>
    <t>Кособродское</t>
  </si>
  <si>
    <t>75654435</t>
  </si>
  <si>
    <t>Нижнесанарское</t>
  </si>
  <si>
    <t>75654440</t>
  </si>
  <si>
    <t>Новомирское</t>
  </si>
  <si>
    <t>75654443</t>
  </si>
  <si>
    <t>Песчанское</t>
  </si>
  <si>
    <t>75654445</t>
  </si>
  <si>
    <t>Родниковское</t>
  </si>
  <si>
    <t>75654450</t>
  </si>
  <si>
    <t>Троицко-Совхозное</t>
  </si>
  <si>
    <t>75654460</t>
  </si>
  <si>
    <t>Шантаринское</t>
  </si>
  <si>
    <t>75654463</t>
  </si>
  <si>
    <t>Яснополянское</t>
  </si>
  <si>
    <t>75654465</t>
  </si>
  <si>
    <t>Увельский муниципальный район</t>
  </si>
  <si>
    <t>75655000</t>
  </si>
  <si>
    <t>Каменское</t>
  </si>
  <si>
    <t>75655411</t>
  </si>
  <si>
    <t>Кичигинское</t>
  </si>
  <si>
    <t>75655422</t>
  </si>
  <si>
    <t>Красносельское</t>
  </si>
  <si>
    <t>75655433</t>
  </si>
  <si>
    <t>Мордвиновское</t>
  </si>
  <si>
    <t>75655438</t>
  </si>
  <si>
    <t>Петровское</t>
  </si>
  <si>
    <t>75655444</t>
  </si>
  <si>
    <t>Половинское</t>
  </si>
  <si>
    <t>75655455</t>
  </si>
  <si>
    <t>Рождественское</t>
  </si>
  <si>
    <t>75655466</t>
  </si>
  <si>
    <t>Увельское</t>
  </si>
  <si>
    <t>75655472</t>
  </si>
  <si>
    <t>Хомутининское</t>
  </si>
  <si>
    <t>75655477</t>
  </si>
  <si>
    <t>Хуторское</t>
  </si>
  <si>
    <t>75655488</t>
  </si>
  <si>
    <t>Уйский муниципальный район</t>
  </si>
  <si>
    <t>75656000</t>
  </si>
  <si>
    <t>Аминевское</t>
  </si>
  <si>
    <t>75656411</t>
  </si>
  <si>
    <t>Беловское</t>
  </si>
  <si>
    <t>75656422</t>
  </si>
  <si>
    <t>Вандышевское</t>
  </si>
  <si>
    <t>75656433</t>
  </si>
  <si>
    <t>Кидышевское</t>
  </si>
  <si>
    <t>75656444</t>
  </si>
  <si>
    <t>Кумлякское</t>
  </si>
  <si>
    <t>75656446</t>
  </si>
  <si>
    <t>Ларинское</t>
  </si>
  <si>
    <t>75656455</t>
  </si>
  <si>
    <t>Масловское</t>
  </si>
  <si>
    <t>75656460</t>
  </si>
  <si>
    <t>Нижнеуцелемовское</t>
  </si>
  <si>
    <t>75656466</t>
  </si>
  <si>
    <t>75656408</t>
  </si>
  <si>
    <t>Соколовское</t>
  </si>
  <si>
    <t>75656477</t>
  </si>
  <si>
    <t>Уйское</t>
  </si>
  <si>
    <t>75656488</t>
  </si>
  <si>
    <t>Чебаркульский муниципальный район</t>
  </si>
  <si>
    <t>75657000</t>
  </si>
  <si>
    <t>Бишкильское</t>
  </si>
  <si>
    <t>75657411</t>
  </si>
  <si>
    <t>Варламовское</t>
  </si>
  <si>
    <t>75657415</t>
  </si>
  <si>
    <t>Кундравинское</t>
  </si>
  <si>
    <t>75657425</t>
  </si>
  <si>
    <t>Непряхинское</t>
  </si>
  <si>
    <t>75657440</t>
  </si>
  <si>
    <t>Сарафановское</t>
  </si>
  <si>
    <t>75657450</t>
  </si>
  <si>
    <t>Тимирязевское</t>
  </si>
  <si>
    <t>75657455</t>
  </si>
  <si>
    <t>Травниковское</t>
  </si>
  <si>
    <t>75657460</t>
  </si>
  <si>
    <t>Филимоновское</t>
  </si>
  <si>
    <t>75657470</t>
  </si>
  <si>
    <t>Шахматовское</t>
  </si>
  <si>
    <t>75657490</t>
  </si>
  <si>
    <t>Чесменский муниципальный район</t>
  </si>
  <si>
    <t>75659000</t>
  </si>
  <si>
    <t>Березинское</t>
  </si>
  <si>
    <t>75659410</t>
  </si>
  <si>
    <t>Калиновское</t>
  </si>
  <si>
    <t>75659430</t>
  </si>
  <si>
    <t>75659438</t>
  </si>
  <si>
    <t>Новоукраинское</t>
  </si>
  <si>
    <t>75659440</t>
  </si>
  <si>
    <t>Редутовское</t>
  </si>
  <si>
    <t>75659442</t>
  </si>
  <si>
    <t>Светловское</t>
  </si>
  <si>
    <t>75659420</t>
  </si>
  <si>
    <t>Тарасовское</t>
  </si>
  <si>
    <t>75659445</t>
  </si>
  <si>
    <t>Тарутинское</t>
  </si>
  <si>
    <t>75659450</t>
  </si>
  <si>
    <t>Углицкое</t>
  </si>
  <si>
    <t>75659460</t>
  </si>
  <si>
    <t>Цвиллингское</t>
  </si>
  <si>
    <t>75659470</t>
  </si>
  <si>
    <t>Черноборское</t>
  </si>
  <si>
    <t>75659480</t>
  </si>
  <si>
    <t>Чесменское</t>
  </si>
  <si>
    <t>75659490</t>
  </si>
  <si>
    <t>МО_ОКТМО</t>
  </si>
  <si>
    <t>№</t>
  </si>
  <si>
    <t>Производство тепловой энергии. Некомбинированная выработка</t>
  </si>
  <si>
    <t>Производство тепловой энергии. Комбинированная выработка с уст. мощностью производства электрической энергии менее 25 МВт</t>
  </si>
  <si>
    <t>Производство тепловой энергии. Комбинированная выработка с уст. мощностью производства электрической энергии 25 МВт и более</t>
  </si>
  <si>
    <t>Производство. Теплоноситель</t>
  </si>
  <si>
    <t>Передача. Тепловая энергия</t>
  </si>
  <si>
    <t>Передача. Теплоноситель</t>
  </si>
  <si>
    <t>Сбыт. Тепловая энергия</t>
  </si>
  <si>
    <t>Сбыт. Теплоноситель</t>
  </si>
  <si>
    <t>Подключение (технологическое присоединение) к системе теплоснабжения</t>
  </si>
  <si>
    <t>Поддержание резервной тепловой мощности при отсутствии потребления тепловой энергии</t>
  </si>
  <si>
    <t>https://portal.eias.ru/Portal/DownloadPage.aspx?type=12&amp;guid=????????-????-????-????-????????????</t>
  </si>
  <si>
    <t>ALL</t>
  </si>
  <si>
    <t>https://eias.fstrf.ru/disclo/get_file?p_guid=????????-????-????-????-????????????</t>
  </si>
  <si>
    <t>12.03.2021</t>
  </si>
  <si>
    <t>12.03.2024</t>
  </si>
  <si>
    <t>REGION_ID</t>
  </si>
  <si>
    <t>REGION_NAME</t>
  </si>
  <si>
    <t>RST_ORG_ID</t>
  </si>
  <si>
    <t>ORG_NAME</t>
  </si>
  <si>
    <t>INN_NAME</t>
  </si>
  <si>
    <t>KPP_NAME</t>
  </si>
  <si>
    <t>ORG_START_DATE</t>
  </si>
  <si>
    <t>ORG_END_DATE</t>
  </si>
  <si>
    <t>2646</t>
  </si>
  <si>
    <t>27306097</t>
  </si>
  <si>
    <t>"Дирекция по эксплуатации и ремонту путевых машин"</t>
  </si>
  <si>
    <t>7708503727</t>
  </si>
  <si>
    <t>745145058</t>
  </si>
  <si>
    <t>06-10-2011 00:00:00</t>
  </si>
  <si>
    <t>26646973</t>
  </si>
  <si>
    <t>"Дистанция инженерных сооруженией структурного подразделения Южно-Уральской дирекции инфраструктуры Центральной дирекции инфраструктуры - филиала ОАО ""РЖД""</t>
  </si>
  <si>
    <t>743801001</t>
  </si>
  <si>
    <t>23-09-2003 00:00:00</t>
  </si>
  <si>
    <t>26360814</t>
  </si>
  <si>
    <t>"Инженерные сети"</t>
  </si>
  <si>
    <t>7453062551</t>
  </si>
  <si>
    <t>745301001</t>
  </si>
  <si>
    <t>27080161</t>
  </si>
  <si>
    <t>АО "Асбестоцемент"</t>
  </si>
  <si>
    <t>7412000806</t>
  </si>
  <si>
    <t>743001001</t>
  </si>
  <si>
    <t>10-11-1992 00:00:00</t>
  </si>
  <si>
    <t>31464438</t>
  </si>
  <si>
    <t>АО "Бюджет"</t>
  </si>
  <si>
    <t>7415037850</t>
  </si>
  <si>
    <t>741501001</t>
  </si>
  <si>
    <t>26360585</t>
  </si>
  <si>
    <t>АО "Вишневогорский Горно-обогатительный Комбинат"</t>
  </si>
  <si>
    <t>7409000147</t>
  </si>
  <si>
    <t>745901001</t>
  </si>
  <si>
    <t>17-07-2002 00:00:00</t>
  </si>
  <si>
    <t>26646948</t>
  </si>
  <si>
    <t>АО "ГЕЛИОС"</t>
  </si>
  <si>
    <t>7451272592</t>
  </si>
  <si>
    <t>745101001</t>
  </si>
  <si>
    <t>30335229</t>
  </si>
  <si>
    <t>АО "ГУ ЖКХ"</t>
  </si>
  <si>
    <t>5116000922</t>
  </si>
  <si>
    <t>770401001</t>
  </si>
  <si>
    <t>26492685</t>
  </si>
  <si>
    <t>АО "Златмаш"</t>
  </si>
  <si>
    <t>7404052938</t>
  </si>
  <si>
    <t>740401001</t>
  </si>
  <si>
    <t>03-03-2010 00:00:00</t>
  </si>
  <si>
    <t>26646830</t>
  </si>
  <si>
    <t>АО "Макфа"</t>
  </si>
  <si>
    <t>7438015885</t>
  </si>
  <si>
    <t>21-11-2002 00:00:00</t>
  </si>
  <si>
    <t>30941672</t>
  </si>
  <si>
    <t>АО "Международный аэропорт Магнитогорск"</t>
  </si>
  <si>
    <t>7456037289</t>
  </si>
  <si>
    <t>745601001</t>
  </si>
  <si>
    <t>26360629</t>
  </si>
  <si>
    <t>АО "Миасский машиностроительный завод"</t>
  </si>
  <si>
    <t>7415061758</t>
  </si>
  <si>
    <t>30985114</t>
  </si>
  <si>
    <t>АО "НПО Электромашина"</t>
  </si>
  <si>
    <t>7449044990</t>
  </si>
  <si>
    <t>745450001</t>
  </si>
  <si>
    <t>26645308</t>
  </si>
  <si>
    <t>АО "Саткинский чугуноплавильный завод"</t>
  </si>
  <si>
    <t>7417011047</t>
  </si>
  <si>
    <t>741450001</t>
  </si>
  <si>
    <t>01-01-2011 00:00:00</t>
  </si>
  <si>
    <t>26360574</t>
  </si>
  <si>
    <t>АО "Сигнал"</t>
  </si>
  <si>
    <t>7449105883</t>
  </si>
  <si>
    <t>744901001</t>
  </si>
  <si>
    <t>26-02-1992 00:00:00</t>
  </si>
  <si>
    <t>26503102</t>
  </si>
  <si>
    <t>АО "Трансэнерго"</t>
  </si>
  <si>
    <t>7423023178</t>
  </si>
  <si>
    <t>15-12-2008 00:00:00</t>
  </si>
  <si>
    <t>31211886</t>
  </si>
  <si>
    <t>АО "УСТЭК-Челябинск"</t>
  </si>
  <si>
    <t>7453320202</t>
  </si>
  <si>
    <t>22-03-2018 00:00:00</t>
  </si>
  <si>
    <t>26360364</t>
  </si>
  <si>
    <t>АО "УТСК"</t>
  </si>
  <si>
    <t>7203203418</t>
  </si>
  <si>
    <t>745302002</t>
  </si>
  <si>
    <t>26800381</t>
  </si>
  <si>
    <t>АО "Уральская теплосетевая компания"</t>
  </si>
  <si>
    <t>720301001</t>
  </si>
  <si>
    <t>26353691</t>
  </si>
  <si>
    <t>АО "Учалинский горно-обогатительный комбинат"</t>
  </si>
  <si>
    <t>0270007455</t>
  </si>
  <si>
    <t>997550001</t>
  </si>
  <si>
    <t>09-04-2012 00:00:00</t>
  </si>
  <si>
    <t>26383154</t>
  </si>
  <si>
    <t>АО "Челябинскгоргаз"</t>
  </si>
  <si>
    <t>7451046106</t>
  </si>
  <si>
    <t>01-06-1994 00:00:00</t>
  </si>
  <si>
    <t>26360793</t>
  </si>
  <si>
    <t>АО "Челябинское авиапредприятие"</t>
  </si>
  <si>
    <t>7450003519</t>
  </si>
  <si>
    <t>745001001</t>
  </si>
  <si>
    <t>26644971</t>
  </si>
  <si>
    <t>АО "Челябкоммунэнерго"</t>
  </si>
  <si>
    <t>7451194577</t>
  </si>
  <si>
    <t>744801001</t>
  </si>
  <si>
    <t>19-05-2003 00:00:00</t>
  </si>
  <si>
    <t>26575455</t>
  </si>
  <si>
    <t>АО "Челябоблкоммунэнерго"</t>
  </si>
  <si>
    <t>7447019075</t>
  </si>
  <si>
    <t>744701001</t>
  </si>
  <si>
    <t>26842389</t>
  </si>
  <si>
    <t>7449045730</t>
  </si>
  <si>
    <t>04-04-2011 00:00:00</t>
  </si>
  <si>
    <t>26768533</t>
  </si>
  <si>
    <t>АО "ЭнСер"</t>
  </si>
  <si>
    <t>7415036215</t>
  </si>
  <si>
    <t>18-01-2011 00:00:00</t>
  </si>
  <si>
    <t>26322813</t>
  </si>
  <si>
    <t>АО "Энергопром-ЧЭЗ"</t>
  </si>
  <si>
    <t>7450005001</t>
  </si>
  <si>
    <t>746001001</t>
  </si>
  <si>
    <t>01-10-2008 00:00:00</t>
  </si>
  <si>
    <t>26360640</t>
  </si>
  <si>
    <t>АО "Энергосистемы"</t>
  </si>
  <si>
    <t>7417011223</t>
  </si>
  <si>
    <t>745701001</t>
  </si>
  <si>
    <t>26-12-2003 00:00:00</t>
  </si>
  <si>
    <t>31098533</t>
  </si>
  <si>
    <t>АО «НПО «Электромашина»</t>
  </si>
  <si>
    <t>26360591</t>
  </si>
  <si>
    <t>АО Завод Пластмасс</t>
  </si>
  <si>
    <t>7411009901</t>
  </si>
  <si>
    <t>18-08-2011 00:00:00</t>
  </si>
  <si>
    <t>26360761</t>
  </si>
  <si>
    <t>АО работников "Народное предприятие" Челябинское рудоуправление"</t>
  </si>
  <si>
    <t>7440000163</t>
  </si>
  <si>
    <t>742401001</t>
  </si>
  <si>
    <t>11-10-2002 00:00:00</t>
  </si>
  <si>
    <t>27913150</t>
  </si>
  <si>
    <t>Акционерное общество "Интер РАО - Электрогенерация"</t>
  </si>
  <si>
    <t>7704784450</t>
  </si>
  <si>
    <t>742443001</t>
  </si>
  <si>
    <t>21-08-2012 00:00:00</t>
  </si>
  <si>
    <t>26322790</t>
  </si>
  <si>
    <t>Акционерное общество "ТРАНСНЕФТЬ-УРАЛ"</t>
  </si>
  <si>
    <t>0278039018</t>
  </si>
  <si>
    <t>745143002</t>
  </si>
  <si>
    <t>17-10-2002 00:00:00</t>
  </si>
  <si>
    <t>26360688</t>
  </si>
  <si>
    <t>Акционерное общество "Южноуральская теплосбытовая компания"</t>
  </si>
  <si>
    <t>7424024520</t>
  </si>
  <si>
    <t>31244997</t>
  </si>
  <si>
    <t>Аргаяшское МУП "ВКХ"</t>
  </si>
  <si>
    <t>7426005900</t>
  </si>
  <si>
    <t>01-01-2010 00:00:00</t>
  </si>
  <si>
    <t>27573709</t>
  </si>
  <si>
    <t>ВУ Бердяуш ВЧДР Златоуст - ОСП АО "ВРК -3"</t>
  </si>
  <si>
    <t>7708737500</t>
  </si>
  <si>
    <t>741745001</t>
  </si>
  <si>
    <t>01-07-2011 00:00:00</t>
  </si>
  <si>
    <t>26576588</t>
  </si>
  <si>
    <t>Вагонное депо Верхний Уфалей - филиал ЗАО "Уралгоршахткомплект"</t>
  </si>
  <si>
    <t>6671115787</t>
  </si>
  <si>
    <t>740243001</t>
  </si>
  <si>
    <t>27637336</t>
  </si>
  <si>
    <t>Вагонное рамонтное депо Магнитогорск - обособленное структурное подразделение Самарского филиала АО  "Вагонная ремонтная компания - 1"</t>
  </si>
  <si>
    <t>7708737490</t>
  </si>
  <si>
    <t>745645001</t>
  </si>
  <si>
    <t>14-04-2011 00:00:00</t>
  </si>
  <si>
    <t>27080266</t>
  </si>
  <si>
    <t>Вагонное ремонтное депо Челябинск - обособленное структурное подразделение ОАО ""Вагонная ремонтная компания-2</t>
  </si>
  <si>
    <t>7708737517</t>
  </si>
  <si>
    <t>745145001</t>
  </si>
  <si>
    <t>28819136</t>
  </si>
  <si>
    <t>ГБОУ СПО (ССУЗ) "Верхнеуральский агротехнологический техникум - казачий кадетский корпус"</t>
  </si>
  <si>
    <t>7429005104</t>
  </si>
  <si>
    <t>742901001</t>
  </si>
  <si>
    <t>08-07-1994 00:00:00</t>
  </si>
  <si>
    <t>26360649</t>
  </si>
  <si>
    <t>ГУЗ "Областная туберкулезная больница № 13"</t>
  </si>
  <si>
    <t>7418015703</t>
  </si>
  <si>
    <t>741801001</t>
  </si>
  <si>
    <t>08-12-2011 00:00:00</t>
  </si>
  <si>
    <t>26785750</t>
  </si>
  <si>
    <t>Государственное стационарное учреждение социального обслуживания системы социальной защиты населения "Саткинский психоневрологический интернат"</t>
  </si>
  <si>
    <t>7417002405</t>
  </si>
  <si>
    <t>741701001</t>
  </si>
  <si>
    <t>26-05-2011 00:00:00</t>
  </si>
  <si>
    <t>28139901</t>
  </si>
  <si>
    <t>Гохран России (филиал  "Объект "Урал")</t>
  </si>
  <si>
    <t>7730087409</t>
  </si>
  <si>
    <t>741543001</t>
  </si>
  <si>
    <t>30-12-1996 00:00:00</t>
  </si>
  <si>
    <t>26621162</t>
  </si>
  <si>
    <t>ЗАО "ЖБИ-2"</t>
  </si>
  <si>
    <t>7449010303</t>
  </si>
  <si>
    <t>14-07-1997 00:00:00</t>
  </si>
  <si>
    <t>26360543</t>
  </si>
  <si>
    <t>ЗАО "Карабашмедь"</t>
  </si>
  <si>
    <t>7406002523</t>
  </si>
  <si>
    <t>740001001</t>
  </si>
  <si>
    <t>04-09-2002 00:00:00</t>
  </si>
  <si>
    <t>26360589</t>
  </si>
  <si>
    <t>ЗАО "Катавский цемент"</t>
  </si>
  <si>
    <t>7410005573</t>
  </si>
  <si>
    <t>741001001</t>
  </si>
  <si>
    <t>22-06-2001 00:00:00</t>
  </si>
  <si>
    <t>26360620</t>
  </si>
  <si>
    <t>ЗАО "Магнитогорский комбинат хлебопродуктов "Ситно"</t>
  </si>
  <si>
    <t>7414001724</t>
  </si>
  <si>
    <t>26360625</t>
  </si>
  <si>
    <t>ЗАО "Миассмебель"</t>
  </si>
  <si>
    <t>7415002713</t>
  </si>
  <si>
    <t>23-07-2002 00:00:00</t>
  </si>
  <si>
    <t>28142253</t>
  </si>
  <si>
    <t>ЗАО "Торговый дом "БОВИД"</t>
  </si>
  <si>
    <t>7423013290</t>
  </si>
  <si>
    <t>745201001</t>
  </si>
  <si>
    <t>17-04-2002 00:00:00</t>
  </si>
  <si>
    <t>26360759</t>
  </si>
  <si>
    <t>ЗАО КХП "Злак"</t>
  </si>
  <si>
    <t>7440000090</t>
  </si>
  <si>
    <t>744001001</t>
  </si>
  <si>
    <t>11-07-1996 00:00:00</t>
  </si>
  <si>
    <t>26493228</t>
  </si>
  <si>
    <t>Закрытое акционерное общество "Троицкая энергетическая компания"</t>
  </si>
  <si>
    <t>7418017355</t>
  </si>
  <si>
    <t>741801004</t>
  </si>
  <si>
    <t>04-03-2010 00:00:00</t>
  </si>
  <si>
    <t>28875757</t>
  </si>
  <si>
    <t>ИП Валиев Вагиз Ахунзянович</t>
  </si>
  <si>
    <t>741500433979</t>
  </si>
  <si>
    <t>отсутствует</t>
  </si>
  <si>
    <t>31311981</t>
  </si>
  <si>
    <t>МАУ "Управление Норкинского ЖКХ"</t>
  </si>
  <si>
    <t>7460042517</t>
  </si>
  <si>
    <t>26360672</t>
  </si>
  <si>
    <t>МКП "Энергетик"</t>
  </si>
  <si>
    <t>7423000075</t>
  </si>
  <si>
    <t>742301001</t>
  </si>
  <si>
    <t>08-12-2009 00:00:00</t>
  </si>
  <si>
    <t>26785734</t>
  </si>
  <si>
    <t>ММПКХ</t>
  </si>
  <si>
    <t>7422000570</t>
  </si>
  <si>
    <t>742201001</t>
  </si>
  <si>
    <t>30-12-1999 00:00:00</t>
  </si>
  <si>
    <t>26489240</t>
  </si>
  <si>
    <t>ММУП ЖКХ пос. Новогорный</t>
  </si>
  <si>
    <t>7422015336</t>
  </si>
  <si>
    <t>741301001</t>
  </si>
  <si>
    <t>10-02-2010 00:00:00</t>
  </si>
  <si>
    <t>30925715</t>
  </si>
  <si>
    <t>МП ЖКХ "Агаповское"</t>
  </si>
  <si>
    <t>7425004572</t>
  </si>
  <si>
    <t>745501001</t>
  </si>
  <si>
    <t>26360690</t>
  </si>
  <si>
    <t>МП ЖКХ "Желтинское"</t>
  </si>
  <si>
    <t>7425007936</t>
  </si>
  <si>
    <t>15-12-2010 00:00:00</t>
  </si>
  <si>
    <t>742501001</t>
  </si>
  <si>
    <t>26360617</t>
  </si>
  <si>
    <t>МП трест "Теплофикация"</t>
  </si>
  <si>
    <t>7414000657</t>
  </si>
  <si>
    <t>744501001</t>
  </si>
  <si>
    <t>15-11-2002 00:00:00</t>
  </si>
  <si>
    <t>26360702</t>
  </si>
  <si>
    <t>МУ "Управление Акбашевского ЖКХ"</t>
  </si>
  <si>
    <t>7426007336</t>
  </si>
  <si>
    <t>742601001</t>
  </si>
  <si>
    <t>04-11-2003 00:00:00</t>
  </si>
  <si>
    <t>26360701</t>
  </si>
  <si>
    <t>МУ "Управление Байрамгуловского ЖКХ"</t>
  </si>
  <si>
    <t>7426007287</t>
  </si>
  <si>
    <t>17-09-2003 00:00:00</t>
  </si>
  <si>
    <t>26360705</t>
  </si>
  <si>
    <t>МУ "Управление Дербишевского ЖКХ"</t>
  </si>
  <si>
    <t>7426007488</t>
  </si>
  <si>
    <t>29-01-2004 00:00:00</t>
  </si>
  <si>
    <t>26360700</t>
  </si>
  <si>
    <t>МУ "Управление Ишалинского ЖКХ"</t>
  </si>
  <si>
    <t>7426007248</t>
  </si>
  <si>
    <t>06-08-2003 00:00:00</t>
  </si>
  <si>
    <t>26489511</t>
  </si>
  <si>
    <t>МУ "Управление Камышевского ЖКХ"</t>
  </si>
  <si>
    <t>7426007449</t>
  </si>
  <si>
    <t>26360704</t>
  </si>
  <si>
    <t>МУ "Управление Норкинского ЖКХ"</t>
  </si>
  <si>
    <t>7426007456</t>
  </si>
  <si>
    <t>26360699</t>
  </si>
  <si>
    <t>МУ "Управление Худайбердинского ЖКХ"</t>
  </si>
  <si>
    <t>7426007230</t>
  </si>
  <si>
    <t>16-07-2003 00:00:00</t>
  </si>
  <si>
    <t>26360583</t>
  </si>
  <si>
    <t>МУП  "ЖКХ" Еленинского сельского поселения</t>
  </si>
  <si>
    <t>7407007972</t>
  </si>
  <si>
    <t>740701001</t>
  </si>
  <si>
    <t>21-09-2005 00:00:00</t>
  </si>
  <si>
    <t>26360735</t>
  </si>
  <si>
    <t>МУП "Арсинское ЖКХ"</t>
  </si>
  <si>
    <t>7435008424</t>
  </si>
  <si>
    <t>745801001</t>
  </si>
  <si>
    <t>28819072</t>
  </si>
  <si>
    <t>МУП "БЖЭК"</t>
  </si>
  <si>
    <t>7402010530</t>
  </si>
  <si>
    <t>740201001</t>
  </si>
  <si>
    <t>28-05-2008 00:00:00</t>
  </si>
  <si>
    <t>26360559</t>
  </si>
  <si>
    <t>МУП "Булзинский ЭУЖКХ"</t>
  </si>
  <si>
    <t>7402009630</t>
  </si>
  <si>
    <t>06-09-2007 00:00:00</t>
  </si>
  <si>
    <t>28868891</t>
  </si>
  <si>
    <t>МУП "Город Плюс"</t>
  </si>
  <si>
    <t>7429012895</t>
  </si>
  <si>
    <t>04-07-2002 00:00:00</t>
  </si>
  <si>
    <t>31364383</t>
  </si>
  <si>
    <t>МУП "ЖКХ Солнечное"</t>
  </si>
  <si>
    <t>7460046688</t>
  </si>
  <si>
    <t>16-08-2019 00:00:00</t>
  </si>
  <si>
    <t>26489596</t>
  </si>
  <si>
    <t>МУП "ЖКХ-Первомайский"</t>
  </si>
  <si>
    <t>7425007975</t>
  </si>
  <si>
    <t>31342287</t>
  </si>
  <si>
    <t>МУП "КОММЕТ"</t>
  </si>
  <si>
    <t>7450015440</t>
  </si>
  <si>
    <t>17-08-1998 00:00:00</t>
  </si>
  <si>
    <t>28982281</t>
  </si>
  <si>
    <t>МУП "Карабашское коммунальное предприятие"</t>
  </si>
  <si>
    <t>7413015280</t>
  </si>
  <si>
    <t>27080730</t>
  </si>
  <si>
    <t>МУП "Каракульский Жилкомсервис"</t>
  </si>
  <si>
    <t>7430013220</t>
  </si>
  <si>
    <t>16-11-2010 00:00:00</t>
  </si>
  <si>
    <t>26360588</t>
  </si>
  <si>
    <t>МУП "Каслинский хлебозавод"</t>
  </si>
  <si>
    <t>7409004529</t>
  </si>
  <si>
    <t>740901001</t>
  </si>
  <si>
    <t>30-10-2002 00:00:00</t>
  </si>
  <si>
    <t>26360734</t>
  </si>
  <si>
    <t>МУП "Кассельское ЖКХ"</t>
  </si>
  <si>
    <t>7435008400</t>
  </si>
  <si>
    <t>743501001</t>
  </si>
  <si>
    <t>12-02-2004 00:00:00</t>
  </si>
  <si>
    <t>26360661</t>
  </si>
  <si>
    <t>МУП "Кидышевская котельная и тепловые сети"</t>
  </si>
  <si>
    <t>7420010780</t>
  </si>
  <si>
    <t>742001001</t>
  </si>
  <si>
    <t>24-08-2006 00:00:00</t>
  </si>
  <si>
    <t>26646142</t>
  </si>
  <si>
    <t>МУП "Кичигинское ЖКХ"</t>
  </si>
  <si>
    <t>7424025883</t>
  </si>
  <si>
    <t>03-06-2008 00:00:00</t>
  </si>
  <si>
    <t>31097760</t>
  </si>
  <si>
    <t>МУП "Коммет"</t>
  </si>
  <si>
    <t>26932045</t>
  </si>
  <si>
    <t>МУП "Коммунальные сети"</t>
  </si>
  <si>
    <t>7404056530</t>
  </si>
  <si>
    <t>26489977</t>
  </si>
  <si>
    <t>МУП "Коммунальные услуги"</t>
  </si>
  <si>
    <t>7424024135</t>
  </si>
  <si>
    <t>11-02-2010 00:00:00</t>
  </si>
  <si>
    <t>26360726</t>
  </si>
  <si>
    <t>МУП "Кочердыкское ЖКХ"</t>
  </si>
  <si>
    <t>7430009985</t>
  </si>
  <si>
    <t>26360747</t>
  </si>
  <si>
    <t>МУП "Кременкульские коммунальные системы" п. Кременкуль, п. Садовый</t>
  </si>
  <si>
    <t>7438022709</t>
  </si>
  <si>
    <t>07-05-2007 00:00:00</t>
  </si>
  <si>
    <t>26489857</t>
  </si>
  <si>
    <t>МУП "Кулуевское ЖКХ"</t>
  </si>
  <si>
    <t>7426006942</t>
  </si>
  <si>
    <t>27-06-2003 00:00:00</t>
  </si>
  <si>
    <t>26489873</t>
  </si>
  <si>
    <t>МУП "Кунашак Сервис"</t>
  </si>
  <si>
    <t>7438018710</t>
  </si>
  <si>
    <t>26360568</t>
  </si>
  <si>
    <t>МУП "Многоотраслевое производственное объединение энергосетей"</t>
  </si>
  <si>
    <t>7405000450</t>
  </si>
  <si>
    <t>29-11-2002 00:00:00</t>
  </si>
  <si>
    <t>28421753</t>
  </si>
  <si>
    <t>МУП "Многофункциональный комплекс"</t>
  </si>
  <si>
    <t>7430015393</t>
  </si>
  <si>
    <t>12-03-2013 00:00:00</t>
  </si>
  <si>
    <t>28265533</t>
  </si>
  <si>
    <t>МУП "На Торговой"</t>
  </si>
  <si>
    <t>7455009842</t>
  </si>
  <si>
    <t>21-09-2012 00:00:00</t>
  </si>
  <si>
    <t>26360667</t>
  </si>
  <si>
    <t>МУП "Производственное объединение водоснабжения и водоотведения"</t>
  </si>
  <si>
    <t>7421000440</t>
  </si>
  <si>
    <t>19-12-2002 00:00:00</t>
  </si>
  <si>
    <t>31044384</t>
  </si>
  <si>
    <t>МУП "Ресурс-Н"</t>
  </si>
  <si>
    <t>7459005743</t>
  </si>
  <si>
    <t>11-09-2017 00:00:00</t>
  </si>
  <si>
    <t>26643146</t>
  </si>
  <si>
    <t>МУП "Розинские тепловые сети"</t>
  </si>
  <si>
    <t>7412011759</t>
  </si>
  <si>
    <t>24-12-2007 00:00:00</t>
  </si>
  <si>
    <t>26360671</t>
  </si>
  <si>
    <t>МУП "Санаторий "Дальняя Дача"</t>
  </si>
  <si>
    <t>7422012007</t>
  </si>
  <si>
    <t>31258620</t>
  </si>
  <si>
    <t>МУП "Служба благоустройства Миньярского городского поселения"</t>
  </si>
  <si>
    <t>7457009372</t>
  </si>
  <si>
    <t>12-10-2018 00:00:00</t>
  </si>
  <si>
    <t>26623913</t>
  </si>
  <si>
    <t>МУП "ТеплоЭнерго"</t>
  </si>
  <si>
    <t>7401011034</t>
  </si>
  <si>
    <t>740101001</t>
  </si>
  <si>
    <t>22-05-2006 00:00:00</t>
  </si>
  <si>
    <t>26360606</t>
  </si>
  <si>
    <t>МУП "Тепловые системы"</t>
  </si>
  <si>
    <t>7412011220</t>
  </si>
  <si>
    <t>741201001</t>
  </si>
  <si>
    <t>18-07-2007 00:00:00</t>
  </si>
  <si>
    <t>30351057</t>
  </si>
  <si>
    <t>МУП "Теплоком"</t>
  </si>
  <si>
    <t>7415091329</t>
  </si>
  <si>
    <t>30985495</t>
  </si>
  <si>
    <t>МУП "Теплосервис"</t>
  </si>
  <si>
    <t>7457007343</t>
  </si>
  <si>
    <t>30365719</t>
  </si>
  <si>
    <t>МУП "Управление Губернского ЖКХ Кузнецкого сельскогго поселения"</t>
  </si>
  <si>
    <t>7460024204</t>
  </si>
  <si>
    <t>19-10-2015 00:00:00</t>
  </si>
  <si>
    <t>31462007</t>
  </si>
  <si>
    <t>МУП "Управляющая компания жилищно-коммунального хозяйства г. Бакала"</t>
  </si>
  <si>
    <t>7417011946</t>
  </si>
  <si>
    <t>31356566</t>
  </si>
  <si>
    <t>МУП "ЧРКС"</t>
  </si>
  <si>
    <t>7420008132</t>
  </si>
  <si>
    <t>09-02-2004 00:00:00</t>
  </si>
  <si>
    <t>26639646</t>
  </si>
  <si>
    <t>МУП "Челябинские коммунальные тепловые сети"</t>
  </si>
  <si>
    <t>7448005075</t>
  </si>
  <si>
    <t>21-12-2010 00:00:00</t>
  </si>
  <si>
    <t>26493235</t>
  </si>
  <si>
    <t>МУП "Электротепловые сети"</t>
  </si>
  <si>
    <t>7418012452</t>
  </si>
  <si>
    <t>04-08-2003 00:00:00</t>
  </si>
  <si>
    <t>26576505</t>
  </si>
  <si>
    <t>МУП "Энергетик"</t>
  </si>
  <si>
    <t>7402007009</t>
  </si>
  <si>
    <t>25-08-2005 00:00:00</t>
  </si>
  <si>
    <t>31094430</t>
  </si>
  <si>
    <t>МУП ЖКХ "Северное"</t>
  </si>
  <si>
    <t>7430028593</t>
  </si>
  <si>
    <t>22-06-2017 00:00:00</t>
  </si>
  <si>
    <t>26614957</t>
  </si>
  <si>
    <t>МУП ЖКХ "Шабурово"</t>
  </si>
  <si>
    <t>7402012538</t>
  </si>
  <si>
    <t>12-06-2010 00:00:00</t>
  </si>
  <si>
    <t>28009202</t>
  </si>
  <si>
    <t>МУП ЖКХ "Шумовское"</t>
  </si>
  <si>
    <t>7430010772</t>
  </si>
  <si>
    <t>20-03-2008 00:00:00</t>
  </si>
  <si>
    <t>28869014</t>
  </si>
  <si>
    <t>МУП ЖКХ с. Коелга</t>
  </si>
  <si>
    <t>7430001023</t>
  </si>
  <si>
    <t>19-09-2007 00:00:00</t>
  </si>
  <si>
    <t>28828265</t>
  </si>
  <si>
    <t>МУП МГО "Городское хозяйство"</t>
  </si>
  <si>
    <t>7415047810</t>
  </si>
  <si>
    <t>22-12-2005 00:00:00</t>
  </si>
  <si>
    <t>26996710</t>
  </si>
  <si>
    <t>МУП Скалистское ЖКХ "Троицко-совхозное сельское поселение"</t>
  </si>
  <si>
    <t>7418019930</t>
  </si>
  <si>
    <t>19-04-2010 00:00:00</t>
  </si>
  <si>
    <t>30365465</t>
  </si>
  <si>
    <t>Муниципальное предприятие Кыштымского городского округа "Многопрофильное предприятие"</t>
  </si>
  <si>
    <t>7413021380</t>
  </si>
  <si>
    <t>26360545</t>
  </si>
  <si>
    <t>ОАО "Ашинский металлургический завод"</t>
  </si>
  <si>
    <t>7401000473</t>
  </si>
  <si>
    <t>05-11-2002 00:00:00</t>
  </si>
  <si>
    <t>26646809</t>
  </si>
  <si>
    <t>ОАО "БетЭлТранс"</t>
  </si>
  <si>
    <t>7708669867</t>
  </si>
  <si>
    <t>745102001</t>
  </si>
  <si>
    <t>26360738</t>
  </si>
  <si>
    <t>ОАО "Есаульское ремонтно-техническое предприятие"</t>
  </si>
  <si>
    <t>7438001674</t>
  </si>
  <si>
    <t>23-09-2002 00:00:00</t>
  </si>
  <si>
    <t>26531014</t>
  </si>
  <si>
    <t>ОАО "Магнитогорский метизно-калибровочный завод "ММК-Метиз"</t>
  </si>
  <si>
    <t>7414001428</t>
  </si>
  <si>
    <t>11-12-1992 00:00:00</t>
  </si>
  <si>
    <t>26360572</t>
  </si>
  <si>
    <t>ОАО "Новокаолиновый ГОК"</t>
  </si>
  <si>
    <t>7407000127</t>
  </si>
  <si>
    <t>02-02-2017 00:00:00</t>
  </si>
  <si>
    <t>29646212</t>
  </si>
  <si>
    <t>ОАО "Росжелдорстрой" - филиал Завод ЖБК и СД СМТ "Стройиндустрия"</t>
  </si>
  <si>
    <t>7708587205</t>
  </si>
  <si>
    <t>745131002</t>
  </si>
  <si>
    <t>26490001</t>
  </si>
  <si>
    <t>ОАО "Санаторий Урал"</t>
  </si>
  <si>
    <t>7440001262</t>
  </si>
  <si>
    <t>26360750</t>
  </si>
  <si>
    <t>ОАО "Троицкий комбинат хлебопродуктов"</t>
  </si>
  <si>
    <t>7439000585</t>
  </si>
  <si>
    <t>27-11-2002 00:00:00</t>
  </si>
  <si>
    <t>26360796</t>
  </si>
  <si>
    <t>ОАО "Трубодеталь"</t>
  </si>
  <si>
    <t>7451047011</t>
  </si>
  <si>
    <t>06-09-2002 00:00:00</t>
  </si>
  <si>
    <t>26646914</t>
  </si>
  <si>
    <t>ОАО "Уральский электродный институт"</t>
  </si>
  <si>
    <t>7447001173</t>
  </si>
  <si>
    <t>24-07-2002 00:00:00</t>
  </si>
  <si>
    <t>26576531</t>
  </si>
  <si>
    <t>ОАО "Уфалейникель"</t>
  </si>
  <si>
    <t>7402001769</t>
  </si>
  <si>
    <t>29-10-2002 00:00:00</t>
  </si>
  <si>
    <t>26360739</t>
  </si>
  <si>
    <t>ОАО "Челябинское" по племенной работе</t>
  </si>
  <si>
    <t>7438018244</t>
  </si>
  <si>
    <t>27-01-2005 00:00:00</t>
  </si>
  <si>
    <t>26322756</t>
  </si>
  <si>
    <t>ОАО "Электромашина"</t>
  </si>
  <si>
    <t>7449016055</t>
  </si>
  <si>
    <t>21-08-2002 00:00:00</t>
  </si>
  <si>
    <t>26360687</t>
  </si>
  <si>
    <t>ОАО "Южуралзолото Группа Компаний"</t>
  </si>
  <si>
    <t>7424024375</t>
  </si>
  <si>
    <t>19-06-2007 00:00:00</t>
  </si>
  <si>
    <t>26360794</t>
  </si>
  <si>
    <t>ОАО "Южуралкондитер"</t>
  </si>
  <si>
    <t>7451012266</t>
  </si>
  <si>
    <t>01-10-2002 00:00:00</t>
  </si>
  <si>
    <t>28009297</t>
  </si>
  <si>
    <t>ООО  "Луговское"</t>
  </si>
  <si>
    <t>7430014382</t>
  </si>
  <si>
    <t>30-10-2012 00:00:00</t>
  </si>
  <si>
    <t>28015383</t>
  </si>
  <si>
    <t>ООО "Агрострой-М"</t>
  </si>
  <si>
    <t>7432010513</t>
  </si>
  <si>
    <t>743201001</t>
  </si>
  <si>
    <t>04-08-2000 00:00:00</t>
  </si>
  <si>
    <t>31460491</t>
  </si>
  <si>
    <t>ООО "Аирлинк"</t>
  </si>
  <si>
    <t>7457004215</t>
  </si>
  <si>
    <t>30384893</t>
  </si>
  <si>
    <t>ООО "Алмаз"</t>
  </si>
  <si>
    <t>8611007452</t>
  </si>
  <si>
    <t>30351011</t>
  </si>
  <si>
    <t>ООО "Альтернативная топливно-энергетическая компания"</t>
  </si>
  <si>
    <t>7447245331</t>
  </si>
  <si>
    <t>30840282</t>
  </si>
  <si>
    <t>ООО "Альянс"</t>
  </si>
  <si>
    <t>7402010273</t>
  </si>
  <si>
    <t>26489642</t>
  </si>
  <si>
    <t>ООО "Атлант"</t>
  </si>
  <si>
    <t>7443007840</t>
  </si>
  <si>
    <t>26646016</t>
  </si>
  <si>
    <t>ООО "Белозерское ЖКХ № 2"</t>
  </si>
  <si>
    <t>7418019000</t>
  </si>
  <si>
    <t>27573290</t>
  </si>
  <si>
    <t>ООО "Бриз"</t>
  </si>
  <si>
    <t>7451273885</t>
  </si>
  <si>
    <t>29-10-2008 00:00:00</t>
  </si>
  <si>
    <t>28009243</t>
  </si>
  <si>
    <t>ООО "Бродокалмакское ЖКХ"</t>
  </si>
  <si>
    <t>7430014431</t>
  </si>
  <si>
    <t>22-11-2012 00:00:00</t>
  </si>
  <si>
    <t>26489536</t>
  </si>
  <si>
    <t>ООО "ВЕЛЛ-КОМ"</t>
  </si>
  <si>
    <t>7438022723</t>
  </si>
  <si>
    <t>26360797</t>
  </si>
  <si>
    <t>ООО "ВПК ЧелПром"</t>
  </si>
  <si>
    <t>7451079736</t>
  </si>
  <si>
    <t>14-10-2002 00:00:00</t>
  </si>
  <si>
    <t>28512271</t>
  </si>
  <si>
    <t>ООО "Вертикаль"</t>
  </si>
  <si>
    <t>7455012098</t>
  </si>
  <si>
    <t>22-03-2013 00:00:00</t>
  </si>
  <si>
    <t>26489918</t>
  </si>
  <si>
    <t>ООО "ВиТ"</t>
  </si>
  <si>
    <t>7425758643</t>
  </si>
  <si>
    <t>31469734</t>
  </si>
  <si>
    <t>ООО "Водород"</t>
  </si>
  <si>
    <t>7447296054</t>
  </si>
  <si>
    <t>30-07-2020 00:00:00</t>
  </si>
  <si>
    <t>30396506</t>
  </si>
  <si>
    <t>ООО "Вознесенское ЖКХ"</t>
  </si>
  <si>
    <t>7448107817</t>
  </si>
  <si>
    <t>01-01-2016 00:00:00</t>
  </si>
  <si>
    <t>31444135</t>
  </si>
  <si>
    <t>ООО "ГЭСК"</t>
  </si>
  <si>
    <t>7448149084</t>
  </si>
  <si>
    <t>26-06-2012 00:00:00</t>
  </si>
  <si>
    <t>27573604</t>
  </si>
  <si>
    <t>ООО "Генерация"</t>
  </si>
  <si>
    <t>7447210681</t>
  </si>
  <si>
    <t>15-06-2011 00:00:00</t>
  </si>
  <si>
    <t>26360816</t>
  </si>
  <si>
    <t>ООО "Геоинвест"</t>
  </si>
  <si>
    <t>7453099671</t>
  </si>
  <si>
    <t>06-06-2003 00:00:00</t>
  </si>
  <si>
    <t>26645230</t>
  </si>
  <si>
    <t>ООО "Дом"</t>
  </si>
  <si>
    <t>7423021406</t>
  </si>
  <si>
    <t>31370390</t>
  </si>
  <si>
    <t>ООО "Домовой-Тепло"</t>
  </si>
  <si>
    <t>7455026541</t>
  </si>
  <si>
    <t>09-01-2020 00:00:00</t>
  </si>
  <si>
    <t>28869927</t>
  </si>
  <si>
    <t>ООО "Домоуправление Локомотивного городского округа"</t>
  </si>
  <si>
    <t>7407010492</t>
  </si>
  <si>
    <t>19-02-2010 00:00:00</t>
  </si>
  <si>
    <t>27721008</t>
  </si>
  <si>
    <t>ООО "ЖКХ "Гарант плюс"</t>
  </si>
  <si>
    <t>7407010975</t>
  </si>
  <si>
    <t>26614826</t>
  </si>
  <si>
    <t>ООО "ЖКХ "Партнер"</t>
  </si>
  <si>
    <t>7407009810</t>
  </si>
  <si>
    <t>25-07-2008 00:00:00</t>
  </si>
  <si>
    <t>26491622</t>
  </si>
  <si>
    <t>ООО "ЖКХ Агаповское"</t>
  </si>
  <si>
    <t>7425756580</t>
  </si>
  <si>
    <t>09-01-2008 00:00:00</t>
  </si>
  <si>
    <t>26497686</t>
  </si>
  <si>
    <t>ООО "ЖКХ" п. Сулея</t>
  </si>
  <si>
    <t>7417018620</t>
  </si>
  <si>
    <t>01-04-2010 00:00:00</t>
  </si>
  <si>
    <t>28056360</t>
  </si>
  <si>
    <t>ООО "ЖКХ-Бердяуш"</t>
  </si>
  <si>
    <t>7457000027</t>
  </si>
  <si>
    <t>07-02-2012 00:00:00</t>
  </si>
  <si>
    <t>28464858</t>
  </si>
  <si>
    <t>ООО "ЖЭК"</t>
  </si>
  <si>
    <t>7460004085</t>
  </si>
  <si>
    <t>19-09-2012 00:00:00</t>
  </si>
  <si>
    <t>26360642</t>
  </si>
  <si>
    <t>ООО "ЖилКоммунСервис" с. Айлино</t>
  </si>
  <si>
    <t>7417020620</t>
  </si>
  <si>
    <t>30-12-2008 00:00:00</t>
  </si>
  <si>
    <t>26492405</t>
  </si>
  <si>
    <t>ООО "Жилищный сервис"</t>
  </si>
  <si>
    <t>7420002363</t>
  </si>
  <si>
    <t>02-03-2010 00:00:00</t>
  </si>
  <si>
    <t>31237309</t>
  </si>
  <si>
    <t>ООО "Жилтехсервис"</t>
  </si>
  <si>
    <t>7452111894</t>
  </si>
  <si>
    <t>01-01-2019 00:00:00</t>
  </si>
  <si>
    <t>28819058</t>
  </si>
  <si>
    <t>ООО "ЗЭМЗ-Энерго"</t>
  </si>
  <si>
    <t>7404064066</t>
  </si>
  <si>
    <t>20-06-2014 00:00:00</t>
  </si>
  <si>
    <t>26489940</t>
  </si>
  <si>
    <t>ООО "Здоровый дух"</t>
  </si>
  <si>
    <t>7438017297</t>
  </si>
  <si>
    <t>26815898</t>
  </si>
  <si>
    <t>ООО "Златсеть"</t>
  </si>
  <si>
    <t>7404056121</t>
  </si>
  <si>
    <t>27717641</t>
  </si>
  <si>
    <t>ООО "Золотой пляж"</t>
  </si>
  <si>
    <t>7415078310</t>
  </si>
  <si>
    <t>28-01-1994 00:00:00</t>
  </si>
  <si>
    <t>26360632</t>
  </si>
  <si>
    <t>ООО "ИБК-Энерго"</t>
  </si>
  <si>
    <t>7415046510</t>
  </si>
  <si>
    <t>08-09-2005 00:00:00</t>
  </si>
  <si>
    <t>26768884</t>
  </si>
  <si>
    <t>ООО "ИРМИ ЖКХ"</t>
  </si>
  <si>
    <t>7411019829</t>
  </si>
  <si>
    <t>741101001</t>
  </si>
  <si>
    <t>27637641</t>
  </si>
  <si>
    <t>ООО "ИСК"</t>
  </si>
  <si>
    <t>7453193794</t>
  </si>
  <si>
    <t>26-03-2008 00:00:00</t>
  </si>
  <si>
    <t>28005362</t>
  </si>
  <si>
    <t>ООО "Импульс"</t>
  </si>
  <si>
    <t>7438021913</t>
  </si>
  <si>
    <t>29-06-2012 00:00:00</t>
  </si>
  <si>
    <t>27989639</t>
  </si>
  <si>
    <t>ООО "Инжиниринговая компания" Модернизация коммунальных систем"</t>
  </si>
  <si>
    <t>7460002183</t>
  </si>
  <si>
    <t>31432341</t>
  </si>
  <si>
    <t>ООО "Интерполис"</t>
  </si>
  <si>
    <t>7452115480</t>
  </si>
  <si>
    <t>05-08-2020 00:00:00</t>
  </si>
  <si>
    <t>30933723</t>
  </si>
  <si>
    <t>ООО "Источники тепла"</t>
  </si>
  <si>
    <t>7203407130</t>
  </si>
  <si>
    <t>31214677</t>
  </si>
  <si>
    <t>ООО "КАРГО 74"</t>
  </si>
  <si>
    <t>7448144150</t>
  </si>
  <si>
    <t>30-01-2012 00:00:00</t>
  </si>
  <si>
    <t>28856591</t>
  </si>
  <si>
    <t>ООО "КН-Сервис"</t>
  </si>
  <si>
    <t>7447238260</t>
  </si>
  <si>
    <t>30384905</t>
  </si>
  <si>
    <t>ООО "КУНДРАВЫКОМ"</t>
  </si>
  <si>
    <t>7415092202</t>
  </si>
  <si>
    <t>26816040</t>
  </si>
  <si>
    <t>ООО "Каменское ЖКХ"</t>
  </si>
  <si>
    <t>7424028436</t>
  </si>
  <si>
    <t>15-03-2011 00:00:00</t>
  </si>
  <si>
    <t>31190768</t>
  </si>
  <si>
    <t>ООО "Капитал-Сити"</t>
  </si>
  <si>
    <t>6670320494</t>
  </si>
  <si>
    <t>26360576</t>
  </si>
  <si>
    <t>ООО "Карталинский элеватор"</t>
  </si>
  <si>
    <t>7407007651</t>
  </si>
  <si>
    <t>24-02-2005 00:00:00</t>
  </si>
  <si>
    <t>26360639</t>
  </si>
  <si>
    <t>ООО "Коммунальное обеспечение населения и сервис"</t>
  </si>
  <si>
    <t>7417010808</t>
  </si>
  <si>
    <t>04-07-2003 00:00:00</t>
  </si>
  <si>
    <t>27181770</t>
  </si>
  <si>
    <t>ООО "Коммунальные системы"</t>
  </si>
  <si>
    <t>7401016226</t>
  </si>
  <si>
    <t>18-07-2011 00:00:00</t>
  </si>
  <si>
    <t>27637260</t>
  </si>
  <si>
    <t>7412015175</t>
  </si>
  <si>
    <t>27637634</t>
  </si>
  <si>
    <t>ООО "Корвет"</t>
  </si>
  <si>
    <t>7412015182</t>
  </si>
  <si>
    <t>17-03-2011 00:00:00</t>
  </si>
  <si>
    <t>26641639</t>
  </si>
  <si>
    <t>ООО "Коркинский экскаваторо-вагоноремонтный завод"</t>
  </si>
  <si>
    <t>7412012791</t>
  </si>
  <si>
    <t>743043002</t>
  </si>
  <si>
    <t>03-10-2008 00:00:00</t>
  </si>
  <si>
    <t>28142264</t>
  </si>
  <si>
    <t>ООО "Коркинское производственное объединение"</t>
  </si>
  <si>
    <t>7412007216</t>
  </si>
  <si>
    <t>26-07-2000 00:00:00</t>
  </si>
  <si>
    <t>30833710</t>
  </si>
  <si>
    <t>ООО "Кыштымский лес"</t>
  </si>
  <si>
    <t>7413009079</t>
  </si>
  <si>
    <t>28871482</t>
  </si>
  <si>
    <t>ООО "ЛУКОЙЛ-Уралнефтепродукт"</t>
  </si>
  <si>
    <t>7453011758</t>
  </si>
  <si>
    <t>025250001</t>
  </si>
  <si>
    <t>01-02-2011 00:00:00</t>
  </si>
  <si>
    <t>26774279</t>
  </si>
  <si>
    <t>ООО "МАГ- Энерго"</t>
  </si>
  <si>
    <t>7715360149</t>
  </si>
  <si>
    <t>04-12-2002 00:00:00</t>
  </si>
  <si>
    <t>30351073</t>
  </si>
  <si>
    <t>ООО "МОЛНИЯ-ЭНЕРГО"</t>
  </si>
  <si>
    <t>7453263272</t>
  </si>
  <si>
    <t>28150101</t>
  </si>
  <si>
    <t>ООО "МУЖКП Тимирязевское"</t>
  </si>
  <si>
    <t>7420012361</t>
  </si>
  <si>
    <t>03-12-2007 00:00:00</t>
  </si>
  <si>
    <t>26360618</t>
  </si>
  <si>
    <t>ООО "МагХолод"</t>
  </si>
  <si>
    <t>7446047168</t>
  </si>
  <si>
    <t>744401001</t>
  </si>
  <si>
    <t>03-04-2006 00:00:00</t>
  </si>
  <si>
    <t>30386705</t>
  </si>
  <si>
    <t>ООО "Магнитогорская Сетевая Компания"</t>
  </si>
  <si>
    <t>7444059016</t>
  </si>
  <si>
    <t>03-09-2008 00:00:00</t>
  </si>
  <si>
    <t>26360774</t>
  </si>
  <si>
    <t>ООО "Магнитогорский завод пиво-безалкогольных напитков"</t>
  </si>
  <si>
    <t>7445037819</t>
  </si>
  <si>
    <t>21-02-2008 00:00:00</t>
  </si>
  <si>
    <t>31370396</t>
  </si>
  <si>
    <t>ООО "Метод"</t>
  </si>
  <si>
    <t>6678058369</t>
  </si>
  <si>
    <t>668601001</t>
  </si>
  <si>
    <t>30365644</t>
  </si>
  <si>
    <t>ООО "Минигидро"</t>
  </si>
  <si>
    <t>7453225598</t>
  </si>
  <si>
    <t>26360548</t>
  </si>
  <si>
    <t>ООО "Миньярская коммунальная компания"</t>
  </si>
  <si>
    <t>7401012408</t>
  </si>
  <si>
    <t>20-08-2007 00:00:00</t>
  </si>
  <si>
    <t>31022478</t>
  </si>
  <si>
    <t>ООО "Модуль+"</t>
  </si>
  <si>
    <t>7430027550</t>
  </si>
  <si>
    <t>26816025</t>
  </si>
  <si>
    <t>ООО "Мордвиновское ЖКХ"</t>
  </si>
  <si>
    <t>7424028450</t>
  </si>
  <si>
    <t>28822241</t>
  </si>
  <si>
    <t>ООО "НПП "ТехМикс"</t>
  </si>
  <si>
    <t>7404057421</t>
  </si>
  <si>
    <t>28275179</t>
  </si>
  <si>
    <t>ООО "Надежность-Тепло"</t>
  </si>
  <si>
    <t>7456010985</t>
  </si>
  <si>
    <t>22-06-2012 00:00:00</t>
  </si>
  <si>
    <t>28828245</t>
  </si>
  <si>
    <t>ООО "Никос-Сервис"</t>
  </si>
  <si>
    <t>7430017351</t>
  </si>
  <si>
    <t>05-09-2013 00:00:00</t>
  </si>
  <si>
    <t>26360646</t>
  </si>
  <si>
    <t>ООО "Новые коммунальные системы - Троицк"</t>
  </si>
  <si>
    <t>7418013142</t>
  </si>
  <si>
    <t>15-07-2004 00:00:00</t>
  </si>
  <si>
    <t>28940108</t>
  </si>
  <si>
    <t>ООО "Нязепетровская Тепло-Энергетическая Компания"</t>
  </si>
  <si>
    <t>7459003070</t>
  </si>
  <si>
    <t>16-09-2014 00:00:00</t>
  </si>
  <si>
    <t>28534043</t>
  </si>
  <si>
    <t>ООО "Объединение "Союзпищепром"</t>
  </si>
  <si>
    <t>7453268150</t>
  </si>
  <si>
    <t>10-06-2014 00:00:00</t>
  </si>
  <si>
    <t>30868789</t>
  </si>
  <si>
    <t>ООО "Оптсинтез"</t>
  </si>
  <si>
    <t>7448100642</t>
  </si>
  <si>
    <t>31324000</t>
  </si>
  <si>
    <t>ООО "Отделстрой"</t>
  </si>
  <si>
    <t>7452146216</t>
  </si>
  <si>
    <t>30958717</t>
  </si>
  <si>
    <t>ООО "ПКП Синергия"</t>
  </si>
  <si>
    <t>7448163811</t>
  </si>
  <si>
    <t>30350760</t>
  </si>
  <si>
    <t>ООО "Перспектива плюс"</t>
  </si>
  <si>
    <t>7415088252</t>
  </si>
  <si>
    <t>13-10-2015 00:00:00</t>
  </si>
  <si>
    <t>28254516</t>
  </si>
  <si>
    <t>ООО "ПетроПак"</t>
  </si>
  <si>
    <t>7448132563</t>
  </si>
  <si>
    <t>19-11-2010 00:00:00</t>
  </si>
  <si>
    <t>26816068</t>
  </si>
  <si>
    <t>ООО "Петровское ЖКХ"</t>
  </si>
  <si>
    <t>7424028404</t>
  </si>
  <si>
    <t>26645761</t>
  </si>
  <si>
    <t>ООО "ПлазаДевелопментСервис"</t>
  </si>
  <si>
    <t>7453140986</t>
  </si>
  <si>
    <t>01-11-2010 00:00:00</t>
  </si>
  <si>
    <t>26815932</t>
  </si>
  <si>
    <t>ООО "Половинское ЖКХ"</t>
  </si>
  <si>
    <t>7424028443</t>
  </si>
  <si>
    <t>30359565</t>
  </si>
  <si>
    <t>ООО "Приморский водоканал"</t>
  </si>
  <si>
    <t>7451394329</t>
  </si>
  <si>
    <t>29-07-2015 00:00:00</t>
  </si>
  <si>
    <t>26360772</t>
  </si>
  <si>
    <t>ООО "Производственная компания "Макинтош"</t>
  </si>
  <si>
    <t>7444033025</t>
  </si>
  <si>
    <t>26815962</t>
  </si>
  <si>
    <t>ООО "Пром-тепло"</t>
  </si>
  <si>
    <t>7424028429</t>
  </si>
  <si>
    <t>27848353</t>
  </si>
  <si>
    <t>ООО "ПромЭкоГрупп"</t>
  </si>
  <si>
    <t>7446042988</t>
  </si>
  <si>
    <t>744601001</t>
  </si>
  <si>
    <t>12-07-2004 00:00:00</t>
  </si>
  <si>
    <t>28421742</t>
  </si>
  <si>
    <t>ООО "ПрофТерминал-Энерго"</t>
  </si>
  <si>
    <t>7412017239</t>
  </si>
  <si>
    <t>23-10-2013 00:00:00</t>
  </si>
  <si>
    <t>31087572</t>
  </si>
  <si>
    <t>ООО "РЕМСТРОЙ"</t>
  </si>
  <si>
    <t>7447257626</t>
  </si>
  <si>
    <t>03-11-2016 00:00:00</t>
  </si>
  <si>
    <t>30840294</t>
  </si>
  <si>
    <t>ООО "Районные Тепловые Сети"</t>
  </si>
  <si>
    <t>7424007193</t>
  </si>
  <si>
    <t>27581646</t>
  </si>
  <si>
    <t>ООО "Реммонтаж Сервис"</t>
  </si>
  <si>
    <t>7417016937</t>
  </si>
  <si>
    <t>31-01-2008 00:00:00</t>
  </si>
  <si>
    <t>26360758</t>
  </si>
  <si>
    <t>ООО "Родниковское ЖКХ"</t>
  </si>
  <si>
    <t>7418018430</t>
  </si>
  <si>
    <t>28-01-2009 00:00:00</t>
  </si>
  <si>
    <t>26816077</t>
  </si>
  <si>
    <t>ООО "Рождественское ЖКХ"</t>
  </si>
  <si>
    <t>7424028468</t>
  </si>
  <si>
    <t>28828256</t>
  </si>
  <si>
    <t>ООО "Русбио"</t>
  </si>
  <si>
    <t>7438029013</t>
  </si>
  <si>
    <t>15-10-2010 00:00:00</t>
  </si>
  <si>
    <t>27767335</t>
  </si>
  <si>
    <t>ООО "СИТИ-ПАРК Энерго"</t>
  </si>
  <si>
    <t>7452091609</t>
  </si>
  <si>
    <t>04-03-2011 00:00:00</t>
  </si>
  <si>
    <t>30384925</t>
  </si>
  <si>
    <t>ООО "СК Эверест"</t>
  </si>
  <si>
    <t>7457002088</t>
  </si>
  <si>
    <t>31256363</t>
  </si>
  <si>
    <t>ООО "Санаторий "Карагайский бор"</t>
  </si>
  <si>
    <t>7455032633</t>
  </si>
  <si>
    <t>26646274</t>
  </si>
  <si>
    <t>ООО "Санаторий "Кисегач"</t>
  </si>
  <si>
    <t>7420007450</t>
  </si>
  <si>
    <t>02-08-2002 00:00:00</t>
  </si>
  <si>
    <t>31463793</t>
  </si>
  <si>
    <t>ООО "Сервисная Компания г. Нязепетровск"</t>
  </si>
  <si>
    <t>7459006440</t>
  </si>
  <si>
    <t>28869295</t>
  </si>
  <si>
    <t>ООО "Сервисный Центр"</t>
  </si>
  <si>
    <t>7422043686</t>
  </si>
  <si>
    <t>29-12-2012 00:00:00</t>
  </si>
  <si>
    <t>30384937</t>
  </si>
  <si>
    <t>ООО "Сетевое Теплоэнергетическое Предприятие"</t>
  </si>
  <si>
    <t>7430023228</t>
  </si>
  <si>
    <t>30985501</t>
  </si>
  <si>
    <t>ООО "Служба заказчика"</t>
  </si>
  <si>
    <t>7415077282</t>
  </si>
  <si>
    <t>31095984</t>
  </si>
  <si>
    <t>ООО "СтандартТепло"</t>
  </si>
  <si>
    <t>7457008442</t>
  </si>
  <si>
    <t>26492291</t>
  </si>
  <si>
    <t>ООО "Станица"</t>
  </si>
  <si>
    <t>7425758114</t>
  </si>
  <si>
    <t>26643210</t>
  </si>
  <si>
    <t>ООО "Стрела"</t>
  </si>
  <si>
    <t>7438022321</t>
  </si>
  <si>
    <t>14-03-2007 00:00:00</t>
  </si>
  <si>
    <t>26646048</t>
  </si>
  <si>
    <t>ООО "Строительство, монтаж, наладка, ремонт"</t>
  </si>
  <si>
    <t>7418020220</t>
  </si>
  <si>
    <t>26-11-2010 00:00:00</t>
  </si>
  <si>
    <t>26575907</t>
  </si>
  <si>
    <t>ООО "СтройКомплекс"</t>
  </si>
  <si>
    <t>7443005963</t>
  </si>
  <si>
    <t>28450949</t>
  </si>
  <si>
    <t>ООО "Сфера"</t>
  </si>
  <si>
    <t>7430017320</t>
  </si>
  <si>
    <t>04-09-2013 00:00:00</t>
  </si>
  <si>
    <t>31460502</t>
  </si>
  <si>
    <t>ООО "ТСО Кыштым"</t>
  </si>
  <si>
    <t>7451451601</t>
  </si>
  <si>
    <t>31234976</t>
  </si>
  <si>
    <t>ООО "ТЭС"</t>
  </si>
  <si>
    <t>7415084297</t>
  </si>
  <si>
    <t>09-08-2018 00:00:00</t>
  </si>
  <si>
    <t>31222807</t>
  </si>
  <si>
    <t>7453305412</t>
  </si>
  <si>
    <t>09-02-2017 00:00:00</t>
  </si>
  <si>
    <t>31296561</t>
  </si>
  <si>
    <t>ООО "ТеплИст"</t>
  </si>
  <si>
    <t>7415097930</t>
  </si>
  <si>
    <t>26360596</t>
  </si>
  <si>
    <t>ООО "Тепло и Сервис"</t>
  </si>
  <si>
    <t>7411020454</t>
  </si>
  <si>
    <t>26641585</t>
  </si>
  <si>
    <t>ООО "ТеплоРесурс"</t>
  </si>
  <si>
    <t>7420013929</t>
  </si>
  <si>
    <t>21-01-2010 00:00:00</t>
  </si>
  <si>
    <t>26646312</t>
  </si>
  <si>
    <t>ООО "ТеплоСервис"</t>
  </si>
  <si>
    <t>7424027295</t>
  </si>
  <si>
    <t>30992592</t>
  </si>
  <si>
    <t>7430027487</t>
  </si>
  <si>
    <t>22-11-2017 00:00:00</t>
  </si>
  <si>
    <t>26644999</t>
  </si>
  <si>
    <t>ООО "ТеплоСтройСервис"</t>
  </si>
  <si>
    <t>7415061652</t>
  </si>
  <si>
    <t>02-07-2008 00:00:00</t>
  </si>
  <si>
    <t>26360741</t>
  </si>
  <si>
    <t>ООО "ТеплоЭнергоМастер"</t>
  </si>
  <si>
    <t>7438020109</t>
  </si>
  <si>
    <t>04-04-2006 00:00:00</t>
  </si>
  <si>
    <t>28275140</t>
  </si>
  <si>
    <t>ООО "ТеплоЭнергоРесурс"</t>
  </si>
  <si>
    <t>7415079025</t>
  </si>
  <si>
    <t>21-01-2013 00:00:00</t>
  </si>
  <si>
    <t>28464471</t>
  </si>
  <si>
    <t>ООО "ТеплоЭнергоСервис"</t>
  </si>
  <si>
    <t>7420012682</t>
  </si>
  <si>
    <t>26360561</t>
  </si>
  <si>
    <t>ООО "Тепловая компания"</t>
  </si>
  <si>
    <t>7412013570</t>
  </si>
  <si>
    <t>03-06-2009 00:00:00</t>
  </si>
  <si>
    <t>27060179</t>
  </si>
  <si>
    <t>ООО "Тепловая котельная "Западная"</t>
  </si>
  <si>
    <t>7453203932</t>
  </si>
  <si>
    <t>10-06-2011 00:00:00</t>
  </si>
  <si>
    <t>28490936</t>
  </si>
  <si>
    <t>ООО "Тепловая-эксплуатационная компания №1"</t>
  </si>
  <si>
    <t>7457003204</t>
  </si>
  <si>
    <t>17-12-2013 00:00:00</t>
  </si>
  <si>
    <t>28828221</t>
  </si>
  <si>
    <t>ООО "Тепловик"</t>
  </si>
  <si>
    <t>7404064210</t>
  </si>
  <si>
    <t>23-07-2014 00:00:00</t>
  </si>
  <si>
    <t>28435588</t>
  </si>
  <si>
    <t>ООО "Тепловодоканал"</t>
  </si>
  <si>
    <t>7457002835</t>
  </si>
  <si>
    <t>20-09-2013 00:00:00</t>
  </si>
  <si>
    <t>26489250</t>
  </si>
  <si>
    <t>ООО "Тепловые сети"</t>
  </si>
  <si>
    <t>7417015891</t>
  </si>
  <si>
    <t>26322796</t>
  </si>
  <si>
    <t>ООО "Тепловые электрические сети и системы"</t>
  </si>
  <si>
    <t>7450053485</t>
  </si>
  <si>
    <t>23-10-2007 00:00:00</t>
  </si>
  <si>
    <t>27989564</t>
  </si>
  <si>
    <t>ООО "Теплоград"</t>
  </si>
  <si>
    <t>7438029670</t>
  </si>
  <si>
    <t>17-05-2011 00:00:00</t>
  </si>
  <si>
    <t>26360785</t>
  </si>
  <si>
    <t>ООО "Теплосбыт"</t>
  </si>
  <si>
    <t>7448059271</t>
  </si>
  <si>
    <t>14-01-2004 00:00:00</t>
  </si>
  <si>
    <t>31459637</t>
  </si>
  <si>
    <t>ООО "Теплосервис"</t>
  </si>
  <si>
    <t>7404073007</t>
  </si>
  <si>
    <t>26652749</t>
  </si>
  <si>
    <t>7424024424</t>
  </si>
  <si>
    <t>05-06-2007 00:00:00</t>
  </si>
  <si>
    <t>28451064</t>
  </si>
  <si>
    <t>7448130319</t>
  </si>
  <si>
    <t>18-08-2013 00:00:00</t>
  </si>
  <si>
    <t>26576354</t>
  </si>
  <si>
    <t>ООО "Теплосервис-Урал"</t>
  </si>
  <si>
    <t>7448107831</t>
  </si>
  <si>
    <t>21-07-2008 00:00:00</t>
  </si>
  <si>
    <t>26816119</t>
  </si>
  <si>
    <t>ООО "Теплосети"</t>
  </si>
  <si>
    <t>7402008362</t>
  </si>
  <si>
    <t>06-04-2011 00:00:00</t>
  </si>
  <si>
    <t>28798171</t>
  </si>
  <si>
    <t>ООО "Теплоснабжающая компания-7"</t>
  </si>
  <si>
    <t>7460010762</t>
  </si>
  <si>
    <t>09-09-2013 00:00:00</t>
  </si>
  <si>
    <t>26646901</t>
  </si>
  <si>
    <t>ООО "Теплоснабжающая организация"</t>
  </si>
  <si>
    <t>7447153747</t>
  </si>
  <si>
    <t>28871491</t>
  </si>
  <si>
    <t>ООО "Теплоснабжение"</t>
  </si>
  <si>
    <t>7424032376</t>
  </si>
  <si>
    <t>28-07-2014 00:00:00</t>
  </si>
  <si>
    <t>30840306</t>
  </si>
  <si>
    <t>ООО "Теплостроймонтаж"</t>
  </si>
  <si>
    <t>7448124315</t>
  </si>
  <si>
    <t>28005457</t>
  </si>
  <si>
    <t>ООО "Теплотех-Сервис"</t>
  </si>
  <si>
    <t>7415059974</t>
  </si>
  <si>
    <t>05-03-2008 00:00:00</t>
  </si>
  <si>
    <t>26641595</t>
  </si>
  <si>
    <t>ООО "Теплоэнергетик"</t>
  </si>
  <si>
    <t>7404054090</t>
  </si>
  <si>
    <t>26353699</t>
  </si>
  <si>
    <t>ООО "Теплоэнергетика"</t>
  </si>
  <si>
    <t>7401011316</t>
  </si>
  <si>
    <t>26-06-2006 00:00:00</t>
  </si>
  <si>
    <t>27181825</t>
  </si>
  <si>
    <t>7457001060</t>
  </si>
  <si>
    <t>15-10-2012 00:00:00</t>
  </si>
  <si>
    <t>28816614</t>
  </si>
  <si>
    <t>ООО "Теплоэнергетическая компания "Системы управления"</t>
  </si>
  <si>
    <t>7448170551</t>
  </si>
  <si>
    <t>18-04-2014 00:00:00</t>
  </si>
  <si>
    <t>26646922</t>
  </si>
  <si>
    <t>ООО "Теплоэнергосбыт"</t>
  </si>
  <si>
    <t>7453174382</t>
  </si>
  <si>
    <t>27-02-2007 00:00:00</t>
  </si>
  <si>
    <t>28979838</t>
  </si>
  <si>
    <t>ООО "Теплоэнерготрейд"</t>
  </si>
  <si>
    <t>7453264798</t>
  </si>
  <si>
    <t>31235006</t>
  </si>
  <si>
    <t>ООО "Теплый Дом"</t>
  </si>
  <si>
    <t>7451432077</t>
  </si>
  <si>
    <t>26646824</t>
  </si>
  <si>
    <t>ООО "Терминал-Ч"</t>
  </si>
  <si>
    <t>7451249096</t>
  </si>
  <si>
    <t>22-05-2007 00:00:00</t>
  </si>
  <si>
    <t>27573580</t>
  </si>
  <si>
    <t>ООО "Термогаз"</t>
  </si>
  <si>
    <t>7447194905</t>
  </si>
  <si>
    <t>19-07-2011 00:00:00</t>
  </si>
  <si>
    <t>28459996</t>
  </si>
  <si>
    <t>ООО "Техно-Ресурс"</t>
  </si>
  <si>
    <t>7455004315</t>
  </si>
  <si>
    <t>02-06-2011 00:00:00</t>
  </si>
  <si>
    <t>26360746</t>
  </si>
  <si>
    <t>ООО "Теченское ЖКХ"</t>
  </si>
  <si>
    <t>7438022681</t>
  </si>
  <si>
    <t>03-05-2007 00:00:00</t>
  </si>
  <si>
    <t>28145509</t>
  </si>
  <si>
    <t>ООО "Трест Магнитострой"</t>
  </si>
  <si>
    <t>7444043471</t>
  </si>
  <si>
    <t>26646939</t>
  </si>
  <si>
    <t>ООО "Управляющая компания "РЭККОМ"</t>
  </si>
  <si>
    <t>7453136933</t>
  </si>
  <si>
    <t>27942869</t>
  </si>
  <si>
    <t>ООО "Урал Энерго Девелопмент"</t>
  </si>
  <si>
    <t>7450075190</t>
  </si>
  <si>
    <t>24-10-2011 00:00:00</t>
  </si>
  <si>
    <t>26360635</t>
  </si>
  <si>
    <t>ООО "УралТеплоСтрой"</t>
  </si>
  <si>
    <t>7415050153</t>
  </si>
  <si>
    <t>26-05-2006 00:00:00</t>
  </si>
  <si>
    <t>31235000</t>
  </si>
  <si>
    <t>ООО "УралТехСервис"</t>
  </si>
  <si>
    <t>7444039193</t>
  </si>
  <si>
    <t>19-06-2003 00:00:00</t>
  </si>
  <si>
    <t>27573679</t>
  </si>
  <si>
    <t>ООО "УралТехцентр"</t>
  </si>
  <si>
    <t>7447158181</t>
  </si>
  <si>
    <t>26-08-2009 00:00:00</t>
  </si>
  <si>
    <t>27846455</t>
  </si>
  <si>
    <t>ООО "Уралсервис"</t>
  </si>
  <si>
    <t>7412013178</t>
  </si>
  <si>
    <t>16-12-2008 00:00:00</t>
  </si>
  <si>
    <t>28254505</t>
  </si>
  <si>
    <t>ООО "Уралспецмаш"</t>
  </si>
  <si>
    <t>7415074450</t>
  </si>
  <si>
    <t>27-10-2011 00:00:00</t>
  </si>
  <si>
    <t>27878379</t>
  </si>
  <si>
    <t>ООО "Уральская Теплоэнергетическая Компания"</t>
  </si>
  <si>
    <t>7448151090</t>
  </si>
  <si>
    <t>05-09-2012 00:00:00</t>
  </si>
  <si>
    <t>26360782</t>
  </si>
  <si>
    <t>ООО "Уральская фабрика "Комус-Упаковка"</t>
  </si>
  <si>
    <t>7447067992</t>
  </si>
  <si>
    <t>25-11-2003 00:00:00</t>
  </si>
  <si>
    <t>27989449</t>
  </si>
  <si>
    <t>ООО "Уральская энергия"</t>
  </si>
  <si>
    <t>7447214380</t>
  </si>
  <si>
    <t>26643144</t>
  </si>
  <si>
    <t>ООО "Фабрика Южуралкартон"</t>
  </si>
  <si>
    <t>7452058834</t>
  </si>
  <si>
    <t>29-12-2007 00:00:00</t>
  </si>
  <si>
    <t>26360775</t>
  </si>
  <si>
    <t>ООО "Фабрика кухонной мебели"</t>
  </si>
  <si>
    <t>7444050542</t>
  </si>
  <si>
    <t>30384899</t>
  </si>
  <si>
    <t>ООО "Фермер 74"</t>
  </si>
  <si>
    <t>7452049212</t>
  </si>
  <si>
    <t>30384919</t>
  </si>
  <si>
    <t>ООО "ФилимоновоКом"</t>
  </si>
  <si>
    <t>7415092227</t>
  </si>
  <si>
    <t>31398175</t>
  </si>
  <si>
    <t>ООО "Фирма "Транзит-Экспресс"</t>
  </si>
  <si>
    <t>7449034801</t>
  </si>
  <si>
    <t>13-02-2020 00:00:00</t>
  </si>
  <si>
    <t>26642809</t>
  </si>
  <si>
    <t>ООО "Фортуна Плюс"</t>
  </si>
  <si>
    <t>7415064205</t>
  </si>
  <si>
    <t>22-01-2009 00:00:00</t>
  </si>
  <si>
    <t>26815949</t>
  </si>
  <si>
    <t>ООО "Хуторское ЖКХ"</t>
  </si>
  <si>
    <t>7424028482</t>
  </si>
  <si>
    <t>26360645</t>
  </si>
  <si>
    <t>ООО "Целинное ЖКХ"</t>
  </si>
  <si>
    <t>7418018422</t>
  </si>
  <si>
    <t>28856570</t>
  </si>
  <si>
    <t>ООО "Центр"</t>
  </si>
  <si>
    <t>7449107270</t>
  </si>
  <si>
    <t>28221104</t>
  </si>
  <si>
    <t>ООО "ЧКПЗ-Энерго"</t>
  </si>
  <si>
    <t>7449111157</t>
  </si>
  <si>
    <t>30-11-2012 00:00:00</t>
  </si>
  <si>
    <t>26842446</t>
  </si>
  <si>
    <t>ООО "ЧТЗ-УРАЛТРАК" Переименована от (ООО "Энергия ЧТЗ")</t>
  </si>
  <si>
    <t>7452027843</t>
  </si>
  <si>
    <t>997850001</t>
  </si>
  <si>
    <t>23-10-2000 00:00:00</t>
  </si>
  <si>
    <t>31320091</t>
  </si>
  <si>
    <t>ООО "ЧТСК"</t>
  </si>
  <si>
    <t>7447287074</t>
  </si>
  <si>
    <t>28504803</t>
  </si>
  <si>
    <t>ООО "ЭЛЕВКОН"</t>
  </si>
  <si>
    <t>7453226070</t>
  </si>
  <si>
    <t>30840288</t>
  </si>
  <si>
    <t>ООО "ЭНГЕКО"</t>
  </si>
  <si>
    <t>7451410073</t>
  </si>
  <si>
    <t>30378681</t>
  </si>
  <si>
    <t>ООО "ЭНЕРГИЯ-М"</t>
  </si>
  <si>
    <t>7424002300</t>
  </si>
  <si>
    <t>26824485</t>
  </si>
  <si>
    <t>ООО "ЭСКО"</t>
  </si>
  <si>
    <t>7430013090</t>
  </si>
  <si>
    <t>16-12-2010 00:00:00</t>
  </si>
  <si>
    <t>27657348</t>
  </si>
  <si>
    <t>ООО "ЭкоТехнологии"</t>
  </si>
  <si>
    <t>7453060346</t>
  </si>
  <si>
    <t>19-08-2011 00:00:00</t>
  </si>
  <si>
    <t>28450965</t>
  </si>
  <si>
    <t>ООО "Энергия"</t>
  </si>
  <si>
    <t>7447219250</t>
  </si>
  <si>
    <t>14-01-2013 00:00:00</t>
  </si>
  <si>
    <t>26360590</t>
  </si>
  <si>
    <t>ООО "Энергосервис"</t>
  </si>
  <si>
    <t>7410006344</t>
  </si>
  <si>
    <t>30921807</t>
  </si>
  <si>
    <t>ООО "Энергостандарт"</t>
  </si>
  <si>
    <t>7430026444</t>
  </si>
  <si>
    <t>28451042</t>
  </si>
  <si>
    <t>ООО "Эра Технологий"</t>
  </si>
  <si>
    <t>7420007918</t>
  </si>
  <si>
    <t>27989602</t>
  </si>
  <si>
    <t>ООО "Эффективная теплоэнергетика"</t>
  </si>
  <si>
    <t>8901021272</t>
  </si>
  <si>
    <t>22-04-2008 00:00:00</t>
  </si>
  <si>
    <t>31490565</t>
  </si>
  <si>
    <t>ООО "Эффективные технологии"</t>
  </si>
  <si>
    <t>7447223761</t>
  </si>
  <si>
    <t>30396470</t>
  </si>
  <si>
    <t>ООО "ЮжУралСпец МВ"</t>
  </si>
  <si>
    <t>7447136406</t>
  </si>
  <si>
    <t>31264161</t>
  </si>
  <si>
    <t>ООО "ЮжУралСпецМС"</t>
  </si>
  <si>
    <t>7451395555</t>
  </si>
  <si>
    <t>26489507</t>
  </si>
  <si>
    <t>ООО "Южный ТеплоЭнергетический комплекс"</t>
  </si>
  <si>
    <t>7415046220</t>
  </si>
  <si>
    <t>30833761</t>
  </si>
  <si>
    <t>ООО «БАШГИДРО»</t>
  </si>
  <si>
    <t>0270405520</t>
  </si>
  <si>
    <t>027001001</t>
  </si>
  <si>
    <t>28460139</t>
  </si>
  <si>
    <t>ООО «Перспектива»</t>
  </si>
  <si>
    <t>7449070380</t>
  </si>
  <si>
    <t>31350111</t>
  </si>
  <si>
    <t>ООО «Управляющий»</t>
  </si>
  <si>
    <t>7447261870</t>
  </si>
  <si>
    <t>18-05-2016 00:00:00</t>
  </si>
  <si>
    <t>28462448</t>
  </si>
  <si>
    <t>ООО «ЭНЕРГОПРАЙС»</t>
  </si>
  <si>
    <t>7452054318</t>
  </si>
  <si>
    <t>23-04-2007 00:00:00</t>
  </si>
  <si>
    <t>30833726</t>
  </si>
  <si>
    <t>ООО Агрокомплекс "Чурилово"</t>
  </si>
  <si>
    <t>7452098918</t>
  </si>
  <si>
    <t>28136610</t>
  </si>
  <si>
    <t>ООО МЦМиР "Курорт Увильды"</t>
  </si>
  <si>
    <t>7460004663</t>
  </si>
  <si>
    <t>26319018</t>
  </si>
  <si>
    <t>ООО Магнитогорская энергетическая компания</t>
  </si>
  <si>
    <t>7445020452</t>
  </si>
  <si>
    <t>15-04-2010 00:00:00</t>
  </si>
  <si>
    <t>31418613</t>
  </si>
  <si>
    <t>ООО Меридиан</t>
  </si>
  <si>
    <t>7451201746</t>
  </si>
  <si>
    <t>09-04-2020 00:00:00</t>
  </si>
  <si>
    <t>30351100</t>
  </si>
  <si>
    <t>ООО ТГК "Восход"</t>
  </si>
  <si>
    <t>7460012350</t>
  </si>
  <si>
    <t>31262303</t>
  </si>
  <si>
    <t>ООО ТСО "Северо-Запад"</t>
  </si>
  <si>
    <t>7447282100</t>
  </si>
  <si>
    <t>01-01-2018 00:00:00</t>
  </si>
  <si>
    <t>31281475</t>
  </si>
  <si>
    <t>ООО Теплоснабжение</t>
  </si>
  <si>
    <t>7447285180</t>
  </si>
  <si>
    <t>18-01-2019 00:00:00</t>
  </si>
  <si>
    <t>27989515</t>
  </si>
  <si>
    <t>ООО УК "АККТиВ"</t>
  </si>
  <si>
    <t>7460003733</t>
  </si>
  <si>
    <t>28-08-2012 00:00:00</t>
  </si>
  <si>
    <t>27229578</t>
  </si>
  <si>
    <t>ООО УК "КвадроИнвест"</t>
  </si>
  <si>
    <t>7420010808</t>
  </si>
  <si>
    <t>28798156</t>
  </si>
  <si>
    <t>ООО УК "Солнечный"</t>
  </si>
  <si>
    <t>7460015390</t>
  </si>
  <si>
    <t>30-05-2014 00:00:00</t>
  </si>
  <si>
    <t>28855828</t>
  </si>
  <si>
    <t>ООО УК "ЮУ КЖСИ"</t>
  </si>
  <si>
    <t>7453221963</t>
  </si>
  <si>
    <t>13-09-2000 00:00:00</t>
  </si>
  <si>
    <t>31433856</t>
  </si>
  <si>
    <t>ООО Управляющая компания "Русь"</t>
  </si>
  <si>
    <t>7420007410</t>
  </si>
  <si>
    <t>06-10-2008 00:00:00</t>
  </si>
  <si>
    <t>30985668</t>
  </si>
  <si>
    <t>ООО Энерго Сетевая Компания</t>
  </si>
  <si>
    <t>7453311871</t>
  </si>
  <si>
    <t>31262343</t>
  </si>
  <si>
    <t>ООО ЮУТЭК "ТеплоСервис"</t>
  </si>
  <si>
    <t>7452096075</t>
  </si>
  <si>
    <t>30796065</t>
  </si>
  <si>
    <t>ООО компания "ФинПромСтрой"</t>
  </si>
  <si>
    <t>7415060144</t>
  </si>
  <si>
    <t>31349881</t>
  </si>
  <si>
    <t>ООО"СкладСервис 74"</t>
  </si>
  <si>
    <t>7448210660</t>
  </si>
  <si>
    <t>07-03-2018 00:00:00</t>
  </si>
  <si>
    <t>31006008</t>
  </si>
  <si>
    <t>Общество с ограниченной ответственностью  "Тургеневский"</t>
  </si>
  <si>
    <t>7451377010</t>
  </si>
  <si>
    <t>28977292</t>
  </si>
  <si>
    <t>Общество с ограниченной ответственностью "ВЕКТОР"</t>
  </si>
  <si>
    <t>7458001094</t>
  </si>
  <si>
    <t>27-09-2013 00:00:00</t>
  </si>
  <si>
    <t>31006016</t>
  </si>
  <si>
    <t>Общество с ограниченной ответственностью "Теплосервис"</t>
  </si>
  <si>
    <t>7457006526</t>
  </si>
  <si>
    <t>27583534</t>
  </si>
  <si>
    <t>Общество с ограниченной ответственностью "Теплоснаб", г.Екатеринбург</t>
  </si>
  <si>
    <t>6658390400</t>
  </si>
  <si>
    <t>665801001</t>
  </si>
  <si>
    <t>28977307</t>
  </si>
  <si>
    <t>Общество с ограниченной ответственностью "УРАЛЭНЕРГОГРУПП"</t>
  </si>
  <si>
    <t>7457005226</t>
  </si>
  <si>
    <t>03-03-2015 00:00:00</t>
  </si>
  <si>
    <t>28871500</t>
  </si>
  <si>
    <t>Общество с ограниченной ответственностью "ЧЕСМЕНСКОЕ УПРАВЛЕНИЕ КОММУНАЛЬНОГО ХОЗЯЙСТВА"</t>
  </si>
  <si>
    <t>7458001560</t>
  </si>
  <si>
    <t>11-06-2014 00:00:00</t>
  </si>
  <si>
    <t>31006012</t>
  </si>
  <si>
    <t>Общество с ограниченной ответственностью "ЭНГЕКО-Сервис"</t>
  </si>
  <si>
    <t>7447272600</t>
  </si>
  <si>
    <t>28462423</t>
  </si>
  <si>
    <t>Общество с ограниченной ответственностью Производственная компания «Южуралмебель»</t>
  </si>
  <si>
    <t>7451099517</t>
  </si>
  <si>
    <t>28-05-2001 00:00:00</t>
  </si>
  <si>
    <t>29647774</t>
  </si>
  <si>
    <t>Общество с ограниченной ответственностю Индустриальный Парк "Станкомаш"</t>
  </si>
  <si>
    <t>7449059203</t>
  </si>
  <si>
    <t>05-02-2015 00:00:00</t>
  </si>
  <si>
    <t>26322744</t>
  </si>
  <si>
    <t>ПАО "Магнитогорский металлургический комбинат"</t>
  </si>
  <si>
    <t>7414003633</t>
  </si>
  <si>
    <t>17-10-1992 00:00:00</t>
  </si>
  <si>
    <t>26360953</t>
  </si>
  <si>
    <t>ПАО "Ростелеком" Челябинский филиал</t>
  </si>
  <si>
    <t>7707049388</t>
  </si>
  <si>
    <t>09-09-2002 00:00:00</t>
  </si>
  <si>
    <t>26551662</t>
  </si>
  <si>
    <t>7203162698</t>
  </si>
  <si>
    <t>997150001</t>
  </si>
  <si>
    <t>01-12-2006 00:00:00</t>
  </si>
  <si>
    <t>26863812</t>
  </si>
  <si>
    <t>742202001</t>
  </si>
  <si>
    <t>26322812</t>
  </si>
  <si>
    <t>ПАО "ЧЗПСН-Профнастил"</t>
  </si>
  <si>
    <t>7447014976</t>
  </si>
  <si>
    <t>10-09-1993 00:00:00</t>
  </si>
  <si>
    <t>26361050</t>
  </si>
  <si>
    <t>Производственный отдел челябинского филиала ООО "МЕЧЕЛ-ЭНЕРГО"</t>
  </si>
  <si>
    <t>7722245108</t>
  </si>
  <si>
    <t>742032001</t>
  </si>
  <si>
    <t>26642794</t>
  </si>
  <si>
    <t>Путевая машинная станция № 173 Южно-Уральской дирекции по ремонту пути - структурного подразделения Центральной дирекции по ремонту пути - филиала ОАО "РЖД"</t>
  </si>
  <si>
    <t>740431030</t>
  </si>
  <si>
    <t>26847230</t>
  </si>
  <si>
    <t>ТСЖ "Кумысное"</t>
  </si>
  <si>
    <t>7418017203</t>
  </si>
  <si>
    <t>20-12-2010 00:00:00</t>
  </si>
  <si>
    <t>26489950</t>
  </si>
  <si>
    <t>Троицкая ГРЭС филиал ПАО "ОГК-2"</t>
  </si>
  <si>
    <t>2607018122</t>
  </si>
  <si>
    <t>742402001</t>
  </si>
  <si>
    <t>26360707</t>
  </si>
  <si>
    <t>УМП "Малахит"</t>
  </si>
  <si>
    <t>7429010070</t>
  </si>
  <si>
    <t>28869918</t>
  </si>
  <si>
    <t>Управляющая компания "Коммунальный центр"</t>
  </si>
  <si>
    <t>7401009691</t>
  </si>
  <si>
    <t>12-09-2005 00:00:00</t>
  </si>
  <si>
    <t>27637331</t>
  </si>
  <si>
    <t>ФГБУ "ФЦССХ" Минздрава России (г.Челябинск)</t>
  </si>
  <si>
    <t>7453215984</t>
  </si>
  <si>
    <t>29-03-2010 00:00:00</t>
  </si>
  <si>
    <t>26360753</t>
  </si>
  <si>
    <t>ФГКУ Комбинат "Уральский" Росрезерва</t>
  </si>
  <si>
    <t>7439004653</t>
  </si>
  <si>
    <t>743901001</t>
  </si>
  <si>
    <t>21-10-2002 00:00:00</t>
  </si>
  <si>
    <t>26360573</t>
  </si>
  <si>
    <t>ФГКУ комбинат "Скала" Росрезерва</t>
  </si>
  <si>
    <t>7407000462</t>
  </si>
  <si>
    <t>29-12-2004 00:00:00</t>
  </si>
  <si>
    <t>26360567</t>
  </si>
  <si>
    <t>ФГУП  "Приборостроительный завод"</t>
  </si>
  <si>
    <t>7405000428</t>
  </si>
  <si>
    <t>15-06-1994 00:00:00</t>
  </si>
  <si>
    <t>26360669</t>
  </si>
  <si>
    <t>ФГУП "ПО "Маяк"</t>
  </si>
  <si>
    <t>7422000795</t>
  </si>
  <si>
    <t>01-07-2002 00:00:00</t>
  </si>
  <si>
    <t>26360587</t>
  </si>
  <si>
    <t>ФКУ ИК - 21 ГУФСИН России по Челябинской области</t>
  </si>
  <si>
    <t>7409001535</t>
  </si>
  <si>
    <t>12-04-2005 00:00:00</t>
  </si>
  <si>
    <t>28036794</t>
  </si>
  <si>
    <t>ФКУ ИК-1 ГУФСИН России по Челябинской области</t>
  </si>
  <si>
    <t>7411016017</t>
  </si>
  <si>
    <t>07-06-1999 00:00:00</t>
  </si>
  <si>
    <t>26360594</t>
  </si>
  <si>
    <t>ФКУ ИК-11 ГУФСИН России по Челябинской области</t>
  </si>
  <si>
    <t>7411015937</t>
  </si>
  <si>
    <t>26643469</t>
  </si>
  <si>
    <t>ФКУ ИК-18 ГУФСИН России по Челябинской области</t>
  </si>
  <si>
    <t>7445016047</t>
  </si>
  <si>
    <t>11-04-2005 00:00:00</t>
  </si>
  <si>
    <t>26360608</t>
  </si>
  <si>
    <t>ФКУЗ "Санаторий "Лесное озеро" МВД России" (переименован из ГУ "Санаторий "Лесное озеро" МВД России)</t>
  </si>
  <si>
    <t>7413003260</t>
  </si>
  <si>
    <t>18-10-2002 00:00:00</t>
  </si>
  <si>
    <t>26360811</t>
  </si>
  <si>
    <t>Федеральное государственное автономное образовательное учреждение высшего образования "Южно-Уральский Государственный университет" (национальный исследовательский университет)"</t>
  </si>
  <si>
    <t>7453019764</t>
  </si>
  <si>
    <t>30-07-2002 00:00:00</t>
  </si>
  <si>
    <t>26575851</t>
  </si>
  <si>
    <t>Федеральное государственное казенное учреждение  "Пограничное управление ФСБ России по Челябинской области"</t>
  </si>
  <si>
    <t>7453145261</t>
  </si>
  <si>
    <t>31235012</t>
  </si>
  <si>
    <t>Филиал "Санаторий "Чебаркульский" ФГБУ "СКК " Приволжский" МО РФ</t>
  </si>
  <si>
    <t>7420003536</t>
  </si>
  <si>
    <t>20-12-2002 00:00:00</t>
  </si>
  <si>
    <t>30914574</t>
  </si>
  <si>
    <t>Филиал ФГБУ "ЦЖКУ" МИНОБОРОНЫ РОССИИ (по ЦВО)</t>
  </si>
  <si>
    <t>7729314745</t>
  </si>
  <si>
    <t>667043001</t>
  </si>
  <si>
    <t>26645095</t>
  </si>
  <si>
    <t>Частное учреждение "Детский оздоровительный лагерь "Еланчик" ОАО "ЧТПЗ"</t>
  </si>
  <si>
    <t>7415033126</t>
  </si>
  <si>
    <t>06-06-2001 00:00:00</t>
  </si>
  <si>
    <t>26503104</t>
  </si>
  <si>
    <t>Челябинский филиал ООО "МЕЧЕЛ-ЭНЕРГО"</t>
  </si>
  <si>
    <t>745043001</t>
  </si>
  <si>
    <t>26360992</t>
  </si>
  <si>
    <t>Южно-Уральская дирекция по тепловодоснабжению - структурное подразделение Центральной дирекции по тепловодоснабжению - филиала ОАО "РЖД"</t>
  </si>
  <si>
    <t>744945004</t>
  </si>
  <si>
    <t>26361077</t>
  </si>
  <si>
    <t>филиал ОАО "Росспиртпром" "Златоустовский ликероводочный завод" (переименован от филиал ФГУП "Росспиртпром" "Златоустовский ликероводочный завод")</t>
  </si>
  <si>
    <t>7730605160</t>
  </si>
  <si>
    <t>740443001</t>
  </si>
  <si>
    <t>16-01-2009 00:00:00</t>
  </si>
  <si>
    <t>WARM</t>
  </si>
  <si>
    <t>Министерство тарифного регулирования и энергетики Челябинской области</t>
  </si>
  <si>
    <t>12/16</t>
  </si>
  <si>
    <t>Официальный сайт Министерства тарифного регулирования и энергетики Челябинской области</t>
  </si>
  <si>
    <t>454080, Челябинская обл., г. Челябинск, ул. Энгельса, д. 3, каб. 410</t>
  </si>
  <si>
    <t>Рындин Игорь Николаевич</t>
  </si>
  <si>
    <t>Мишурова Ирина Николаевна</t>
  </si>
  <si>
    <t>Начальник сектора тарифообразования</t>
  </si>
  <si>
    <t>+7 (351) 246-53-85</t>
  </si>
  <si>
    <t>MishurovaIN@ustekchel.ru</t>
  </si>
  <si>
    <t>Город Челябинск, Город Челябинск (75701000);</t>
  </si>
  <si>
    <t>Плата в размере 5 489,902 тыс. руб. (без учета НДС) за подключение к системе теплоснабжения АО "УСТЭК-Челябинск" для МКУ "Челябстройзаказчик", объект - "Строительство детского сада по ул. Гранитная 4 г. Челябинска", расположенный по адресу: г. Челябинск, Ленинский район, ул. Гранитная, 4. Общая подключаемая нагрузка 0,51 Гкал/ч.</t>
  </si>
  <si>
    <t>МКУ "Челябстройзаказчик"</t>
  </si>
  <si>
    <t>Договор поставки тепловой энергии и теплоносителя</t>
  </si>
  <si>
    <t>https://portal.eias.ru/Portal/DownloadPage.aspx?type=12&amp;guid=f353e845-cf78-4b65-a2f6-94e9274e0dd4</t>
  </si>
  <si>
    <t>Договор на подключение к системе теплоснабжения</t>
  </si>
  <si>
    <t>https://ustekchel.ru/</t>
  </si>
  <si>
    <t>Перечень документов и сведений, представляемых одновременно с заявкой на подключение (техническое присоединение) к системе теплоснабжения содержится в Форме заявки на подключение (техническое присоединение) к системе теплоснабжения</t>
  </si>
  <si>
    <t>О</t>
  </si>
  <si>
    <t>4.2</t>
  </si>
  <si>
    <t>Федеральный закон от 27 июля 2010 г. № 190 «О теплоснабжении»</t>
  </si>
  <si>
    <t>Постановление Правительства РФ от 05.07.2018 N 787 "О подключении (технологическом присоединении) к системам теплоснабжения, недискриминационном доступе к услугам в сфере теплоснабжения, изменении и признании утратившими силу некоторых актов Правительства Российской Федерации"</t>
  </si>
  <si>
    <t>5.1.2</t>
  </si>
  <si>
    <t>5.1.3</t>
  </si>
  <si>
    <t xml:space="preserve"> +7 (351) 246-57-16</t>
  </si>
  <si>
    <t xml:space="preserve"> +7 (351) 246-75-11</t>
  </si>
  <si>
    <t xml:space="preserve"> +7 (351) 246-56-78</t>
  </si>
  <si>
    <t>454091, г. Челябинск, ул. Энгельса, 3</t>
  </si>
  <si>
    <t>c 08:00 до 17:00</t>
  </si>
  <si>
    <t>Пн-Пт</t>
  </si>
  <si>
    <t>Пн-Пт: c 08:00 до 17:00</t>
  </si>
  <si>
    <t>Информация о регламенте подключения (тех.присоединения) к системе теплоснабжения</t>
  </si>
  <si>
    <t>31449373</t>
  </si>
  <si>
    <t>АО "РИР"</t>
  </si>
  <si>
    <t>7706757331</t>
  </si>
  <si>
    <t>770601001</t>
  </si>
  <si>
    <t>06-06-2011 00:00:00</t>
  </si>
  <si>
    <t>АО "ТМК ЭСК"</t>
  </si>
  <si>
    <t>12-05-2022 00:00:00</t>
  </si>
  <si>
    <t>31731959</t>
  </si>
  <si>
    <t>ИП  КОЧНЕВ АНДРЕЙ ВАСИЛЬЕВИЧ</t>
  </si>
  <si>
    <t>744709420335</t>
  </si>
  <si>
    <t>МИНИСТЕРСТВО ТАРИФНОГО РЕГУЛИРОВАНИЯ И ЭНЕРГЕТИКИ ЧЕЛЯБИНСКОЙ ОБЛАСТИ</t>
  </si>
  <si>
    <t>7453099449</t>
  </si>
  <si>
    <t>31543798</t>
  </si>
  <si>
    <t>МУП "Балык"</t>
  </si>
  <si>
    <t>7433006647</t>
  </si>
  <si>
    <t>14-05-1997 00:00:00</t>
  </si>
  <si>
    <t>12-10-2023 00:00:00</t>
  </si>
  <si>
    <t>31526598</t>
  </si>
  <si>
    <t>МУП "ЖКХ" Троицкого муниципального района</t>
  </si>
  <si>
    <t>7424012669</t>
  </si>
  <si>
    <t>16-07-2021 00:00:00</t>
  </si>
  <si>
    <t>01-02-2024 00:00:00</t>
  </si>
  <si>
    <t>29-02-2024 00:00:00</t>
  </si>
  <si>
    <t>26-11-2021 00:00:00</t>
  </si>
  <si>
    <t>31589111</t>
  </si>
  <si>
    <t>МУП "Селезянского сельского поселения"</t>
  </si>
  <si>
    <t>7430036435</t>
  </si>
  <si>
    <t>20-12-2021 00:00:00</t>
  </si>
  <si>
    <t>31598728</t>
  </si>
  <si>
    <t>МУП "Теплоснабжение"</t>
  </si>
  <si>
    <t>7430036410</t>
  </si>
  <si>
    <t>17-12-2021 00:00:00</t>
  </si>
  <si>
    <t>31697513</t>
  </si>
  <si>
    <t>МУП «Ашинские тепловые сети»</t>
  </si>
  <si>
    <t>7401008779</t>
  </si>
  <si>
    <t>28-07-2003 00:00:00</t>
  </si>
  <si>
    <t>31732887</t>
  </si>
  <si>
    <t>МУП Целинное ЖКХ</t>
  </si>
  <si>
    <t>7424014465</t>
  </si>
  <si>
    <t>31529913</t>
  </si>
  <si>
    <t>ООО "АЛВИТ и К."</t>
  </si>
  <si>
    <t>7452156292</t>
  </si>
  <si>
    <t>24-03-2021 00:00:00</t>
  </si>
  <si>
    <t>31455998</t>
  </si>
  <si>
    <t>ООО "АРТ ХОУМ"</t>
  </si>
  <si>
    <t>7448140282</t>
  </si>
  <si>
    <t>31558763</t>
  </si>
  <si>
    <t>ООО "Акцент"</t>
  </si>
  <si>
    <t>7424012718</t>
  </si>
  <si>
    <t>11-08-2021 00:00:00</t>
  </si>
  <si>
    <t>29-06-2023 00:00:00</t>
  </si>
  <si>
    <t>31543021</t>
  </si>
  <si>
    <t>ООО "Альфа- Ч"</t>
  </si>
  <si>
    <t>7451235135</t>
  </si>
  <si>
    <t>31558771</t>
  </si>
  <si>
    <t>ООО "Базис"</t>
  </si>
  <si>
    <t>7424012690</t>
  </si>
  <si>
    <t>27-07-2021 00:00:00</t>
  </si>
  <si>
    <t>31558775</t>
  </si>
  <si>
    <t>ООО "Вектор"</t>
  </si>
  <si>
    <t>7424012700</t>
  </si>
  <si>
    <t>06-08-2021 00:00:00</t>
  </si>
  <si>
    <t>31255862</t>
  </si>
  <si>
    <t>ООО "Водоканал"</t>
  </si>
  <si>
    <t>7447271236</t>
  </si>
  <si>
    <t>31526604</t>
  </si>
  <si>
    <t>ООО "Илья"</t>
  </si>
  <si>
    <t>7412000323</t>
  </si>
  <si>
    <t>03-12-2002 00:00:00</t>
  </si>
  <si>
    <t>01-01-2022 00:00:00</t>
  </si>
  <si>
    <t>31543531</t>
  </si>
  <si>
    <t>ООО "НЕФТЕХИМАВТОМАТИКА"</t>
  </si>
  <si>
    <t>5506176287</t>
  </si>
  <si>
    <t>550601001</t>
  </si>
  <si>
    <t>31529907</t>
  </si>
  <si>
    <t>ООО "Плаза-ЭнергоСервис"</t>
  </si>
  <si>
    <t>7453214589</t>
  </si>
  <si>
    <t>17-02-2010 00:00:00</t>
  </si>
  <si>
    <t>31739844</t>
  </si>
  <si>
    <t>ООО "ПрофМонтаж"</t>
  </si>
  <si>
    <t>7448204264</t>
  </si>
  <si>
    <t>08-03-2024 00:00:00</t>
  </si>
  <si>
    <t>31526592</t>
  </si>
  <si>
    <t>ООО "СКГ-Тепло"</t>
  </si>
  <si>
    <t>7415107339</t>
  </si>
  <si>
    <t>24-05-2021 00:00:00</t>
  </si>
  <si>
    <t>31664292</t>
  </si>
  <si>
    <t>ООО "ТЕПЛОТЭК"</t>
  </si>
  <si>
    <t>7415111712</t>
  </si>
  <si>
    <t>01-01-2023 00:00:00</t>
  </si>
  <si>
    <t>31640158</t>
  </si>
  <si>
    <t>ООО "ТСИ"</t>
  </si>
  <si>
    <t>7453340390</t>
  </si>
  <si>
    <t>22-11-2022 00:00:00</t>
  </si>
  <si>
    <t>31628167</t>
  </si>
  <si>
    <t>ООО "ТеплЭн"</t>
  </si>
  <si>
    <t>7415103302</t>
  </si>
  <si>
    <t>31648722</t>
  </si>
  <si>
    <t>ООО "Тепло-Инвест"</t>
  </si>
  <si>
    <t>7404047670</t>
  </si>
  <si>
    <t>16-02-2021 00:00:00</t>
  </si>
  <si>
    <t>18-05-2021 00:00:00</t>
  </si>
  <si>
    <t>31595521</t>
  </si>
  <si>
    <t>ООО "Тепловые Сети Кременкуля"</t>
  </si>
  <si>
    <t>7448221333</t>
  </si>
  <si>
    <t>26-11-2019 00:00:00</t>
  </si>
  <si>
    <t>31595563</t>
  </si>
  <si>
    <t>7415108734</t>
  </si>
  <si>
    <t>24-11-2021 00:00:00</t>
  </si>
  <si>
    <t>09-11-2022 00:00:00</t>
  </si>
  <si>
    <t>09-08-2023 00:00:00</t>
  </si>
  <si>
    <t>31715607</t>
  </si>
  <si>
    <t>ООО "Теплоснабжающее предприятие Чебаркуль"</t>
  </si>
  <si>
    <t>7415112434</t>
  </si>
  <si>
    <t>31605001</t>
  </si>
  <si>
    <t>ООО "Тимирязевское ЖКХ"</t>
  </si>
  <si>
    <t>7415109128</t>
  </si>
  <si>
    <t>31513711</t>
  </si>
  <si>
    <t>ООО "УРТИ"</t>
  </si>
  <si>
    <t>7460051159</t>
  </si>
  <si>
    <t>29-01-2021 00:00:00</t>
  </si>
  <si>
    <t>31632739</t>
  </si>
  <si>
    <t>ООО "ЭНКОМ"</t>
  </si>
  <si>
    <t>7451397136</t>
  </si>
  <si>
    <t>31640760</t>
  </si>
  <si>
    <t>ООО "ЭСТЭ ПСЦ"</t>
  </si>
  <si>
    <t>7452062968</t>
  </si>
  <si>
    <t>31696158</t>
  </si>
  <si>
    <t>ООО «Тепло»</t>
  </si>
  <si>
    <t>7451459664</t>
  </si>
  <si>
    <t>29-07-2022 00:00:00</t>
  </si>
  <si>
    <t>31696152</t>
  </si>
  <si>
    <t>ООО «Энергосервисная компания»</t>
  </si>
  <si>
    <t>7413029653</t>
  </si>
  <si>
    <t>28-03-2023 00:00:00</t>
  </si>
  <si>
    <t>31715600</t>
  </si>
  <si>
    <t>ООО АкваСтрой</t>
  </si>
  <si>
    <t>7413028459</t>
  </si>
  <si>
    <t>31684068</t>
  </si>
  <si>
    <t>ООО ИТЦ "СТОИК"</t>
  </si>
  <si>
    <t>7447075538</t>
  </si>
  <si>
    <t>05-07-2023 00:00:00</t>
  </si>
  <si>
    <t>31666886</t>
  </si>
  <si>
    <t>ООО КомСистемы</t>
  </si>
  <si>
    <t>7451456470</t>
  </si>
  <si>
    <t>745101000</t>
  </si>
  <si>
    <t>31710643</t>
  </si>
  <si>
    <t>ООО Теплоснаб</t>
  </si>
  <si>
    <t>7460050733</t>
  </si>
  <si>
    <t>31657083</t>
  </si>
  <si>
    <t>ООО УК "Зауральский"</t>
  </si>
  <si>
    <t>7452148213</t>
  </si>
  <si>
    <t>31534990</t>
  </si>
  <si>
    <t>Общество с ограниченной ответственностью "Копейский завод изоляции труб"</t>
  </si>
  <si>
    <t>7411015454</t>
  </si>
  <si>
    <t>31720439</t>
  </si>
  <si>
    <t>Общество с ограниченной ответственностью «Веста» (ООО «Веста»)</t>
  </si>
  <si>
    <t>7451398316</t>
  </si>
  <si>
    <t>745143001</t>
  </si>
  <si>
    <t>ПАО "Форвард Энерго"</t>
  </si>
  <si>
    <t>26489290</t>
  </si>
  <si>
    <t>ПАО "ЧМК"</t>
  </si>
  <si>
    <t>7450001007</t>
  </si>
  <si>
    <t>31521500</t>
  </si>
  <si>
    <t>Филиал АО "РИР" в г. Озерске</t>
  </si>
  <si>
    <t>741343001</t>
  </si>
  <si>
    <t>31657068</t>
  </si>
  <si>
    <t>Филиал ЮГРЭС-1 ООО "Каширская ГРЭС"</t>
  </si>
  <si>
    <t>5045067325</t>
  </si>
  <si>
    <t>Коркинский муниципальный округ</t>
  </si>
  <si>
    <t>75533000</t>
  </si>
  <si>
    <t>Локомотивный</t>
  </si>
  <si>
    <t>Чернореченское</t>
  </si>
  <si>
    <t>75654462</t>
  </si>
  <si>
    <t>11.03.2024 12:12:50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</si>
</sst>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
    <numFmt numFmtId="42" formatCode="_-* #,##0\ &quot;₽&quot;_-;\-* #,##0\ &quot;₽&quot;_-;_-* &quot;-&quot;\ &quot;₽&quot;_-;_-@_-"/>
    <numFmt numFmtId="41" formatCode="_-* #,##0\ _₽_-;\-* #,##0\ _₽_-;_-* &quot;-&quot;\ _₽_-;_-@_-"/>
    <numFmt numFmtId="44" formatCode="_-* #,##0.00\ &quot;₽&quot;_-;\-* #,##0.00\ &quot;₽&quot;_-;_-* &quot;-&quot;??\ &quot;₽&quot;_-;_-@_-"/>
    <numFmt numFmtId="43" formatCode="_-* #,##0.00\ _₽_-;\-* #,##0.00\ _₽_-;_-* &quot;-&quot;??\ _₽_-;_-@_-"/>
    <numFmt numFmtId="164" formatCode="&quot;$&quot;#,##0_);[Red]\(&quot;$&quot;#,##0\)"/>
    <numFmt numFmtId="165" formatCode="#,##0.000"/>
    <numFmt numFmtId="166" formatCode="_-* #,##0.00[$€-1]_-;\-* #,##0.00[$€-1]_-;_-* &quot;-&quot;??[$€-1]_-"/>
    <numFmt numFmtId="167" formatCode="000000"/>
    <numFmt numFmtId="168" formatCode="#,##0.0"/>
    <numFmt numFmtId="169" formatCode="#,##0.0000"/>
  </numFmts>
  <fonts count="113">
    <font>
      <sz val="9"/>
      <color indexed="11"/>
      <name val="Tahoma"/>
      <family val="2"/>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0"/>
      <name val="Arial Cyr"/>
      <charset val="204"/>
    </font>
    <font>
      <sz val="10"/>
      <name val="Helv"/>
    </font>
    <font>
      <sz val="10"/>
      <name val="MS Sans Serif"/>
      <family val="2"/>
      <charset val="204"/>
    </font>
    <font>
      <sz val="8"/>
      <name val="Helv"/>
      <charset val="204"/>
    </font>
    <font>
      <sz val="9"/>
      <name val="Tahoma"/>
      <family val="2"/>
      <charset val="204"/>
    </font>
    <font>
      <sz val="12"/>
      <name val="Arial"/>
      <family val="2"/>
      <charset val="204"/>
    </font>
    <font>
      <b/>
      <sz val="9"/>
      <name val="Tahoma"/>
      <family val="2"/>
      <charset val="204"/>
    </font>
    <font>
      <sz val="8"/>
      <name val="Tahoma"/>
      <family val="2"/>
      <charset val="204"/>
    </font>
    <font>
      <sz val="8"/>
      <name val="Arial Cyr"/>
      <charset val="204"/>
    </font>
    <font>
      <sz val="9"/>
      <color indexed="9"/>
      <name val="Tahoma"/>
      <family val="2"/>
      <charset val="204"/>
    </font>
    <font>
      <b/>
      <u/>
      <sz val="9"/>
      <color indexed="12"/>
      <name val="Tahoma"/>
      <family val="2"/>
      <charset val="204"/>
    </font>
    <font>
      <sz val="11"/>
      <color indexed="62"/>
      <name val="Calibri"/>
      <family val="2"/>
      <charset val="204"/>
    </font>
    <font>
      <sz val="10"/>
      <color indexed="8"/>
      <name val="Tahoma"/>
      <family val="2"/>
      <charset val="204"/>
    </font>
    <font>
      <sz val="8"/>
      <name val="Palatino"/>
      <family val="1"/>
    </font>
    <font>
      <u/>
      <sz val="10"/>
      <color indexed="36"/>
      <name val="Arial Cyr"/>
      <charset val="204"/>
    </font>
    <font>
      <u/>
      <sz val="10"/>
      <color indexed="12"/>
      <name val="Arial Cyr"/>
      <charset val="204"/>
    </font>
    <font>
      <sz val="10"/>
      <name val="Tahoma"/>
      <family val="2"/>
      <charset val="204"/>
    </font>
    <font>
      <b/>
      <sz val="10"/>
      <name val="Tahoma"/>
      <family val="2"/>
      <charset val="204"/>
    </font>
    <font>
      <b/>
      <sz val="10"/>
      <color indexed="8"/>
      <name val="Tahoma"/>
      <family val="2"/>
      <charset val="204"/>
    </font>
    <font>
      <sz val="11"/>
      <color indexed="8"/>
      <name val="Calibri"/>
      <family val="2"/>
      <charset val="204"/>
    </font>
    <font>
      <sz val="9"/>
      <color indexed="10"/>
      <name val="Tahoma"/>
      <family val="2"/>
      <charset val="204"/>
    </font>
    <font>
      <sz val="11"/>
      <color indexed="8"/>
      <name val="Marlett"/>
      <charset val="2"/>
    </font>
    <font>
      <sz val="9"/>
      <name val="Courier New"/>
      <family val="3"/>
      <charset val="204"/>
    </font>
    <font>
      <sz val="16"/>
      <name val="Tahoma"/>
      <family val="2"/>
      <charset val="204"/>
    </font>
    <font>
      <sz val="16"/>
      <color indexed="9"/>
      <name val="Tahoma"/>
      <family val="2"/>
      <charset val="204"/>
    </font>
    <font>
      <b/>
      <sz val="14"/>
      <name val="Franklin Gothic Medium"/>
      <family val="2"/>
      <charset val="204"/>
    </font>
    <font>
      <b/>
      <sz val="9"/>
      <color indexed="62"/>
      <name val="Tahoma"/>
      <family val="2"/>
      <charset val="204"/>
    </font>
    <font>
      <sz val="9"/>
      <color indexed="55"/>
      <name val="Tahoma"/>
      <family val="2"/>
      <charset val="204"/>
    </font>
    <font>
      <sz val="8"/>
      <name val="Arial"/>
      <family val="2"/>
      <charset val="204"/>
    </font>
    <font>
      <b/>
      <u/>
      <sz val="9"/>
      <name val="Tahoma"/>
      <family val="2"/>
      <charset val="204"/>
    </font>
    <font>
      <sz val="11"/>
      <name val="Webdings2"/>
      <charset val="204"/>
    </font>
    <font>
      <sz val="11"/>
      <color indexed="55"/>
      <name val="Wingdings 2"/>
      <family val="1"/>
      <charset val="2"/>
    </font>
    <font>
      <sz val="9"/>
      <color indexed="8"/>
      <name val="Tahoma"/>
      <family val="2"/>
      <charset val="204"/>
    </font>
    <font>
      <b/>
      <sz val="9"/>
      <color indexed="8"/>
      <name val="Tahoma"/>
      <family val="2"/>
      <charset val="204"/>
    </font>
    <font>
      <u/>
      <sz val="9"/>
      <color indexed="12"/>
      <name val="Tahoma"/>
      <family val="2"/>
      <charset val="204"/>
    </font>
    <font>
      <sz val="9"/>
      <color indexed="11"/>
      <name val="Tahoma"/>
      <family val="2"/>
      <charset val="204"/>
    </font>
    <font>
      <sz val="11"/>
      <name val="Tahoma"/>
      <family val="2"/>
      <charset val="204"/>
    </font>
    <font>
      <sz val="10"/>
      <name val="Helv"/>
      <charset val="204"/>
    </font>
    <font>
      <sz val="9"/>
      <color indexed="62"/>
      <name val="Tahoma"/>
      <family val="2"/>
      <charset val="204"/>
    </font>
    <font>
      <sz val="11"/>
      <name val="Wingdings 2"/>
      <family val="1"/>
      <charset val="2"/>
    </font>
    <font>
      <b/>
      <sz val="9"/>
      <color indexed="9"/>
      <name val="Tahoma"/>
      <family val="2"/>
      <charset val="204"/>
    </font>
    <font>
      <b/>
      <u/>
      <sz val="9"/>
      <color indexed="62"/>
      <name val="Tahoma"/>
      <family val="2"/>
      <charset val="204"/>
    </font>
    <font>
      <sz val="11"/>
      <color indexed="8"/>
      <name val="Calibri"/>
      <family val="2"/>
      <charset val="204"/>
    </font>
    <font>
      <sz val="9"/>
      <color indexed="9"/>
      <name val="Tahoma"/>
      <family val="2"/>
      <charset val="204"/>
    </font>
    <font>
      <b/>
      <sz val="11"/>
      <color indexed="8"/>
      <name val="Calibri"/>
      <family val="2"/>
      <charset val="204"/>
    </font>
    <font>
      <sz val="9"/>
      <color indexed="23"/>
      <name val="Wingdings 2"/>
      <family val="1"/>
      <charset val="2"/>
    </font>
    <font>
      <sz val="10"/>
      <color indexed="11"/>
      <name val="Arial"/>
      <family val="2"/>
      <charset val="204"/>
    </font>
    <font>
      <sz val="12"/>
      <name val="Marlett"/>
      <charset val="2"/>
    </font>
    <font>
      <sz val="8"/>
      <color indexed="9"/>
      <name val="Tahoma"/>
      <family val="2"/>
      <charset val="204"/>
    </font>
    <font>
      <sz val="8"/>
      <color indexed="55"/>
      <name val="Tahoma"/>
      <family val="2"/>
      <charset val="204"/>
    </font>
    <font>
      <b/>
      <u/>
      <sz val="11"/>
      <color indexed="12"/>
      <name val="Arial"/>
      <family val="2"/>
      <charset val="204"/>
    </font>
    <font>
      <sz val="12"/>
      <color indexed="8"/>
      <name val="Tahoma"/>
      <family val="2"/>
      <charset val="204"/>
    </font>
    <font>
      <vertAlign val="superscript"/>
      <sz val="10"/>
      <name val="Tahoma"/>
      <family val="2"/>
      <charset val="204"/>
    </font>
    <font>
      <vertAlign val="superscript"/>
      <sz val="9"/>
      <name val="Tahoma"/>
      <family val="2"/>
      <charset val="204"/>
    </font>
    <font>
      <sz val="1"/>
      <color indexed="9"/>
      <name val="Tahoma"/>
      <family val="2"/>
      <charset val="204"/>
    </font>
    <font>
      <sz val="1"/>
      <name val="Tahoma"/>
      <family val="2"/>
      <charset val="204"/>
    </font>
    <font>
      <sz val="3"/>
      <name val="Tahoma"/>
      <family val="2"/>
      <charset val="204"/>
    </font>
    <font>
      <sz val="3"/>
      <color indexed="9"/>
      <name val="Tahoma"/>
      <family val="2"/>
      <charset val="204"/>
    </font>
    <font>
      <sz val="3"/>
      <color indexed="10"/>
      <name val="Tahoma"/>
      <family val="2"/>
      <charset val="204"/>
    </font>
    <font>
      <sz val="3"/>
      <color indexed="11"/>
      <name val="Tahoma"/>
      <family val="2"/>
      <charset val="204"/>
    </font>
    <font>
      <sz val="3"/>
      <color indexed="60"/>
      <name val="Tahoma"/>
      <family val="2"/>
      <charset val="204"/>
    </font>
    <font>
      <b/>
      <sz val="3"/>
      <name val="Tahoma"/>
      <family val="2"/>
      <charset val="204"/>
    </font>
    <font>
      <sz val="22"/>
      <name val="Tahoma"/>
      <family val="2"/>
      <charset val="204"/>
    </font>
    <font>
      <b/>
      <sz val="22"/>
      <name val="Tahoma"/>
      <family val="2"/>
      <charset val="204"/>
    </font>
    <font>
      <b/>
      <sz val="18"/>
      <name val="Tahoma"/>
      <family val="2"/>
      <charset val="204"/>
    </font>
    <font>
      <sz val="18"/>
      <name val="Tahoma"/>
      <family val="2"/>
      <charset val="204"/>
    </font>
    <font>
      <sz val="18"/>
      <color indexed="11"/>
      <name val="Tahoma"/>
      <family val="2"/>
      <charset val="204"/>
    </font>
    <font>
      <sz val="11"/>
      <color indexed="11"/>
      <name val="Tahoma"/>
      <family val="2"/>
      <charset val="204"/>
    </font>
    <font>
      <u/>
      <sz val="9"/>
      <color rgb="FF333399"/>
      <name val="Tahoma"/>
      <family val="2"/>
      <charset val="204"/>
    </font>
    <font>
      <sz val="11"/>
      <color theme="1"/>
      <name val="Calibri"/>
      <family val="2"/>
      <charset val="204"/>
      <scheme val="minor"/>
    </font>
    <font>
      <sz val="11"/>
      <color theme="1"/>
      <name val="Calibri"/>
      <family val="2"/>
      <scheme val="minor"/>
    </font>
    <font>
      <sz val="9"/>
      <color theme="0"/>
      <name val="Tahoma"/>
      <family val="2"/>
      <charset val="204"/>
    </font>
    <font>
      <sz val="11"/>
      <color theme="0"/>
      <name val="Webdings2"/>
      <charset val="204"/>
    </font>
    <font>
      <sz val="1"/>
      <color theme="0"/>
      <name val="Tahoma"/>
      <family val="2"/>
      <charset val="204"/>
    </font>
    <font>
      <sz val="1"/>
      <color theme="0" tint="-4.9989318521683403E-2"/>
      <name val="Tahoma"/>
      <family val="2"/>
      <charset val="204"/>
    </font>
    <font>
      <b/>
      <sz val="1"/>
      <color theme="0"/>
      <name val="Calibri"/>
      <family val="2"/>
      <charset val="204"/>
    </font>
    <font>
      <sz val="12"/>
      <color theme="0"/>
      <name val="Tahoma"/>
      <family val="2"/>
      <charset val="204"/>
    </font>
    <font>
      <sz val="8"/>
      <color theme="1"/>
      <name val="Tahoma"/>
      <family val="2"/>
      <charset val="204"/>
    </font>
    <font>
      <b/>
      <sz val="9"/>
      <color rgb="FFC00000"/>
      <name val="Tahoma"/>
      <family val="2"/>
      <charset val="204"/>
    </font>
    <font>
      <sz val="9"/>
      <color rgb="FFBCBCBC"/>
      <name val="Tahoma"/>
      <family val="2"/>
      <charset val="204"/>
    </font>
    <font>
      <sz val="15"/>
      <color theme="0"/>
      <name val="Tahoma"/>
      <family val="2"/>
      <charset val="204"/>
    </font>
    <font>
      <sz val="9"/>
      <color rgb="FFFF0000"/>
      <name val="Tahoma"/>
      <family val="2"/>
      <charset val="204"/>
    </font>
    <font>
      <sz val="5"/>
      <color rgb="FFFF0000"/>
      <name val="Tahoma"/>
      <family val="2"/>
      <charset val="204"/>
    </font>
    <font>
      <sz val="11"/>
      <color theme="0"/>
      <name val="Wingdings 2"/>
      <family val="1"/>
      <charset val="2"/>
    </font>
    <font>
      <sz val="5"/>
      <color theme="0"/>
      <name val="Tahoma"/>
      <family val="2"/>
      <charset val="204"/>
    </font>
    <font>
      <b/>
      <sz val="9"/>
      <color theme="0"/>
      <name val="Tahoma"/>
      <family val="2"/>
      <charset val="204"/>
    </font>
    <font>
      <b/>
      <sz val="18"/>
      <color theme="3"/>
      <name val="Cambria"/>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1"/>
      <color indexed="11"/>
      <name val="Tahoma"/>
      <family val="2"/>
      <charset val="204"/>
    </font>
    <font>
      <sz val="15"/>
      <name val="Tahoma"/>
      <family val="2"/>
      <charset val="204"/>
    </font>
    <font>
      <sz val="15"/>
      <color indexed="11"/>
      <name val="Tahoma"/>
      <family val="2"/>
      <charset val="204"/>
    </font>
    <font>
      <u/>
      <sz val="1"/>
      <color rgb="FF333399"/>
      <name val="Tahoma"/>
      <family val="2"/>
      <charset val="204"/>
    </font>
    <font>
      <sz val="1"/>
      <name val="Webdings2"/>
      <charset val="204"/>
    </font>
    <font>
      <b/>
      <sz val="1"/>
      <name val="Tahoma"/>
      <family val="2"/>
      <charset val="204"/>
    </font>
  </fonts>
  <fills count="45">
    <fill>
      <patternFill patternType="none"/>
    </fill>
    <fill>
      <patternFill patternType="gray125"/>
    </fill>
    <fill>
      <patternFill patternType="solid">
        <fgColor indexed="43"/>
        <bgColor indexed="64"/>
      </patternFill>
    </fill>
    <fill>
      <patternFill patternType="solid">
        <fgColor indexed="22"/>
      </patternFill>
    </fill>
    <fill>
      <patternFill patternType="solid">
        <fgColor indexed="55"/>
        <bgColor indexed="64"/>
      </patternFill>
    </fill>
    <fill>
      <patternFill patternType="solid">
        <fgColor indexed="47"/>
      </patternFill>
    </fill>
    <fill>
      <patternFill patternType="solid">
        <fgColor indexed="11"/>
        <bgColor indexed="64"/>
      </patternFill>
    </fill>
    <fill>
      <patternFill patternType="solid">
        <fgColor indexed="9"/>
        <bgColor indexed="64"/>
      </patternFill>
    </fill>
    <fill>
      <patternFill patternType="solid">
        <fgColor indexed="42"/>
        <bgColor indexed="64"/>
      </patternFill>
    </fill>
    <fill>
      <patternFill patternType="solid">
        <fgColor indexed="41"/>
        <bgColor indexed="64"/>
      </patternFill>
    </fill>
    <fill>
      <patternFill patternType="solid">
        <fgColor indexed="29"/>
        <bgColor indexed="64"/>
      </patternFill>
    </fill>
    <fill>
      <patternFill patternType="solid">
        <fgColor indexed="44"/>
        <bgColor indexed="64"/>
      </patternFill>
    </fill>
    <fill>
      <patternFill patternType="solid">
        <fgColor indexed="65"/>
        <bgColor indexed="64"/>
      </patternFill>
    </fill>
    <fill>
      <patternFill patternType="lightDown">
        <fgColor indexed="22"/>
      </patternFill>
    </fill>
    <fill>
      <patternFill patternType="solid">
        <fgColor indexed="2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48">
    <border>
      <left/>
      <right/>
      <top/>
      <bottom/>
      <diagonal/>
    </border>
    <border>
      <left style="thin">
        <color indexed="23"/>
      </left>
      <right style="thin">
        <color indexed="23"/>
      </right>
      <top style="thin">
        <color indexed="23"/>
      </top>
      <bottom style="thin">
        <color indexed="23"/>
      </bottom>
      <diagonal/>
    </border>
    <border>
      <left style="thick">
        <color indexed="23"/>
      </left>
      <right style="thick">
        <color indexed="23"/>
      </right>
      <top style="thick">
        <color indexed="23"/>
      </top>
      <bottom style="thick">
        <color indexed="23"/>
      </bottom>
      <diagonal/>
    </border>
    <border>
      <left style="medium">
        <color indexed="64"/>
      </left>
      <right style="thin">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style="thin">
        <color indexed="23"/>
      </right>
      <top/>
      <bottom style="thin">
        <color indexed="23"/>
      </bottom>
      <diagonal/>
    </border>
    <border>
      <left/>
      <right/>
      <top/>
      <bottom style="thin">
        <color indexed="23"/>
      </bottom>
      <diagonal/>
    </border>
    <border>
      <left style="thin">
        <color indexed="23"/>
      </left>
      <right/>
      <top/>
      <bottom style="thin">
        <color indexed="23"/>
      </bottom>
      <diagonal/>
    </border>
    <border>
      <left/>
      <right style="thin">
        <color indexed="23"/>
      </right>
      <top/>
      <bottom/>
      <diagonal/>
    </border>
    <border>
      <left style="thin">
        <color indexed="23"/>
      </left>
      <right/>
      <top/>
      <bottom/>
      <diagonal/>
    </border>
    <border>
      <left style="thin">
        <color indexed="63"/>
      </left>
      <right style="thin">
        <color indexed="63"/>
      </right>
      <top style="thin">
        <color indexed="63"/>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22"/>
      </top>
      <bottom style="thin">
        <color indexed="22"/>
      </bottom>
      <diagonal/>
    </border>
    <border>
      <left style="thin">
        <color indexed="22"/>
      </left>
      <right style="thin">
        <color indexed="22"/>
      </right>
      <top style="thin">
        <color indexed="22"/>
      </top>
      <bottom/>
      <diagonal/>
    </border>
    <border>
      <left/>
      <right/>
      <top/>
      <bottom style="thin">
        <color indexed="22"/>
      </bottom>
      <diagonal/>
    </border>
    <border>
      <left/>
      <right style="thin">
        <color indexed="22"/>
      </right>
      <top/>
      <bottom style="thin">
        <color indexed="22"/>
      </bottom>
      <diagonal/>
    </border>
    <border>
      <left style="thin">
        <color indexed="22"/>
      </left>
      <right/>
      <top style="thin">
        <color indexed="22"/>
      </top>
      <bottom/>
      <diagonal/>
    </border>
    <border>
      <left/>
      <right style="thin">
        <color indexed="22"/>
      </right>
      <top/>
      <bottom/>
      <diagonal/>
    </border>
    <border>
      <left/>
      <right style="thin">
        <color indexed="22"/>
      </right>
      <top style="thin">
        <color indexed="22"/>
      </top>
      <bottom/>
      <diagonal/>
    </border>
    <border>
      <left/>
      <right/>
      <top style="dotted">
        <color indexed="64"/>
      </top>
      <bottom style="dotted">
        <color indexed="64"/>
      </bottom>
      <diagonal/>
    </border>
    <border>
      <left/>
      <right/>
      <top style="thin">
        <color indexed="22"/>
      </top>
      <bottom/>
      <diagonal/>
    </border>
    <border>
      <left style="thin">
        <color indexed="22"/>
      </left>
      <right/>
      <top/>
      <bottom/>
      <diagonal/>
    </border>
    <border>
      <left style="thin">
        <color indexed="22"/>
      </left>
      <right/>
      <top/>
      <bottom style="thin">
        <color indexed="22"/>
      </bottom>
      <diagonal/>
    </border>
    <border>
      <left style="thin">
        <color indexed="22"/>
      </left>
      <right style="thin">
        <color indexed="22"/>
      </right>
      <top/>
      <bottom style="thin">
        <color indexed="22"/>
      </bottom>
      <diagonal/>
    </border>
    <border>
      <left style="thin">
        <color indexed="55"/>
      </left>
      <right/>
      <top/>
      <bottom/>
      <diagonal/>
    </border>
    <border>
      <left style="thin">
        <color indexed="22"/>
      </left>
      <right style="thin">
        <color indexed="22"/>
      </right>
      <top/>
      <bottom/>
      <diagonal/>
    </border>
    <border>
      <left style="thin">
        <color rgb="FFD3DBDB"/>
      </left>
      <right style="thin">
        <color rgb="FFD3DBDB"/>
      </right>
      <top style="thin">
        <color rgb="FFD3DBDB"/>
      </top>
      <bottom style="thin">
        <color rgb="FFD3DBDB"/>
      </bottom>
      <diagonal/>
    </border>
    <border>
      <left style="thin">
        <color rgb="FFD3DBDB"/>
      </left>
      <right/>
      <top style="thin">
        <color rgb="FFD3DBDB"/>
      </top>
      <bottom style="thin">
        <color rgb="FFD3DBDB"/>
      </bottom>
      <diagonal/>
    </border>
    <border>
      <left/>
      <right/>
      <top style="thin">
        <color rgb="FFD3DBDB"/>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thin">
        <color rgb="FFBCBCBC"/>
      </top>
      <bottom style="thin">
        <color rgb="FFBCBCBC"/>
      </bottom>
      <diagonal/>
    </border>
    <border>
      <left/>
      <right/>
      <top style="thin">
        <color rgb="FFBCBCBC"/>
      </top>
      <bottom style="thin">
        <color rgb="FFBCBCBC"/>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rgb="FFD3DBDB"/>
      </top>
      <bottom style="thin">
        <color rgb="FFD3DBDB"/>
      </bottom>
      <diagonal/>
    </border>
    <border>
      <left/>
      <right/>
      <top/>
      <bottom style="thin">
        <color rgb="FFD3DBDB"/>
      </bottom>
      <diagonal/>
    </border>
    <border>
      <left style="thin">
        <color indexed="22"/>
      </left>
      <right style="thin">
        <color indexed="22"/>
      </right>
      <top style="thin">
        <color indexed="22"/>
      </top>
      <bottom style="double">
        <color indexed="55"/>
      </bottom>
      <diagonal/>
    </border>
  </borders>
  <cellStyleXfs count="124">
    <xf numFmtId="49" fontId="0" fillId="0" borderId="0" applyBorder="0">
      <alignment vertical="top"/>
    </xf>
    <xf numFmtId="0" fontId="7" fillId="0" borderId="0"/>
    <xf numFmtId="166" fontId="7" fillId="0" borderId="0"/>
    <xf numFmtId="0" fontId="43" fillId="0" borderId="0"/>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164" fontId="8" fillId="0" borderId="0" applyFont="0" applyFill="0" applyBorder="0" applyAlignment="0" applyProtection="0"/>
    <xf numFmtId="168" fontId="10" fillId="2" borderId="0">
      <protection locked="0"/>
    </xf>
    <xf numFmtId="0" fontId="19" fillId="0" borderId="0" applyFill="0" applyBorder="0" applyProtection="0">
      <alignment vertical="center"/>
    </xf>
    <xf numFmtId="165" fontId="10" fillId="2" borderId="0">
      <protection locked="0"/>
    </xf>
    <xf numFmtId="169" fontId="10" fillId="2" borderId="0">
      <protection locked="0"/>
    </xf>
    <xf numFmtId="0" fontId="20" fillId="0" borderId="0" applyNumberFormat="0" applyFill="0" applyBorder="0" applyAlignment="0" applyProtection="0">
      <alignment vertical="top"/>
      <protection locked="0"/>
    </xf>
    <xf numFmtId="0" fontId="22" fillId="3" borderId="1" applyNumberFormat="0" applyAlignment="0"/>
    <xf numFmtId="0" fontId="21" fillId="0" borderId="0" applyNumberFormat="0" applyFill="0" applyBorder="0" applyAlignment="0" applyProtection="0">
      <alignment vertical="top"/>
      <protection locked="0"/>
    </xf>
    <xf numFmtId="0" fontId="11" fillId="0" borderId="0" applyNumberFormat="0" applyFill="0" applyBorder="0" applyAlignment="0" applyProtection="0"/>
    <xf numFmtId="0" fontId="9" fillId="0" borderId="0"/>
    <xf numFmtId="0" fontId="19" fillId="0" borderId="0" applyFill="0" applyBorder="0" applyProtection="0">
      <alignment vertical="center"/>
    </xf>
    <xf numFmtId="0" fontId="19" fillId="0" borderId="0" applyFill="0" applyBorder="0" applyProtection="0">
      <alignment vertical="center"/>
    </xf>
    <xf numFmtId="49" fontId="42" fillId="4" borderId="2" applyNumberFormat="0">
      <alignment horizontal="center" vertical="center"/>
    </xf>
    <xf numFmtId="0" fontId="17" fillId="5" borderId="1" applyNumberFormat="0" applyAlignment="0" applyProtection="0"/>
    <xf numFmtId="0" fontId="74"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31" fillId="0" borderId="0" applyBorder="0">
      <alignment horizontal="center" vertical="center" wrapText="1"/>
    </xf>
    <xf numFmtId="0" fontId="12" fillId="0" borderId="3" applyBorder="0">
      <alignment horizontal="center" vertical="center" wrapText="1"/>
    </xf>
    <xf numFmtId="4" fontId="10" fillId="2" borderId="4" applyBorder="0">
      <alignment horizontal="right"/>
    </xf>
    <xf numFmtId="49" fontId="10" fillId="0" borderId="0" applyBorder="0">
      <alignment vertical="top"/>
    </xf>
    <xf numFmtId="0" fontId="25" fillId="0" borderId="0"/>
    <xf numFmtId="0" fontId="75" fillId="0" borderId="0"/>
    <xf numFmtId="0" fontId="76" fillId="0" borderId="0"/>
    <xf numFmtId="0" fontId="6" fillId="0" borderId="0"/>
    <xf numFmtId="0" fontId="41" fillId="6" borderId="0" applyNumberFormat="0" applyBorder="0" applyAlignment="0">
      <alignment horizontal="left" vertical="center"/>
    </xf>
    <xf numFmtId="49" fontId="10" fillId="0" borderId="0" applyBorder="0">
      <alignment vertical="top"/>
    </xf>
    <xf numFmtId="49" fontId="41" fillId="0" borderId="0" applyBorder="0">
      <alignment vertical="top"/>
    </xf>
    <xf numFmtId="49" fontId="10" fillId="6" borderId="0" applyBorder="0">
      <alignment vertical="top"/>
    </xf>
    <xf numFmtId="49" fontId="38" fillId="7" borderId="0" applyBorder="0">
      <alignment vertical="top"/>
    </xf>
    <xf numFmtId="0" fontId="6" fillId="0" borderId="0"/>
    <xf numFmtId="49" fontId="10" fillId="0" borderId="0" applyBorder="0">
      <alignment vertical="top"/>
    </xf>
    <xf numFmtId="0" fontId="25" fillId="0" borderId="0"/>
    <xf numFmtId="49" fontId="10" fillId="0" borderId="0" applyBorder="0">
      <alignment vertical="top"/>
    </xf>
    <xf numFmtId="0" fontId="6" fillId="0" borderId="0"/>
    <xf numFmtId="49" fontId="10" fillId="0" borderId="0" applyBorder="0">
      <alignment vertical="top"/>
    </xf>
    <xf numFmtId="0" fontId="6" fillId="0" borderId="0"/>
    <xf numFmtId="0" fontId="10" fillId="0" borderId="0">
      <alignment horizontal="left" vertical="center"/>
    </xf>
    <xf numFmtId="0" fontId="6" fillId="0" borderId="0"/>
    <xf numFmtId="0" fontId="6" fillId="0" borderId="0"/>
    <xf numFmtId="0" fontId="25" fillId="0" borderId="0"/>
    <xf numFmtId="0" fontId="92" fillId="0" borderId="0" applyNumberFormat="0" applyFill="0" applyBorder="0" applyAlignment="0" applyProtection="0"/>
    <xf numFmtId="0" fontId="93" fillId="0" borderId="36" applyNumberFormat="0" applyFill="0" applyAlignment="0" applyProtection="0"/>
    <xf numFmtId="0" fontId="94" fillId="0" borderId="37" applyNumberFormat="0" applyFill="0" applyAlignment="0" applyProtection="0"/>
    <xf numFmtId="0" fontId="95" fillId="0" borderId="38" applyNumberFormat="0" applyFill="0" applyAlignment="0" applyProtection="0"/>
    <xf numFmtId="0" fontId="95" fillId="0" borderId="0" applyNumberFormat="0" applyFill="0" applyBorder="0" applyAlignment="0" applyProtection="0"/>
    <xf numFmtId="0" fontId="96" fillId="15" borderId="0" applyNumberFormat="0" applyBorder="0" applyAlignment="0" applyProtection="0"/>
    <xf numFmtId="0" fontId="97" fillId="16" borderId="0" applyNumberFormat="0" applyBorder="0" applyAlignment="0" applyProtection="0"/>
    <xf numFmtId="0" fontId="98" fillId="17" borderId="0" applyNumberFormat="0" applyBorder="0" applyAlignment="0" applyProtection="0"/>
    <xf numFmtId="0" fontId="99" fillId="18" borderId="39" applyNumberFormat="0" applyAlignment="0" applyProtection="0"/>
    <xf numFmtId="0" fontId="100" fillId="18" borderId="40" applyNumberFormat="0" applyAlignment="0" applyProtection="0"/>
    <xf numFmtId="0" fontId="101" fillId="0" borderId="41" applyNumberFormat="0" applyFill="0" applyAlignment="0" applyProtection="0"/>
    <xf numFmtId="0" fontId="102" fillId="19" borderId="42" applyNumberFormat="0" applyAlignment="0" applyProtection="0"/>
    <xf numFmtId="0" fontId="103" fillId="0" borderId="0" applyNumberFormat="0" applyFill="0" applyBorder="0" applyAlignment="0" applyProtection="0"/>
    <xf numFmtId="0" fontId="41" fillId="20" borderId="43" applyNumberFormat="0" applyFont="0" applyAlignment="0" applyProtection="0"/>
    <xf numFmtId="0" fontId="104" fillId="0" borderId="0" applyNumberFormat="0" applyFill="0" applyBorder="0" applyAlignment="0" applyProtection="0"/>
    <xf numFmtId="0" fontId="105" fillId="0" borderId="44" applyNumberFormat="0" applyFill="0" applyAlignment="0" applyProtection="0"/>
    <xf numFmtId="0" fontId="106" fillId="21" borderId="0" applyNumberFormat="0" applyBorder="0" applyAlignment="0" applyProtection="0"/>
    <xf numFmtId="0" fontId="75" fillId="22" borderId="0" applyNumberFormat="0" applyBorder="0" applyAlignment="0" applyProtection="0"/>
    <xf numFmtId="0" fontId="75" fillId="23" borderId="0" applyNumberFormat="0" applyBorder="0" applyAlignment="0" applyProtection="0"/>
    <xf numFmtId="0" fontId="106" fillId="24" borderId="0" applyNumberFormat="0" applyBorder="0" applyAlignment="0" applyProtection="0"/>
    <xf numFmtId="0" fontId="106" fillId="25" borderId="0" applyNumberFormat="0" applyBorder="0" applyAlignment="0" applyProtection="0"/>
    <xf numFmtId="0" fontId="75" fillId="26" borderId="0" applyNumberFormat="0" applyBorder="0" applyAlignment="0" applyProtection="0"/>
    <xf numFmtId="0" fontId="75" fillId="27" borderId="0" applyNumberFormat="0" applyBorder="0" applyAlignment="0" applyProtection="0"/>
    <xf numFmtId="0" fontId="106" fillId="28" borderId="0" applyNumberFormat="0" applyBorder="0" applyAlignment="0" applyProtection="0"/>
    <xf numFmtId="0" fontId="106" fillId="29" borderId="0" applyNumberFormat="0" applyBorder="0" applyAlignment="0" applyProtection="0"/>
    <xf numFmtId="0" fontId="75" fillId="30" borderId="0" applyNumberFormat="0" applyBorder="0" applyAlignment="0" applyProtection="0"/>
    <xf numFmtId="0" fontId="75" fillId="31" borderId="0" applyNumberFormat="0" applyBorder="0" applyAlignment="0" applyProtection="0"/>
    <xf numFmtId="0" fontId="106" fillId="32" borderId="0" applyNumberFormat="0" applyBorder="0" applyAlignment="0" applyProtection="0"/>
    <xf numFmtId="0" fontId="106" fillId="33" borderId="0" applyNumberFormat="0" applyBorder="0" applyAlignment="0" applyProtection="0"/>
    <xf numFmtId="0" fontId="75" fillId="34" borderId="0" applyNumberFormat="0" applyBorder="0" applyAlignment="0" applyProtection="0"/>
    <xf numFmtId="0" fontId="75" fillId="35" borderId="0" applyNumberFormat="0" applyBorder="0" applyAlignment="0" applyProtection="0"/>
    <xf numFmtId="0" fontId="106" fillId="36" borderId="0" applyNumberFormat="0" applyBorder="0" applyAlignment="0" applyProtection="0"/>
    <xf numFmtId="0" fontId="106" fillId="37" borderId="0" applyNumberFormat="0" applyBorder="0" applyAlignment="0" applyProtection="0"/>
    <xf numFmtId="0" fontId="75" fillId="38" borderId="0" applyNumberFormat="0" applyBorder="0" applyAlignment="0" applyProtection="0"/>
    <xf numFmtId="0" fontId="75" fillId="39" borderId="0" applyNumberFormat="0" applyBorder="0" applyAlignment="0" applyProtection="0"/>
    <xf numFmtId="0" fontId="106" fillId="40" borderId="0" applyNumberFormat="0" applyBorder="0" applyAlignment="0" applyProtection="0"/>
    <xf numFmtId="0" fontId="106" fillId="41" borderId="0" applyNumberFormat="0" applyBorder="0" applyAlignment="0" applyProtection="0"/>
    <xf numFmtId="0" fontId="75" fillId="42" borderId="0" applyNumberFormat="0" applyBorder="0" applyAlignment="0" applyProtection="0"/>
    <xf numFmtId="0" fontId="75" fillId="43" borderId="0" applyNumberFormat="0" applyBorder="0" applyAlignment="0" applyProtection="0"/>
    <xf numFmtId="0" fontId="106" fillId="44" borderId="0" applyNumberFormat="0" applyBorder="0" applyAlignment="0" applyProtection="0"/>
    <xf numFmtId="0" fontId="5" fillId="0" borderId="0"/>
    <xf numFmtId="43" fontId="41" fillId="0" borderId="0" applyFont="0" applyFill="0" applyBorder="0" applyAlignment="0" applyProtection="0"/>
    <xf numFmtId="41" fontId="41" fillId="0" borderId="0" applyFont="0" applyFill="0" applyBorder="0" applyAlignment="0" applyProtection="0"/>
    <xf numFmtId="44" fontId="41" fillId="0" borderId="0" applyFont="0" applyFill="0" applyBorder="0" applyAlignment="0" applyProtection="0"/>
    <xf numFmtId="42" fontId="41" fillId="0" borderId="0" applyFont="0" applyFill="0" applyBorder="0" applyAlignment="0" applyProtection="0"/>
    <xf numFmtId="9" fontId="41" fillId="0" borderId="0" applyFont="0" applyFill="0" applyBorder="0" applyAlignment="0" applyProtection="0"/>
    <xf numFmtId="0" fontId="4" fillId="0" borderId="0"/>
    <xf numFmtId="0" fontId="22" fillId="0" borderId="1" applyNumberFormat="0" applyAlignment="0">
      <protection locked="0"/>
    </xf>
    <xf numFmtId="0" fontId="5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4" fillId="0" borderId="0"/>
    <xf numFmtId="0" fontId="6" fillId="0" borderId="0"/>
    <xf numFmtId="0" fontId="25" fillId="0" borderId="0"/>
    <xf numFmtId="49" fontId="41" fillId="0" borderId="0" applyBorder="0">
      <alignment vertical="top"/>
    </xf>
    <xf numFmtId="49" fontId="41" fillId="0" borderId="0" applyBorder="0">
      <alignment vertical="top"/>
    </xf>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74" fillId="0" borderId="0" applyNumberFormat="0" applyFill="0" applyBorder="0" applyAlignment="0" applyProtection="0">
      <alignment vertical="top"/>
      <protection locked="0"/>
    </xf>
    <xf numFmtId="0" fontId="12" fillId="7" borderId="6" applyNumberFormat="0" applyFont="0" applyFill="0" applyAlignment="0" applyProtection="0">
      <alignment horizontal="center" vertical="center" wrapText="1"/>
    </xf>
    <xf numFmtId="49" fontId="10" fillId="0" borderId="0" applyBorder="0">
      <alignment vertical="top"/>
    </xf>
    <xf numFmtId="0" fontId="2" fillId="0" borderId="0"/>
    <xf numFmtId="0" fontId="1" fillId="0" borderId="0"/>
  </cellStyleXfs>
  <cellXfs count="1322">
    <xf numFmtId="49" fontId="0" fillId="0" borderId="0" xfId="0">
      <alignment vertical="top"/>
    </xf>
    <xf numFmtId="0" fontId="59" fillId="0" borderId="0" xfId="54" applyFont="1" applyFill="1" applyAlignment="1" applyProtection="1">
      <alignment vertical="top" wrapText="1"/>
    </xf>
    <xf numFmtId="49" fontId="10" fillId="0" borderId="0" xfId="0" applyFont="1" applyProtection="1">
      <alignment vertical="top"/>
    </xf>
    <xf numFmtId="49" fontId="0" fillId="0" borderId="0" xfId="0" applyProtection="1">
      <alignment vertical="top"/>
    </xf>
    <xf numFmtId="49" fontId="10" fillId="8" borderId="4" xfId="0" applyFont="1" applyFill="1" applyBorder="1" applyAlignment="1" applyProtection="1">
      <alignment horizontal="center" vertical="top"/>
    </xf>
    <xf numFmtId="49" fontId="0" fillId="0" borderId="0" xfId="0" applyNumberFormat="1" applyProtection="1">
      <alignment vertical="top"/>
    </xf>
    <xf numFmtId="49" fontId="10" fillId="0" borderId="0" xfId="0" applyNumberFormat="1" applyFont="1" applyAlignment="1" applyProtection="1">
      <alignment vertical="top" wrapText="1"/>
    </xf>
    <xf numFmtId="49" fontId="10" fillId="0" borderId="0" xfId="0" applyNumberFormat="1" applyFont="1" applyAlignment="1" applyProtection="1">
      <alignment vertical="center" wrapText="1"/>
    </xf>
    <xf numFmtId="49" fontId="10" fillId="0" borderId="0" xfId="50" applyFont="1" applyAlignment="1" applyProtection="1">
      <alignment vertical="center" wrapText="1"/>
    </xf>
    <xf numFmtId="49" fontId="15" fillId="0" borderId="0" xfId="50" applyFont="1" applyAlignment="1" applyProtection="1">
      <alignment vertical="center"/>
    </xf>
    <xf numFmtId="0" fontId="15" fillId="0" borderId="0" xfId="49" applyFont="1" applyAlignment="1" applyProtection="1">
      <alignment horizontal="center" vertical="center" wrapText="1"/>
    </xf>
    <xf numFmtId="0" fontId="10" fillId="0" borderId="0" xfId="49" applyFont="1" applyAlignment="1" applyProtection="1">
      <alignment vertical="center" wrapText="1"/>
    </xf>
    <xf numFmtId="0" fontId="10" fillId="0" borderId="0" xfId="49" applyFont="1" applyAlignment="1" applyProtection="1">
      <alignment horizontal="left" vertical="center" wrapText="1"/>
    </xf>
    <xf numFmtId="0" fontId="10" fillId="0" borderId="0" xfId="49" applyFont="1" applyProtection="1"/>
    <xf numFmtId="0" fontId="10" fillId="7" borderId="0" xfId="49" applyFont="1" applyFill="1" applyBorder="1" applyProtection="1"/>
    <xf numFmtId="0" fontId="28" fillId="0" borderId="0" xfId="49" applyFont="1"/>
    <xf numFmtId="49" fontId="10" fillId="0" borderId="0" xfId="46" applyFont="1" applyProtection="1">
      <alignment vertical="top"/>
    </xf>
    <xf numFmtId="49" fontId="10" fillId="0" borderId="0" xfId="46" applyProtection="1">
      <alignment vertical="top"/>
    </xf>
    <xf numFmtId="0" fontId="15" fillId="0" borderId="0" xfId="52" applyFont="1" applyAlignment="1" applyProtection="1">
      <alignment vertical="center" wrapText="1"/>
    </xf>
    <xf numFmtId="0" fontId="15" fillId="0" borderId="0" xfId="52" applyFont="1" applyAlignment="1" applyProtection="1">
      <alignment horizontal="center" vertical="center" wrapText="1"/>
    </xf>
    <xf numFmtId="0" fontId="26" fillId="0" borderId="0" xfId="52" applyFont="1" applyAlignment="1" applyProtection="1">
      <alignment vertical="center" wrapText="1"/>
    </xf>
    <xf numFmtId="0" fontId="10" fillId="7" borderId="0" xfId="52" applyFont="1" applyFill="1" applyBorder="1" applyAlignment="1" applyProtection="1">
      <alignment vertical="center" wrapText="1"/>
    </xf>
    <xf numFmtId="0" fontId="10" fillId="0" borderId="0" xfId="52" applyFont="1" applyAlignment="1" applyProtection="1">
      <alignment horizontal="center" vertical="center" wrapText="1"/>
    </xf>
    <xf numFmtId="0" fontId="10" fillId="0" borderId="0" xfId="52" applyFont="1" applyAlignment="1" applyProtection="1">
      <alignment vertical="center" wrapText="1"/>
    </xf>
    <xf numFmtId="0" fontId="29" fillId="7" borderId="0" xfId="52" applyFont="1" applyFill="1" applyBorder="1" applyAlignment="1" applyProtection="1">
      <alignment vertical="center" wrapText="1"/>
    </xf>
    <xf numFmtId="0" fontId="10" fillId="7" borderId="0" xfId="52" applyFont="1" applyFill="1" applyBorder="1" applyAlignment="1" applyProtection="1">
      <alignment horizontal="right" vertical="center" wrapText="1" indent="1"/>
    </xf>
    <xf numFmtId="0" fontId="15" fillId="7" borderId="0" xfId="52" applyNumberFormat="1" applyFont="1" applyFill="1" applyBorder="1" applyAlignment="1" applyProtection="1">
      <alignment horizontal="center" vertical="center" wrapText="1"/>
    </xf>
    <xf numFmtId="0" fontId="10" fillId="7" borderId="0" xfId="52" applyFont="1" applyFill="1" applyBorder="1" applyAlignment="1" applyProtection="1">
      <alignment horizontal="center" vertical="center" wrapText="1"/>
    </xf>
    <xf numFmtId="0" fontId="26" fillId="0" borderId="0" xfId="52" applyFont="1" applyAlignment="1" applyProtection="1">
      <alignment horizontal="center" vertical="center" wrapText="1"/>
    </xf>
    <xf numFmtId="0" fontId="30" fillId="7" borderId="0" xfId="52" applyNumberFormat="1" applyFont="1" applyFill="1" applyBorder="1" applyAlignment="1" applyProtection="1">
      <alignment horizontal="center" vertical="center" wrapText="1"/>
    </xf>
    <xf numFmtId="0" fontId="10" fillId="7" borderId="0" xfId="52" applyNumberFormat="1" applyFont="1" applyFill="1" applyBorder="1" applyAlignment="1" applyProtection="1">
      <alignment horizontal="right" vertical="center" wrapText="1" indent="1"/>
    </xf>
    <xf numFmtId="0" fontId="10" fillId="0" borderId="0" xfId="52" applyFont="1" applyFill="1" applyAlignment="1" applyProtection="1">
      <alignment vertical="center"/>
    </xf>
    <xf numFmtId="49" fontId="10" fillId="7" borderId="0" xfId="52" applyNumberFormat="1" applyFont="1" applyFill="1" applyBorder="1" applyAlignment="1" applyProtection="1">
      <alignment horizontal="right" vertical="center" wrapText="1" indent="1"/>
    </xf>
    <xf numFmtId="49" fontId="29" fillId="7" borderId="0" xfId="52" applyNumberFormat="1" applyFont="1" applyFill="1" applyBorder="1" applyAlignment="1" applyProtection="1">
      <alignment horizontal="center" vertical="center" wrapText="1"/>
    </xf>
    <xf numFmtId="49" fontId="10" fillId="9" borderId="5" xfId="52" applyNumberFormat="1" applyFont="1" applyFill="1" applyBorder="1" applyAlignment="1" applyProtection="1">
      <alignment horizontal="center" vertical="center" wrapText="1"/>
      <protection locked="0"/>
    </xf>
    <xf numFmtId="49" fontId="0" fillId="10" borderId="0" xfId="0" applyFill="1" applyProtection="1">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0" fontId="10" fillId="7" borderId="0" xfId="54" applyFont="1" applyFill="1" applyBorder="1" applyAlignment="1" applyProtection="1">
      <alignment horizontal="right" vertical="center" wrapText="1"/>
    </xf>
    <xf numFmtId="0" fontId="26" fillId="0" borderId="0" xfId="52" applyNumberFormat="1" applyFont="1" applyFill="1" applyBorder="1" applyAlignment="1" applyProtection="1">
      <alignment horizontal="center" vertical="top" wrapText="1"/>
    </xf>
    <xf numFmtId="0" fontId="0" fillId="7" borderId="0" xfId="52" applyFont="1" applyFill="1" applyBorder="1" applyAlignment="1" applyProtection="1">
      <alignment horizontal="center" vertical="center" wrapText="1"/>
    </xf>
    <xf numFmtId="49" fontId="0" fillId="7" borderId="0" xfId="52" applyNumberFormat="1" applyFont="1" applyFill="1" applyBorder="1" applyAlignment="1" applyProtection="1">
      <alignment horizontal="right" vertical="center" wrapText="1" indent="1"/>
    </xf>
    <xf numFmtId="49" fontId="33" fillId="7" borderId="0" xfId="33" applyNumberFormat="1" applyFont="1" applyFill="1" applyBorder="1" applyAlignment="1" applyProtection="1">
      <alignment horizontal="center" vertical="center" wrapText="1"/>
    </xf>
    <xf numFmtId="49" fontId="0" fillId="0" borderId="0" xfId="0" applyBorder="1">
      <alignment vertical="top"/>
    </xf>
    <xf numFmtId="0" fontId="10" fillId="0" borderId="5" xfId="51" applyFont="1" applyFill="1" applyBorder="1" applyAlignment="1" applyProtection="1">
      <alignment vertical="center" wrapText="1"/>
    </xf>
    <xf numFmtId="0" fontId="0" fillId="0" borderId="5" xfId="51" applyFont="1" applyFill="1" applyBorder="1" applyAlignment="1" applyProtection="1">
      <alignment vertical="center" wrapText="1"/>
    </xf>
    <xf numFmtId="49" fontId="0" fillId="0" borderId="0" xfId="0" applyFont="1">
      <alignment vertical="top"/>
    </xf>
    <xf numFmtId="0" fontId="37" fillId="7" borderId="0" xfId="54" applyFont="1" applyFill="1" applyBorder="1" applyAlignment="1" applyProtection="1">
      <alignment horizontal="center" vertical="center" wrapText="1"/>
    </xf>
    <xf numFmtId="0" fontId="37" fillId="7" borderId="0" xfId="49" applyFont="1" applyFill="1" applyBorder="1" applyAlignment="1" applyProtection="1">
      <alignment horizontal="center"/>
    </xf>
    <xf numFmtId="0" fontId="37" fillId="0" borderId="0" xfId="49" applyFont="1" applyAlignment="1" applyProtection="1">
      <alignment horizontal="center" vertical="center"/>
    </xf>
    <xf numFmtId="0" fontId="37" fillId="7" borderId="0" xfId="49" applyFont="1" applyFill="1" applyBorder="1" applyAlignment="1" applyProtection="1">
      <alignment horizontal="center" vertical="center"/>
    </xf>
    <xf numFmtId="49" fontId="35" fillId="0" borderId="6" xfId="0" applyFont="1" applyBorder="1" applyAlignment="1">
      <alignment vertical="top" wrapText="1"/>
    </xf>
    <xf numFmtId="0" fontId="0" fillId="7" borderId="0" xfId="52" applyNumberFormat="1" applyFont="1" applyFill="1" applyBorder="1" applyAlignment="1" applyProtection="1">
      <alignment horizontal="right" vertical="center" wrapText="1" indent="1"/>
    </xf>
    <xf numFmtId="0" fontId="0" fillId="0" borderId="6" xfId="36" applyFont="1" applyBorder="1" applyAlignment="1" applyProtection="1">
      <alignment horizontal="justify" vertical="top" wrapText="1"/>
    </xf>
    <xf numFmtId="0" fontId="6" fillId="0" borderId="0" xfId="39" applyProtection="1"/>
    <xf numFmtId="0" fontId="49" fillId="0" borderId="0" xfId="52" applyFont="1" applyAlignment="1" applyProtection="1">
      <alignment horizontal="center" vertical="center" wrapText="1"/>
    </xf>
    <xf numFmtId="49" fontId="27" fillId="7" borderId="7" xfId="43" applyFont="1" applyFill="1" applyBorder="1" applyAlignment="1" applyProtection="1">
      <alignment vertical="center" wrapText="1"/>
    </xf>
    <xf numFmtId="49" fontId="24" fillId="7" borderId="8" xfId="43" applyFont="1" applyFill="1" applyBorder="1" applyAlignment="1">
      <alignment horizontal="left" vertical="center" wrapText="1"/>
    </xf>
    <xf numFmtId="49" fontId="24" fillId="7" borderId="9" xfId="43" applyFont="1" applyFill="1" applyBorder="1" applyAlignment="1">
      <alignment horizontal="left" vertical="center" wrapText="1"/>
    </xf>
    <xf numFmtId="49" fontId="27" fillId="7" borderId="10" xfId="43" applyFont="1" applyFill="1" applyBorder="1" applyAlignment="1" applyProtection="1">
      <alignment vertical="center" wrapText="1"/>
    </xf>
    <xf numFmtId="49" fontId="18" fillId="7" borderId="0" xfId="43" applyFont="1" applyFill="1" applyBorder="1" applyAlignment="1">
      <alignment wrapText="1"/>
    </xf>
    <xf numFmtId="49" fontId="18" fillId="7" borderId="11" xfId="43" applyFont="1" applyFill="1" applyBorder="1" applyAlignment="1">
      <alignment wrapText="1"/>
    </xf>
    <xf numFmtId="49" fontId="16" fillId="7" borderId="0" xfId="31" applyNumberFormat="1" applyFont="1" applyFill="1" applyBorder="1" applyAlignment="1" applyProtection="1">
      <alignment horizontal="left" wrapText="1"/>
    </xf>
    <xf numFmtId="49" fontId="16" fillId="7" borderId="0" xfId="31" applyNumberFormat="1" applyFont="1" applyFill="1" applyBorder="1" applyAlignment="1" applyProtection="1">
      <alignment wrapText="1"/>
    </xf>
    <xf numFmtId="49" fontId="18" fillId="7" borderId="0" xfId="43" applyFont="1" applyFill="1" applyBorder="1" applyAlignment="1">
      <alignment horizontal="right" wrapText="1"/>
    </xf>
    <xf numFmtId="49" fontId="24" fillId="7" borderId="0" xfId="43" applyFont="1" applyFill="1" applyBorder="1" applyAlignment="1">
      <alignment horizontal="left" vertical="center" wrapText="1"/>
    </xf>
    <xf numFmtId="49" fontId="24" fillId="7" borderId="11" xfId="43" applyFont="1" applyFill="1" applyBorder="1" applyAlignment="1">
      <alignment horizontal="left" vertical="center" wrapText="1"/>
    </xf>
    <xf numFmtId="49" fontId="18" fillId="0" borderId="0" xfId="43" applyFont="1" applyFill="1" applyBorder="1" applyAlignment="1" applyProtection="1">
      <alignment wrapText="1"/>
    </xf>
    <xf numFmtId="0" fontId="22" fillId="0" borderId="0" xfId="22" applyFont="1" applyFill="1" applyBorder="1" applyAlignment="1" applyProtection="1">
      <alignment horizontal="left" vertical="top" wrapText="1"/>
    </xf>
    <xf numFmtId="49" fontId="18" fillId="0" borderId="0" xfId="43" applyFont="1" applyFill="1" applyBorder="1" applyAlignment="1" applyProtection="1">
      <alignment vertical="top" wrapText="1"/>
    </xf>
    <xf numFmtId="0" fontId="22" fillId="0" borderId="0" xfId="22" applyFont="1" applyFill="1" applyBorder="1" applyAlignment="1" applyProtection="1">
      <alignment horizontal="right" vertical="top" wrapText="1"/>
    </xf>
    <xf numFmtId="49" fontId="38" fillId="8" borderId="6" xfId="40" applyNumberFormat="1" applyFont="1" applyFill="1" applyBorder="1" applyAlignment="1" applyProtection="1">
      <alignment horizontal="center" vertical="center" wrapText="1"/>
    </xf>
    <xf numFmtId="49" fontId="38" fillId="2" borderId="6" xfId="40" applyNumberFormat="1" applyFont="1" applyFill="1" applyBorder="1" applyAlignment="1" applyProtection="1">
      <alignment horizontal="center" vertical="center" wrapText="1"/>
    </xf>
    <xf numFmtId="49" fontId="27" fillId="7" borderId="10" xfId="43" applyFont="1" applyFill="1" applyBorder="1" applyAlignment="1" applyProtection="1">
      <alignment horizontal="center" vertical="center" wrapText="1"/>
    </xf>
    <xf numFmtId="49" fontId="38" fillId="11" borderId="6" xfId="40" applyNumberFormat="1" applyFont="1" applyFill="1" applyBorder="1" applyAlignment="1" applyProtection="1">
      <alignment horizontal="center" vertical="center" wrapText="1"/>
    </xf>
    <xf numFmtId="49" fontId="0" fillId="0" borderId="7" xfId="0" applyBorder="1">
      <alignment vertical="top"/>
    </xf>
    <xf numFmtId="49" fontId="0" fillId="0" borderId="9" xfId="0" applyBorder="1">
      <alignment vertical="top"/>
    </xf>
    <xf numFmtId="49" fontId="0" fillId="0" borderId="10" xfId="0" applyBorder="1">
      <alignment vertical="top"/>
    </xf>
    <xf numFmtId="49" fontId="0" fillId="0" borderId="11" xfId="0" applyBorder="1">
      <alignment vertical="top"/>
    </xf>
    <xf numFmtId="49" fontId="49" fillId="0" borderId="0" xfId="0" applyFont="1">
      <alignment vertical="top"/>
    </xf>
    <xf numFmtId="0" fontId="38" fillId="7" borderId="0" xfId="43" applyNumberFormat="1" applyFont="1" applyFill="1" applyBorder="1" applyAlignment="1">
      <alignment horizontal="justify" vertical="center" wrapText="1"/>
    </xf>
    <xf numFmtId="0" fontId="0" fillId="7" borderId="0" xfId="52" applyFont="1" applyFill="1" applyBorder="1" applyAlignment="1" applyProtection="1">
      <alignment horizontal="right" vertical="center" wrapText="1" indent="1"/>
    </xf>
    <xf numFmtId="49" fontId="10" fillId="0" borderId="0" xfId="0" applyNumberFormat="1" applyFont="1" applyProtection="1">
      <alignment vertical="top"/>
    </xf>
    <xf numFmtId="0" fontId="12" fillId="7" borderId="0" xfId="54" applyFont="1" applyFill="1" applyBorder="1" applyAlignment="1" applyProtection="1">
      <alignment horizontal="center" vertical="center" wrapText="1"/>
    </xf>
    <xf numFmtId="0" fontId="10" fillId="7" borderId="0" xfId="54" applyFont="1" applyFill="1" applyBorder="1" applyAlignment="1" applyProtection="1">
      <alignment horizontal="center" vertical="center" wrapText="1"/>
    </xf>
    <xf numFmtId="49" fontId="36" fillId="0" borderId="0" xfId="0" applyFont="1" applyBorder="1">
      <alignment vertical="top"/>
    </xf>
    <xf numFmtId="0" fontId="36" fillId="7" borderId="0" xfId="54" applyFont="1" applyFill="1" applyBorder="1" applyAlignment="1" applyProtection="1">
      <alignment vertical="center" wrapText="1"/>
    </xf>
    <xf numFmtId="0" fontId="36" fillId="0" borderId="0" xfId="54" applyFont="1" applyFill="1" applyAlignment="1" applyProtection="1">
      <alignment vertical="center" wrapText="1"/>
    </xf>
    <xf numFmtId="0" fontId="49" fillId="0" borderId="0" xfId="54" applyFont="1" applyFill="1" applyAlignment="1" applyProtection="1">
      <alignment vertical="center" wrapText="1"/>
    </xf>
    <xf numFmtId="0" fontId="0" fillId="0" borderId="0" xfId="54" applyFont="1" applyFill="1" applyAlignment="1" applyProtection="1">
      <alignment vertical="center" wrapText="1"/>
    </xf>
    <xf numFmtId="0" fontId="49" fillId="0" borderId="0" xfId="52" applyFont="1" applyFill="1" applyAlignment="1" applyProtection="1">
      <alignment horizontal="left" vertical="center" wrapText="1"/>
    </xf>
    <xf numFmtId="0" fontId="49" fillId="0" borderId="0" xfId="52" applyFont="1" applyFill="1" applyBorder="1" applyAlignment="1" applyProtection="1">
      <alignment horizontal="left" vertical="center" wrapText="1"/>
    </xf>
    <xf numFmtId="49" fontId="49" fillId="0" borderId="0" xfId="52" applyNumberFormat="1" applyFont="1" applyFill="1" applyBorder="1" applyAlignment="1" applyProtection="1">
      <alignment horizontal="left" vertical="center" wrapText="1"/>
    </xf>
    <xf numFmtId="0" fontId="0" fillId="0" borderId="0" xfId="0" applyNumberFormat="1" applyBorder="1">
      <alignment vertical="top"/>
    </xf>
    <xf numFmtId="49" fontId="38" fillId="9" borderId="6" xfId="40" applyNumberFormat="1" applyFont="1" applyFill="1" applyBorder="1" applyAlignment="1" applyProtection="1">
      <alignment horizontal="center" vertical="center" wrapText="1"/>
    </xf>
    <xf numFmtId="49" fontId="0" fillId="0" borderId="0" xfId="0" applyAlignment="1">
      <alignment horizontal="left" vertical="top"/>
    </xf>
    <xf numFmtId="49" fontId="10" fillId="0" borderId="0" xfId="54" applyNumberFormat="1" applyFont="1" applyFill="1" applyAlignment="1" applyProtection="1">
      <alignment vertical="center" wrapText="1"/>
    </xf>
    <xf numFmtId="49" fontId="10" fillId="0" borderId="0" xfId="0" applyNumberFormat="1" applyFont="1">
      <alignment vertical="top"/>
    </xf>
    <xf numFmtId="0" fontId="49" fillId="0" borderId="0" xfId="54" applyFont="1" applyFill="1" applyAlignment="1" applyProtection="1">
      <alignment horizontal="center" vertical="center" wrapText="1"/>
    </xf>
    <xf numFmtId="0" fontId="12" fillId="10" borderId="12" xfId="53" applyFont="1" applyFill="1" applyBorder="1" applyAlignment="1" applyProtection="1">
      <alignment horizontal="center" vertical="center" wrapText="1"/>
    </xf>
    <xf numFmtId="0" fontId="10" fillId="0" borderId="0" xfId="54" applyFont="1" applyFill="1" applyBorder="1" applyAlignment="1" applyProtection="1">
      <alignment vertical="center" wrapText="1"/>
    </xf>
    <xf numFmtId="49" fontId="0" fillId="7" borderId="0" xfId="54" applyNumberFormat="1" applyFont="1" applyFill="1" applyBorder="1" applyAlignment="1" applyProtection="1">
      <alignment horizontal="center" vertical="center" wrapText="1"/>
    </xf>
    <xf numFmtId="0" fontId="0" fillId="0" borderId="0" xfId="0" applyNumberFormat="1" applyAlignment="1">
      <alignment vertical="center"/>
    </xf>
    <xf numFmtId="0" fontId="10"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10" fillId="7" borderId="5" xfId="54" applyNumberFormat="1" applyFont="1" applyFill="1" applyBorder="1" applyAlignment="1" applyProtection="1">
      <alignment horizontal="center" vertical="center" wrapText="1"/>
    </xf>
    <xf numFmtId="4" fontId="10" fillId="7" borderId="5" xfId="30" applyNumberFormat="1" applyFont="1" applyFill="1" applyBorder="1" applyAlignment="1" applyProtection="1">
      <alignment horizontal="right" vertical="center" wrapText="1"/>
    </xf>
    <xf numFmtId="49" fontId="10" fillId="11" borderId="5" xfId="53" applyNumberFormat="1" applyFont="1" applyFill="1" applyBorder="1" applyAlignment="1" applyProtection="1">
      <alignment horizontal="center" vertical="center" wrapText="1"/>
      <protection locked="0"/>
    </xf>
    <xf numFmtId="49" fontId="10" fillId="9" borderId="5" xfId="30" applyNumberFormat="1" applyFont="1" applyFill="1" applyBorder="1" applyAlignment="1" applyProtection="1">
      <alignment horizontal="left" vertical="center" wrapText="1"/>
      <protection locked="0"/>
    </xf>
    <xf numFmtId="49" fontId="10" fillId="2" borderId="5" xfId="54" applyNumberFormat="1" applyFont="1" applyFill="1" applyBorder="1" applyAlignment="1" applyProtection="1">
      <alignment horizontal="left" vertical="center" wrapText="1"/>
      <protection locked="0"/>
    </xf>
    <xf numFmtId="49" fontId="10" fillId="7" borderId="5" xfId="54" applyNumberFormat="1" applyFont="1" applyFill="1" applyBorder="1" applyAlignment="1" applyProtection="1">
      <alignment horizontal="center" vertical="center" wrapText="1"/>
    </xf>
    <xf numFmtId="49" fontId="44" fillId="13" borderId="14" xfId="0" applyFont="1" applyFill="1" applyBorder="1" applyAlignment="1" applyProtection="1">
      <alignment horizontal="left" vertical="center"/>
    </xf>
    <xf numFmtId="0" fontId="0" fillId="0" borderId="5" xfId="33" applyFont="1" applyFill="1" applyBorder="1" applyAlignment="1" applyProtection="1">
      <alignment horizontal="center" vertical="center" wrapText="1"/>
    </xf>
    <xf numFmtId="0" fontId="10" fillId="13" borderId="13" xfId="54" applyFont="1" applyFill="1" applyBorder="1" applyAlignment="1" applyProtection="1">
      <alignment vertical="center" wrapText="1"/>
    </xf>
    <xf numFmtId="0" fontId="10" fillId="0" borderId="5" xfId="47" applyFont="1" applyFill="1" applyBorder="1" applyAlignment="1" applyProtection="1">
      <alignment horizontal="center" vertical="center" wrapText="1"/>
    </xf>
    <xf numFmtId="0" fontId="10" fillId="0" borderId="5" xfId="49" applyFont="1" applyFill="1" applyBorder="1" applyAlignment="1" applyProtection="1">
      <alignment horizontal="center" vertical="center" wrapText="1"/>
    </xf>
    <xf numFmtId="0" fontId="44" fillId="13" borderId="13" xfId="0" applyNumberFormat="1" applyFont="1" applyFill="1" applyBorder="1" applyAlignment="1" applyProtection="1">
      <alignment horizontal="left" vertical="center"/>
    </xf>
    <xf numFmtId="0" fontId="44" fillId="13" borderId="15" xfId="0" applyNumberFormat="1" applyFont="1" applyFill="1" applyBorder="1" applyAlignment="1" applyProtection="1">
      <alignment horizontal="left" vertical="center"/>
    </xf>
    <xf numFmtId="0" fontId="44" fillId="13" borderId="14" xfId="0" applyNumberFormat="1" applyFont="1" applyFill="1" applyBorder="1" applyAlignment="1" applyProtection="1">
      <alignment horizontal="left" vertical="center"/>
    </xf>
    <xf numFmtId="0" fontId="50" fillId="0" borderId="0" xfId="0" applyNumberFormat="1" applyFont="1" applyAlignment="1">
      <alignment vertical="center"/>
    </xf>
    <xf numFmtId="49" fontId="10" fillId="0" borderId="5" xfId="53" applyNumberFormat="1" applyFont="1" applyFill="1" applyBorder="1" applyAlignment="1" applyProtection="1">
      <alignment horizontal="center" vertical="center" wrapText="1"/>
    </xf>
    <xf numFmtId="49" fontId="0" fillId="0" borderId="17" xfId="0" applyBorder="1">
      <alignment vertical="top"/>
    </xf>
    <xf numFmtId="0" fontId="10" fillId="7" borderId="5" xfId="49" applyFont="1" applyFill="1" applyBorder="1" applyAlignment="1" applyProtection="1">
      <alignment horizontal="center" vertical="center"/>
    </xf>
    <xf numFmtId="49" fontId="10" fillId="2" borderId="5" xfId="49" applyNumberFormat="1" applyFont="1" applyFill="1" applyBorder="1" applyAlignment="1" applyProtection="1">
      <alignment horizontal="left" vertical="center" wrapText="1"/>
      <protection locked="0"/>
    </xf>
    <xf numFmtId="0" fontId="15" fillId="0" borderId="0" xfId="54" applyFont="1" applyFill="1" applyAlignment="1" applyProtection="1">
      <alignment vertical="center" wrapText="1"/>
    </xf>
    <xf numFmtId="0" fontId="45" fillId="0" borderId="0" xfId="54" applyFont="1" applyFill="1" applyAlignment="1" applyProtection="1">
      <alignment vertical="center" wrapText="1"/>
    </xf>
    <xf numFmtId="49" fontId="10" fillId="0" borderId="0" xfId="41">
      <alignment vertical="top"/>
    </xf>
    <xf numFmtId="49" fontId="15" fillId="0" borderId="0" xfId="41" applyFont="1" applyBorder="1" applyProtection="1">
      <alignment vertical="top"/>
    </xf>
    <xf numFmtId="49" fontId="10" fillId="0" borderId="0" xfId="41" applyFont="1" applyBorder="1" applyProtection="1">
      <alignment vertical="top"/>
    </xf>
    <xf numFmtId="49" fontId="37" fillId="0" borderId="0" xfId="41" applyFont="1" applyBorder="1" applyAlignment="1" applyProtection="1">
      <alignment horizontal="center" vertical="center"/>
    </xf>
    <xf numFmtId="49" fontId="10" fillId="0" borderId="0" xfId="41" applyBorder="1" applyProtection="1">
      <alignment vertical="top"/>
    </xf>
    <xf numFmtId="0" fontId="10" fillId="7" borderId="0" xfId="41" applyNumberFormat="1" applyFont="1" applyFill="1" applyBorder="1" applyAlignment="1" applyProtection="1"/>
    <xf numFmtId="0" fontId="46" fillId="7" borderId="0" xfId="41" applyNumberFormat="1" applyFont="1" applyFill="1" applyBorder="1" applyAlignment="1" applyProtection="1">
      <alignment horizontal="center" vertical="center" wrapText="1"/>
    </xf>
    <xf numFmtId="0" fontId="15" fillId="7" borderId="0" xfId="41" applyNumberFormat="1" applyFont="1" applyFill="1" applyBorder="1" applyAlignment="1" applyProtection="1"/>
    <xf numFmtId="49" fontId="10" fillId="0" borderId="0" xfId="41" applyFont="1">
      <alignment vertical="top"/>
    </xf>
    <xf numFmtId="49" fontId="37" fillId="0" borderId="0" xfId="41" applyFont="1" applyAlignment="1">
      <alignment horizontal="center" vertical="center" wrapText="1"/>
    </xf>
    <xf numFmtId="0" fontId="10" fillId="7" borderId="5" xfId="48" applyNumberFormat="1" applyFont="1" applyFill="1" applyBorder="1" applyAlignment="1" applyProtection="1">
      <alignment horizontal="center" vertical="center" wrapText="1"/>
    </xf>
    <xf numFmtId="49" fontId="10" fillId="0" borderId="5" xfId="48" applyNumberFormat="1" applyFont="1" applyFill="1" applyBorder="1" applyAlignment="1" applyProtection="1">
      <alignment horizontal="center" vertical="center" wrapText="1"/>
    </xf>
    <xf numFmtId="49" fontId="47" fillId="13" borderId="15" xfId="41" applyFont="1" applyFill="1" applyBorder="1" applyAlignment="1" applyProtection="1">
      <alignment horizontal="center" vertical="top"/>
    </xf>
    <xf numFmtId="49" fontId="44" fillId="13" borderId="15" xfId="41" applyFont="1" applyFill="1" applyBorder="1" applyAlignment="1" applyProtection="1">
      <alignment horizontal="left" vertical="center"/>
    </xf>
    <xf numFmtId="49" fontId="10" fillId="0" borderId="0" xfId="0" applyNumberFormat="1" applyFont="1" applyAlignment="1" applyProtection="1">
      <alignment horizontal="center" vertical="top"/>
    </xf>
    <xf numFmtId="49" fontId="41" fillId="0" borderId="0" xfId="0" applyFont="1">
      <alignment vertical="top"/>
    </xf>
    <xf numFmtId="0" fontId="41" fillId="0" borderId="5" xfId="51" applyFont="1" applyFill="1" applyBorder="1" applyAlignment="1" applyProtection="1">
      <alignment vertical="center" wrapText="1"/>
    </xf>
    <xf numFmtId="0" fontId="41" fillId="0" borderId="13" xfId="51" applyFont="1" applyFill="1" applyBorder="1" applyAlignment="1" applyProtection="1">
      <alignment vertical="center" wrapText="1"/>
    </xf>
    <xf numFmtId="49" fontId="41" fillId="0" borderId="0" xfId="0" applyFont="1" applyAlignment="1">
      <alignment vertical="top" wrapText="1"/>
    </xf>
    <xf numFmtId="49" fontId="10" fillId="0" borderId="5" xfId="0" applyNumberFormat="1" applyFont="1" applyBorder="1" applyProtection="1">
      <alignment vertical="top"/>
    </xf>
    <xf numFmtId="0" fontId="41" fillId="0" borderId="0" xfId="51" applyFont="1" applyFill="1" applyBorder="1" applyAlignment="1" applyProtection="1">
      <alignment vertical="center" wrapText="1"/>
    </xf>
    <xf numFmtId="0" fontId="12" fillId="10" borderId="0" xfId="54" applyFont="1" applyFill="1" applyAlignment="1" applyProtection="1">
      <alignment horizontal="center" vertical="center" wrapText="1"/>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0" fontId="51" fillId="0" borderId="0" xfId="47" applyFont="1" applyFill="1" applyBorder="1" applyAlignment="1" applyProtection="1">
      <alignment horizontal="center" vertical="center" wrapText="1"/>
    </xf>
    <xf numFmtId="0" fontId="10" fillId="0" borderId="0" xfId="47" applyFont="1" applyFill="1" applyBorder="1" applyAlignment="1" applyProtection="1">
      <alignment vertical="center" wrapText="1"/>
    </xf>
    <xf numFmtId="49" fontId="10" fillId="0" borderId="0" xfId="53" applyNumberFormat="1" applyFont="1" applyFill="1" applyBorder="1" applyAlignment="1" applyProtection="1">
      <alignment horizontal="center" vertical="center" wrapText="1"/>
    </xf>
    <xf numFmtId="0" fontId="50" fillId="0" borderId="0" xfId="0" applyNumberFormat="1" applyFont="1" applyBorder="1" applyAlignment="1">
      <alignment vertical="center"/>
    </xf>
    <xf numFmtId="49" fontId="44" fillId="13" borderId="15" xfId="0" applyFont="1" applyFill="1" applyBorder="1" applyAlignment="1" applyProtection="1">
      <alignment horizontal="left" vertical="center" indent="1"/>
    </xf>
    <xf numFmtId="49" fontId="10" fillId="0" borderId="0" xfId="0" applyNumberFormat="1" applyFont="1" applyAlignment="1">
      <alignment vertical="center"/>
    </xf>
    <xf numFmtId="49" fontId="10" fillId="0" borderId="0" xfId="0" applyFont="1">
      <alignment vertical="top"/>
    </xf>
    <xf numFmtId="49" fontId="0" fillId="10" borderId="0" xfId="0" applyFill="1" applyBorder="1" applyProtection="1">
      <alignment vertical="top"/>
    </xf>
    <xf numFmtId="0" fontId="0" fillId="0" borderId="0" xfId="0" applyNumberFormat="1" applyBorder="1" applyAlignment="1">
      <alignment vertical="center"/>
    </xf>
    <xf numFmtId="0" fontId="10" fillId="0" borderId="14" xfId="51" applyFont="1" applyFill="1" applyBorder="1" applyAlignment="1" applyProtection="1">
      <alignment vertical="center" wrapText="1"/>
    </xf>
    <xf numFmtId="0" fontId="23" fillId="10" borderId="0" xfId="54" applyFont="1" applyFill="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0" fontId="0" fillId="0" borderId="0" xfId="52" applyFont="1" applyFill="1" applyBorder="1" applyAlignment="1" applyProtection="1">
      <alignment horizontal="center" vertical="center" wrapText="1"/>
    </xf>
    <xf numFmtId="49" fontId="10" fillId="0" borderId="0" xfId="52" applyNumberFormat="1" applyFont="1" applyFill="1" applyBorder="1" applyAlignment="1" applyProtection="1">
      <alignment horizontal="center" vertical="center" wrapText="1"/>
    </xf>
    <xf numFmtId="49" fontId="44" fillId="13" borderId="15" xfId="0" applyFont="1" applyFill="1" applyBorder="1" applyAlignment="1" applyProtection="1">
      <alignment horizontal="left" vertical="center"/>
    </xf>
    <xf numFmtId="49" fontId="10" fillId="0" borderId="0" xfId="53" applyNumberFormat="1" applyFont="1" applyFill="1" applyBorder="1" applyAlignment="1" applyProtection="1">
      <alignment vertical="center" wrapText="1"/>
    </xf>
    <xf numFmtId="0" fontId="37" fillId="7" borderId="0" xfId="49" applyFont="1" applyFill="1" applyBorder="1" applyAlignment="1" applyProtection="1">
      <alignment horizontal="center" vertical="center" wrapText="1"/>
    </xf>
    <xf numFmtId="49" fontId="13" fillId="0" borderId="0" xfId="41" applyFont="1" applyBorder="1" applyAlignment="1" applyProtection="1">
      <alignment horizontal="right" vertical="top"/>
    </xf>
    <xf numFmtId="49" fontId="13" fillId="0" borderId="0" xfId="41" applyFont="1" applyAlignment="1">
      <alignment vertical="top"/>
    </xf>
    <xf numFmtId="0" fontId="10" fillId="7" borderId="0" xfId="54" applyNumberFormat="1" applyFont="1" applyFill="1" applyBorder="1" applyAlignment="1" applyProtection="1">
      <alignment horizontal="center" vertical="center" wrapText="1"/>
    </xf>
    <xf numFmtId="4" fontId="10" fillId="0" borderId="0" xfId="30" applyNumberFormat="1" applyFont="1" applyFill="1" applyBorder="1" applyAlignment="1" applyProtection="1">
      <alignment horizontal="right" vertical="center" wrapText="1"/>
    </xf>
    <xf numFmtId="0" fontId="10" fillId="0" borderId="0" xfId="54" applyNumberFormat="1" applyFont="1" applyFill="1" applyBorder="1" applyAlignment="1" applyProtection="1">
      <alignment horizontal="center" vertical="center" wrapText="1"/>
    </xf>
    <xf numFmtId="49" fontId="10" fillId="0" borderId="0" xfId="30" applyNumberFormat="1" applyFont="1" applyFill="1" applyBorder="1" applyAlignment="1" applyProtection="1">
      <alignment horizontal="left" vertical="center" wrapText="1"/>
    </xf>
    <xf numFmtId="49" fontId="10" fillId="0" borderId="0" xfId="35">
      <alignment vertical="top"/>
    </xf>
    <xf numFmtId="0" fontId="0" fillId="0" borderId="0" xfId="0" applyNumberFormat="1" applyFill="1" applyAlignment="1" applyProtection="1">
      <alignment vertical="center"/>
    </xf>
    <xf numFmtId="0" fontId="22" fillId="0" borderId="0" xfId="32" applyFont="1" applyFill="1" applyBorder="1" applyAlignment="1" applyProtection="1">
      <alignment vertical="center" wrapText="1"/>
    </xf>
    <xf numFmtId="49" fontId="52" fillId="0" borderId="29" xfId="0" applyFont="1" applyBorder="1" applyAlignment="1">
      <alignment horizontal="justify" vertical="top"/>
    </xf>
    <xf numFmtId="0" fontId="0" fillId="0" borderId="13" xfId="51" applyFont="1" applyFill="1" applyBorder="1" applyAlignment="1" applyProtection="1">
      <alignment vertical="center" wrapText="1"/>
    </xf>
    <xf numFmtId="49" fontId="10" fillId="0" borderId="29" xfId="0" applyNumberFormat="1" applyFont="1" applyBorder="1" applyAlignment="1" applyProtection="1">
      <alignment vertical="top" wrapText="1"/>
    </xf>
    <xf numFmtId="49" fontId="10" fillId="0" borderId="30" xfId="0" applyNumberFormat="1" applyFont="1" applyBorder="1" applyAlignment="1" applyProtection="1">
      <alignment vertical="top" wrapText="1"/>
    </xf>
    <xf numFmtId="49" fontId="10" fillId="0" borderId="29" xfId="0" applyNumberFormat="1" applyFont="1" applyBorder="1" applyProtection="1">
      <alignment vertical="top"/>
    </xf>
    <xf numFmtId="0" fontId="0" fillId="0" borderId="14" xfId="51" applyFont="1" applyFill="1" applyBorder="1" applyAlignment="1" applyProtection="1">
      <alignment vertical="center" wrapText="1"/>
    </xf>
    <xf numFmtId="49" fontId="10" fillId="0" borderId="29" xfId="0" applyNumberFormat="1" applyFont="1" applyBorder="1" applyAlignment="1" applyProtection="1">
      <alignment vertical="top"/>
    </xf>
    <xf numFmtId="0" fontId="6" fillId="0" borderId="0" xfId="39"/>
    <xf numFmtId="49" fontId="77" fillId="0" borderId="0" xfId="0" applyFont="1">
      <alignment vertical="top"/>
    </xf>
    <xf numFmtId="0" fontId="77" fillId="0" borderId="0" xfId="54" applyFont="1" applyFill="1" applyAlignment="1" applyProtection="1">
      <alignment vertical="center" wrapText="1"/>
    </xf>
    <xf numFmtId="49" fontId="0" fillId="7" borderId="5" xfId="54" applyNumberFormat="1" applyFont="1" applyFill="1" applyBorder="1" applyAlignment="1" applyProtection="1">
      <alignment horizontal="center" vertical="center" wrapText="1"/>
    </xf>
    <xf numFmtId="0" fontId="10" fillId="0" borderId="5" xfId="54" applyFont="1" applyFill="1" applyBorder="1" applyAlignment="1" applyProtection="1">
      <alignment horizontal="center" vertical="center" wrapText="1"/>
    </xf>
    <xf numFmtId="0" fontId="15" fillId="0" borderId="0" xfId="52" applyFont="1" applyFill="1" applyAlignment="1" applyProtection="1">
      <alignment horizontal="left" vertical="center" wrapText="1"/>
    </xf>
    <xf numFmtId="0" fontId="0" fillId="0" borderId="0" xfId="0" applyNumberFormat="1" applyFill="1" applyBorder="1" applyAlignment="1">
      <alignment vertical="center"/>
    </xf>
    <xf numFmtId="49" fontId="10" fillId="0" borderId="0" xfId="41" applyProtection="1">
      <alignment vertical="top"/>
    </xf>
    <xf numFmtId="49" fontId="10" fillId="0" borderId="0" xfId="35" applyProtection="1">
      <alignment vertical="top"/>
    </xf>
    <xf numFmtId="49" fontId="10" fillId="0" borderId="5" xfId="49" applyNumberFormat="1" applyFont="1" applyFill="1" applyBorder="1" applyAlignment="1" applyProtection="1">
      <alignment horizontal="left" vertical="center" wrapText="1"/>
    </xf>
    <xf numFmtId="0" fontId="10" fillId="7" borderId="16" xfId="49" applyFont="1" applyFill="1" applyBorder="1" applyAlignment="1" applyProtection="1">
      <alignment horizontal="center" vertical="center"/>
    </xf>
    <xf numFmtId="49" fontId="44" fillId="13" borderId="17" xfId="0" applyFont="1" applyFill="1" applyBorder="1" applyAlignment="1" applyProtection="1">
      <alignment horizontal="left" vertical="center" indent="2"/>
    </xf>
    <xf numFmtId="0" fontId="10" fillId="0" borderId="5" xfId="54" applyNumberFormat="1" applyFont="1" applyFill="1" applyBorder="1" applyAlignment="1" applyProtection="1">
      <alignment vertical="center" wrapText="1"/>
    </xf>
    <xf numFmtId="0" fontId="10" fillId="0" borderId="0" xfId="52" applyNumberFormat="1" applyFont="1" applyFill="1" applyAlignment="1" applyProtection="1">
      <alignment horizontal="left" vertical="center" wrapText="1"/>
    </xf>
    <xf numFmtId="0" fontId="10" fillId="0" borderId="0" xfId="52" applyFont="1" applyFill="1" applyAlignment="1" applyProtection="1">
      <alignment horizontal="left" vertical="center" wrapText="1"/>
    </xf>
    <xf numFmtId="14" fontId="10" fillId="7" borderId="0" xfId="52" applyNumberFormat="1" applyFont="1" applyFill="1" applyBorder="1" applyAlignment="1" applyProtection="1">
      <alignment horizontal="left" vertical="center" wrapText="1"/>
    </xf>
    <xf numFmtId="14" fontId="10" fillId="0" borderId="0" xfId="52" applyNumberFormat="1" applyFont="1" applyFill="1" applyAlignment="1" applyProtection="1">
      <alignment horizontal="left" vertical="center" wrapText="1"/>
    </xf>
    <xf numFmtId="0" fontId="10" fillId="0" borderId="0" xfId="52" applyFont="1" applyFill="1" applyBorder="1" applyAlignment="1" applyProtection="1">
      <alignment horizontal="left" vertical="center" wrapText="1"/>
    </xf>
    <xf numFmtId="0" fontId="79" fillId="0" borderId="0" xfId="54" applyFont="1" applyFill="1" applyAlignment="1" applyProtection="1">
      <alignment vertical="center" wrapText="1"/>
    </xf>
    <xf numFmtId="49" fontId="44" fillId="13" borderId="15" xfId="41" applyFont="1" applyFill="1" applyBorder="1" applyAlignment="1" applyProtection="1">
      <alignment horizontal="left" vertical="center" indent="1"/>
    </xf>
    <xf numFmtId="49" fontId="79" fillId="0" borderId="0" xfId="0" applyFont="1">
      <alignment vertical="top"/>
    </xf>
    <xf numFmtId="49" fontId="0" fillId="0" borderId="0" xfId="0" applyNumberFormat="1" applyAlignment="1">
      <alignment vertical="center"/>
    </xf>
    <xf numFmtId="49" fontId="0" fillId="0" borderId="0" xfId="0" applyNumberFormat="1">
      <alignment vertical="top"/>
    </xf>
    <xf numFmtId="0" fontId="12" fillId="10" borderId="0" xfId="54" applyFont="1" applyFill="1" applyAlignment="1" applyProtection="1">
      <alignment vertical="center" wrapText="1"/>
    </xf>
    <xf numFmtId="0" fontId="10" fillId="0" borderId="0" xfId="51" applyFont="1" applyFill="1" applyBorder="1" applyAlignment="1" applyProtection="1">
      <alignment vertical="center" wrapText="1"/>
    </xf>
    <xf numFmtId="49" fontId="10" fillId="0" borderId="5" xfId="0" applyNumberFormat="1" applyFont="1" applyFill="1" applyBorder="1" applyAlignment="1" applyProtection="1">
      <alignment vertical="center" wrapText="1"/>
    </xf>
    <xf numFmtId="0" fontId="79" fillId="0" borderId="0" xfId="0" applyNumberFormat="1" applyFont="1" applyAlignment="1">
      <alignment vertical="center"/>
    </xf>
    <xf numFmtId="0" fontId="81" fillId="0" borderId="0" xfId="0" applyNumberFormat="1" applyFont="1" applyAlignment="1">
      <alignment vertical="center"/>
    </xf>
    <xf numFmtId="0" fontId="79" fillId="0" borderId="0" xfId="54" applyFont="1" applyFill="1" applyAlignment="1" applyProtection="1">
      <alignment vertical="center"/>
    </xf>
    <xf numFmtId="49" fontId="79" fillId="0" borderId="0" xfId="0" applyFont="1" applyAlignment="1">
      <alignment vertical="top"/>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0" fontId="79" fillId="0" borderId="0" xfId="0" applyNumberFormat="1" applyFont="1" applyFill="1" applyAlignment="1" applyProtection="1">
      <alignment vertical="center"/>
    </xf>
    <xf numFmtId="49" fontId="79" fillId="10" borderId="0" xfId="0" applyFont="1" applyFill="1" applyProtection="1">
      <alignment vertical="top"/>
    </xf>
    <xf numFmtId="0" fontId="0" fillId="0" borderId="0" xfId="0" applyNumberFormat="1" applyAlignment="1">
      <alignment vertical="top" wrapText="1"/>
    </xf>
    <xf numFmtId="0" fontId="10" fillId="0" borderId="0" xfId="0" applyNumberFormat="1" applyFont="1" applyProtection="1">
      <alignment vertical="top"/>
    </xf>
    <xf numFmtId="49" fontId="10" fillId="0" borderId="5" xfId="0" applyNumberFormat="1" applyFont="1" applyFill="1" applyBorder="1" applyProtection="1">
      <alignment vertical="top"/>
    </xf>
    <xf numFmtId="49" fontId="10" fillId="0" borderId="5" xfId="33" applyNumberFormat="1" applyFont="1" applyFill="1" applyBorder="1" applyAlignment="1" applyProtection="1">
      <alignment horizontal="center" vertical="center" wrapText="1"/>
    </xf>
    <xf numFmtId="0" fontId="22" fillId="0" borderId="22" xfId="36" applyFont="1" applyBorder="1" applyAlignment="1" applyProtection="1">
      <alignment horizontal="justify" vertical="top" wrapText="1"/>
    </xf>
    <xf numFmtId="49" fontId="0" fillId="0" borderId="5" xfId="0" applyFill="1" applyBorder="1" applyAlignment="1">
      <alignment vertical="top" wrapText="1"/>
    </xf>
    <xf numFmtId="0" fontId="0" fillId="0" borderId="5" xfId="36" applyFont="1" applyFill="1" applyBorder="1" applyAlignment="1" applyProtection="1">
      <alignment horizontal="justify" vertical="top" wrapText="1"/>
    </xf>
    <xf numFmtId="4" fontId="10" fillId="0" borderId="0" xfId="54" applyNumberFormat="1" applyFont="1" applyFill="1" applyBorder="1" applyAlignment="1" applyProtection="1">
      <alignment vertical="center" wrapText="1"/>
    </xf>
    <xf numFmtId="49" fontId="10" fillId="0" borderId="0" xfId="54" applyNumberFormat="1" applyFont="1" applyFill="1" applyBorder="1" applyAlignment="1" applyProtection="1">
      <alignment vertical="center" wrapText="1"/>
    </xf>
    <xf numFmtId="49" fontId="79" fillId="0" borderId="0" xfId="0" applyFont="1" applyFill="1" applyProtection="1">
      <alignment vertical="top"/>
    </xf>
    <xf numFmtId="0" fontId="75" fillId="0" borderId="0" xfId="37"/>
    <xf numFmtId="0" fontId="0" fillId="0" borderId="0" xfId="0" applyNumberFormat="1" applyAlignment="1"/>
    <xf numFmtId="0" fontId="37" fillId="0" borderId="0" xfId="54" applyFont="1" applyFill="1" applyBorder="1" applyAlignment="1" applyProtection="1">
      <alignment horizontal="center" vertical="center" wrapText="1"/>
    </xf>
    <xf numFmtId="49" fontId="0" fillId="0" borderId="0" xfId="0" applyBorder="1" applyAlignment="1">
      <alignment vertical="top"/>
    </xf>
    <xf numFmtId="0" fontId="37" fillId="0" borderId="0" xfId="54" applyFont="1" applyFill="1" applyAlignment="1" applyProtection="1">
      <alignment horizontal="center" vertical="center" wrapText="1"/>
    </xf>
    <xf numFmtId="0" fontId="10" fillId="0" borderId="0" xfId="54" applyFont="1" applyFill="1" applyBorder="1" applyAlignment="1" applyProtection="1">
      <alignment horizontal="right" vertical="center" wrapText="1"/>
    </xf>
    <xf numFmtId="4" fontId="10" fillId="0" borderId="0" xfId="34" applyFont="1" applyFill="1" applyBorder="1" applyAlignment="1" applyProtection="1">
      <alignment horizontal="right" vertical="center" wrapText="1"/>
    </xf>
    <xf numFmtId="0" fontId="10" fillId="0" borderId="0" xfId="51" applyFont="1" applyFill="1" applyBorder="1" applyAlignment="1" applyProtection="1">
      <alignment horizontal="left" vertical="center" wrapText="1" indent="1"/>
    </xf>
    <xf numFmtId="49" fontId="10" fillId="0" borderId="0" xfId="41" applyFill="1" applyProtection="1">
      <alignment vertical="top"/>
    </xf>
    <xf numFmtId="4" fontId="0" fillId="0" borderId="0" xfId="34" applyFont="1" applyFill="1" applyBorder="1" applyAlignment="1" applyProtection="1">
      <alignment horizontal="center" vertical="center" wrapText="1"/>
    </xf>
    <xf numFmtId="4" fontId="10" fillId="0" borderId="0" xfId="34" applyFont="1" applyFill="1" applyBorder="1" applyAlignment="1" applyProtection="1">
      <alignment horizontal="center" vertical="center" wrapText="1"/>
    </xf>
    <xf numFmtId="0" fontId="77" fillId="0" borderId="0" xfId="54" applyNumberFormat="1" applyFont="1" applyFill="1" applyAlignment="1" applyProtection="1">
      <alignment vertical="center"/>
    </xf>
    <xf numFmtId="167" fontId="10" fillId="0" borderId="5" xfId="54" applyNumberFormat="1" applyFont="1" applyFill="1" applyBorder="1" applyAlignment="1" applyProtection="1">
      <alignment horizontal="center" vertical="center" wrapText="1"/>
    </xf>
    <xf numFmtId="167" fontId="10" fillId="0" borderId="5" xfId="33" applyNumberFormat="1" applyFont="1" applyFill="1" applyBorder="1" applyAlignment="1" applyProtection="1">
      <alignment horizontal="center" vertical="center" wrapText="1"/>
    </xf>
    <xf numFmtId="0" fontId="77" fillId="13" borderId="19" xfId="54" applyFont="1" applyFill="1" applyBorder="1" applyAlignment="1" applyProtection="1">
      <alignment horizontal="center" vertical="center" wrapText="1"/>
    </xf>
    <xf numFmtId="0" fontId="77" fillId="13" borderId="23" xfId="54" applyFont="1" applyFill="1" applyBorder="1" applyAlignment="1" applyProtection="1">
      <alignment horizontal="center" vertical="center" wrapText="1"/>
    </xf>
    <xf numFmtId="49" fontId="77" fillId="13" borderId="23" xfId="54" applyNumberFormat="1" applyFont="1" applyFill="1" applyBorder="1" applyAlignment="1" applyProtection="1">
      <alignment horizontal="left" vertical="center" wrapText="1"/>
    </xf>
    <xf numFmtId="49" fontId="41" fillId="13" borderId="15" xfId="42" applyNumberFormat="1" applyFill="1" applyBorder="1" applyAlignment="1" applyProtection="1">
      <alignment horizontal="left" vertical="center"/>
    </xf>
    <xf numFmtId="49" fontId="77" fillId="13" borderId="21" xfId="54" applyNumberFormat="1" applyFont="1" applyFill="1" applyBorder="1" applyAlignment="1" applyProtection="1">
      <alignment horizontal="left" vertical="center" wrapText="1"/>
    </xf>
    <xf numFmtId="49" fontId="10" fillId="8" borderId="5" xfId="54" applyNumberFormat="1" applyFont="1" applyFill="1" applyBorder="1" applyAlignment="1" applyProtection="1">
      <alignment horizontal="center" vertical="center" wrapText="1"/>
    </xf>
    <xf numFmtId="0" fontId="82" fillId="0" borderId="0" xfId="54" applyFont="1" applyFill="1" applyAlignment="1" applyProtection="1">
      <alignment vertical="center" wrapText="1"/>
    </xf>
    <xf numFmtId="0" fontId="33" fillId="0" borderId="0" xfId="54" applyFont="1" applyFill="1" applyBorder="1" applyAlignment="1" applyProtection="1">
      <alignment horizontal="center" vertical="center" wrapText="1"/>
    </xf>
    <xf numFmtId="49" fontId="12" fillId="13" borderId="13" xfId="41" applyFont="1" applyFill="1" applyBorder="1" applyAlignment="1" applyProtection="1">
      <alignment horizontal="right" vertical="center" wrapText="1"/>
    </xf>
    <xf numFmtId="49" fontId="12" fillId="13" borderId="15" xfId="41" applyFont="1" applyFill="1" applyBorder="1" applyAlignment="1" applyProtection="1">
      <alignment horizontal="right" vertical="center" wrapText="1"/>
    </xf>
    <xf numFmtId="49" fontId="10" fillId="13" borderId="15" xfId="41" applyFont="1" applyFill="1" applyBorder="1" applyAlignment="1" applyProtection="1">
      <alignment horizontal="right" vertical="center" wrapText="1"/>
    </xf>
    <xf numFmtId="49" fontId="10" fillId="13" borderId="14" xfId="41" applyFont="1" applyFill="1" applyBorder="1" applyAlignment="1" applyProtection="1">
      <alignment horizontal="right" vertical="center" wrapText="1"/>
    </xf>
    <xf numFmtId="0" fontId="10" fillId="0" borderId="31" xfId="54" applyFont="1" applyFill="1" applyBorder="1" applyAlignment="1" applyProtection="1">
      <alignment vertical="center" wrapText="1"/>
    </xf>
    <xf numFmtId="0" fontId="54" fillId="0" borderId="0" xfId="54" applyFont="1" applyFill="1" applyAlignment="1" applyProtection="1">
      <alignment vertical="center" wrapText="1"/>
    </xf>
    <xf numFmtId="0" fontId="13" fillId="0" borderId="0" xfId="54" applyFont="1" applyFill="1" applyAlignment="1" applyProtection="1">
      <alignment vertical="center" wrapText="1"/>
    </xf>
    <xf numFmtId="0" fontId="55" fillId="0" borderId="0" xfId="54" applyFont="1" applyFill="1" applyAlignment="1" applyProtection="1">
      <alignment horizontal="center" vertical="center" wrapText="1"/>
    </xf>
    <xf numFmtId="0" fontId="83" fillId="0" borderId="0" xfId="38" applyFont="1" applyFill="1" applyProtection="1"/>
    <xf numFmtId="49" fontId="38" fillId="7" borderId="0" xfId="44">
      <alignment vertical="top"/>
    </xf>
    <xf numFmtId="49" fontId="57" fillId="10" borderId="0" xfId="0" applyFont="1" applyFill="1" applyProtection="1">
      <alignment vertical="top"/>
    </xf>
    <xf numFmtId="49" fontId="0" fillId="0" borderId="0" xfId="0" applyFill="1" applyProtection="1">
      <alignment vertical="top"/>
    </xf>
    <xf numFmtId="49" fontId="57" fillId="0" borderId="0" xfId="0" applyFont="1" applyFill="1" applyProtection="1">
      <alignment vertical="top"/>
    </xf>
    <xf numFmtId="0" fontId="77" fillId="0" borderId="0" xfId="54" applyFont="1" applyFill="1" applyAlignment="1" applyProtection="1">
      <alignment vertical="center"/>
    </xf>
    <xf numFmtId="49" fontId="77" fillId="0" borderId="0" xfId="0" applyFont="1" applyFill="1" applyProtection="1">
      <alignment vertical="top"/>
    </xf>
    <xf numFmtId="49" fontId="0" fillId="0" borderId="0" xfId="0" applyFont="1" applyFill="1" applyProtection="1">
      <alignment vertical="top"/>
    </xf>
    <xf numFmtId="49" fontId="0" fillId="13" borderId="14" xfId="0" applyFont="1" applyFill="1" applyBorder="1" applyAlignment="1" applyProtection="1">
      <alignment horizontal="right" vertical="center" wrapText="1"/>
    </xf>
    <xf numFmtId="49" fontId="0" fillId="13" borderId="15" xfId="0" applyFont="1" applyFill="1" applyBorder="1" applyAlignment="1" applyProtection="1">
      <alignment horizontal="right" vertical="center" wrapText="1"/>
    </xf>
    <xf numFmtId="49" fontId="77" fillId="0" borderId="0" xfId="0" applyFont="1" applyFill="1" applyAlignment="1" applyProtection="1">
      <alignment vertical="top"/>
    </xf>
    <xf numFmtId="49" fontId="77" fillId="10" borderId="0" xfId="0" applyFont="1" applyFill="1" applyAlignment="1" applyProtection="1">
      <alignment vertical="top"/>
    </xf>
    <xf numFmtId="49" fontId="10" fillId="0" borderId="0" xfId="0" applyNumberFormat="1" applyFont="1" applyFill="1" applyProtection="1">
      <alignment vertical="top"/>
    </xf>
    <xf numFmtId="49" fontId="0" fillId="2" borderId="32" xfId="0" applyFill="1" applyBorder="1" applyAlignment="1" applyProtection="1">
      <alignment horizontal="left" vertical="center" wrapText="1"/>
      <protection locked="0"/>
    </xf>
    <xf numFmtId="49" fontId="0" fillId="0" borderId="5" xfId="0" applyFill="1" applyBorder="1" applyAlignment="1" applyProtection="1">
      <alignment horizontal="center" vertical="center" wrapText="1"/>
    </xf>
    <xf numFmtId="49" fontId="0" fillId="0" borderId="32" xfId="0" applyFill="1" applyBorder="1" applyAlignment="1" applyProtection="1">
      <alignment horizontal="right" vertical="center" wrapText="1"/>
    </xf>
    <xf numFmtId="0" fontId="0" fillId="0" borderId="32" xfId="0" applyNumberFormat="1" applyFill="1" applyBorder="1" applyAlignment="1" applyProtection="1">
      <alignment horizontal="center" vertical="center" wrapText="1"/>
    </xf>
    <xf numFmtId="49" fontId="0" fillId="0" borderId="32" xfId="0" applyNumberFormat="1" applyFill="1" applyBorder="1" applyAlignment="1" applyProtection="1">
      <alignment horizontal="center" vertical="center" wrapText="1"/>
    </xf>
    <xf numFmtId="49" fontId="0" fillId="0" borderId="0" xfId="0" applyFill="1" applyBorder="1" applyAlignment="1" applyProtection="1">
      <alignment horizontal="left" vertical="center" wrapText="1"/>
    </xf>
    <xf numFmtId="0" fontId="0" fillId="0" borderId="0" xfId="0" applyNumberFormat="1" applyFill="1" applyBorder="1" applyAlignment="1" applyProtection="1">
      <alignment horizontal="center" vertical="center" wrapText="1"/>
    </xf>
    <xf numFmtId="0" fontId="23" fillId="0" borderId="33" xfId="54" applyFont="1" applyFill="1" applyBorder="1" applyAlignment="1" applyProtection="1">
      <alignment horizontal="center" vertical="center" wrapText="1"/>
    </xf>
    <xf numFmtId="0" fontId="0" fillId="0" borderId="5" xfId="0" applyNumberFormat="1" applyFill="1" applyBorder="1" applyAlignment="1" applyProtection="1">
      <alignment horizontal="right" vertical="center" wrapText="1"/>
    </xf>
    <xf numFmtId="0" fontId="0" fillId="0" borderId="33" xfId="0" applyNumberFormat="1" applyFill="1" applyBorder="1" applyAlignment="1" applyProtection="1">
      <alignment horizontal="center" vertical="center" wrapText="1"/>
    </xf>
    <xf numFmtId="49" fontId="0" fillId="0" borderId="0" xfId="0" applyFill="1" applyBorder="1" applyProtection="1">
      <alignment vertical="top"/>
    </xf>
    <xf numFmtId="0" fontId="12" fillId="0" borderId="6" xfId="36" applyFont="1" applyBorder="1" applyAlignment="1" applyProtection="1">
      <alignment horizontal="justify" vertical="center" wrapText="1"/>
    </xf>
    <xf numFmtId="0" fontId="58" fillId="0" borderId="0" xfId="52" applyFont="1" applyFill="1" applyAlignment="1" applyProtection="1">
      <alignment vertical="top" wrapText="1"/>
    </xf>
    <xf numFmtId="0" fontId="10" fillId="0" borderId="6" xfId="36" applyFont="1" applyBorder="1" applyAlignment="1" applyProtection="1">
      <alignment horizontal="justify" vertical="center" wrapText="1"/>
    </xf>
    <xf numFmtId="49" fontId="10" fillId="0" borderId="0" xfId="35" applyNumberFormat="1" applyFont="1">
      <alignment vertical="top"/>
    </xf>
    <xf numFmtId="0" fontId="10" fillId="7" borderId="0" xfId="54" applyFont="1" applyFill="1" applyBorder="1" applyAlignment="1" applyProtection="1">
      <alignment horizontal="right" vertical="center"/>
    </xf>
    <xf numFmtId="0" fontId="0" fillId="0" borderId="5" xfId="54" applyFont="1" applyFill="1" applyBorder="1" applyAlignment="1" applyProtection="1">
      <alignment horizontal="left" vertical="center" wrapText="1" indent="1"/>
    </xf>
    <xf numFmtId="49" fontId="16" fillId="9" borderId="5" xfId="30" applyNumberFormat="1" applyFont="1" applyFill="1" applyBorder="1" applyAlignment="1" applyProtection="1">
      <alignment horizontal="left" vertical="center" wrapText="1"/>
      <protection locked="0"/>
    </xf>
    <xf numFmtId="49" fontId="79" fillId="0" borderId="0" xfId="35" applyFont="1" applyAlignment="1">
      <alignment vertical="top"/>
    </xf>
    <xf numFmtId="49" fontId="10" fillId="0" borderId="0" xfId="35" applyFont="1" applyProtection="1">
      <alignment vertical="top"/>
    </xf>
    <xf numFmtId="49" fontId="0" fillId="9" borderId="5" xfId="30" applyNumberFormat="1" applyFont="1" applyFill="1" applyBorder="1" applyAlignment="1" applyProtection="1">
      <alignment horizontal="left" vertical="center" wrapText="1" indent="2"/>
      <protection locked="0"/>
    </xf>
    <xf numFmtId="49" fontId="10" fillId="0"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vertical="center" wrapText="1"/>
    </xf>
    <xf numFmtId="0" fontId="0" fillId="0" borderId="5" xfId="54" applyFont="1" applyFill="1" applyBorder="1" applyAlignment="1" applyProtection="1">
      <alignment horizontal="center" vertical="center" wrapText="1"/>
    </xf>
    <xf numFmtId="0" fontId="0" fillId="9" borderId="5" xfId="30" applyNumberFormat="1" applyFont="1" applyFill="1" applyBorder="1" applyAlignment="1" applyProtection="1">
      <alignment horizontal="left" vertical="center" wrapText="1" indent="1"/>
      <protection locked="0"/>
    </xf>
    <xf numFmtId="49" fontId="44" fillId="13" borderId="15" xfId="35" applyFont="1" applyFill="1" applyBorder="1" applyAlignment="1" applyProtection="1">
      <alignment horizontal="left" vertical="center" indent="3"/>
    </xf>
    <xf numFmtId="49" fontId="47" fillId="13" borderId="14" xfId="35" applyFont="1" applyFill="1" applyBorder="1" applyAlignment="1" applyProtection="1">
      <alignment horizontal="center" vertical="top"/>
    </xf>
    <xf numFmtId="0" fontId="58" fillId="0" borderId="0" xfId="54" applyFont="1" applyFill="1" applyAlignment="1" applyProtection="1">
      <alignment horizontal="right" vertical="top" wrapText="1"/>
    </xf>
    <xf numFmtId="49" fontId="44" fillId="13" borderId="15" xfId="35" applyFont="1" applyFill="1" applyBorder="1" applyAlignment="1" applyProtection="1">
      <alignment horizontal="left" vertical="center" indent="1"/>
    </xf>
    <xf numFmtId="49" fontId="44" fillId="13" borderId="15" xfId="35" applyFont="1" applyFill="1" applyBorder="1" applyAlignment="1" applyProtection="1">
      <alignment horizontal="left" vertical="center" indent="2"/>
    </xf>
    <xf numFmtId="0" fontId="0" fillId="0" borderId="5" xfId="30" applyNumberFormat="1" applyFont="1" applyFill="1" applyBorder="1" applyAlignment="1" applyProtection="1">
      <alignment horizontal="left" vertical="center" wrapText="1" indent="1"/>
    </xf>
    <xf numFmtId="0" fontId="0" fillId="0" borderId="5" xfId="30" applyNumberFormat="1" applyFont="1" applyFill="1" applyBorder="1" applyAlignment="1" applyProtection="1">
      <alignment horizontal="left" vertical="center" wrapText="1" indent="2"/>
    </xf>
    <xf numFmtId="0" fontId="0" fillId="0" borderId="0" xfId="30" applyNumberFormat="1" applyFont="1" applyFill="1" applyBorder="1" applyAlignment="1" applyProtection="1">
      <alignment horizontal="left" vertical="center" wrapText="1" indent="2"/>
    </xf>
    <xf numFmtId="0" fontId="0" fillId="0" borderId="0" xfId="54" applyFont="1" applyFill="1" applyBorder="1" applyAlignment="1" applyProtection="1">
      <alignment horizontal="center" vertical="center" wrapText="1"/>
    </xf>
    <xf numFmtId="49" fontId="10" fillId="11" borderId="5" xfId="53" applyNumberFormat="1" applyFont="1" applyFill="1" applyBorder="1" applyAlignment="1" applyProtection="1">
      <alignment horizontal="left" vertical="center" wrapText="1"/>
    </xf>
    <xf numFmtId="0" fontId="10" fillId="0" borderId="5" xfId="54" applyFont="1" applyFill="1" applyBorder="1" applyAlignment="1" applyProtection="1">
      <alignment vertical="top" wrapText="1"/>
    </xf>
    <xf numFmtId="49" fontId="10" fillId="2" borderId="5" xfId="53" applyNumberFormat="1" applyFont="1" applyFill="1" applyBorder="1" applyAlignment="1" applyProtection="1">
      <alignment horizontal="left" vertical="center" wrapText="1"/>
      <protection locked="0"/>
    </xf>
    <xf numFmtId="0" fontId="84" fillId="0" borderId="0" xfId="52" applyFont="1" applyAlignment="1" applyProtection="1">
      <alignment vertical="center" wrapText="1"/>
    </xf>
    <xf numFmtId="0" fontId="37" fillId="0" borderId="0" xfId="0" applyNumberFormat="1" applyFont="1" applyBorder="1" applyAlignment="1">
      <alignment horizontal="center" vertical="center" wrapText="1"/>
    </xf>
    <xf numFmtId="49" fontId="0" fillId="0" borderId="16" xfId="0" applyFill="1" applyBorder="1">
      <alignment vertical="top"/>
    </xf>
    <xf numFmtId="0" fontId="79" fillId="0" borderId="0" xfId="0" applyNumberFormat="1" applyFont="1" applyBorder="1" applyAlignment="1">
      <alignment vertical="center"/>
    </xf>
    <xf numFmtId="0" fontId="48" fillId="0" borderId="0" xfId="0" applyNumberFormat="1" applyFont="1" applyBorder="1" applyAlignment="1">
      <alignment vertical="center"/>
    </xf>
    <xf numFmtId="49" fontId="74" fillId="9" borderId="5" xfId="30" applyNumberFormat="1" applyFill="1" applyBorder="1" applyAlignment="1" applyProtection="1">
      <alignment horizontal="left" vertical="center" wrapText="1"/>
      <protection locked="0"/>
    </xf>
    <xf numFmtId="49" fontId="10" fillId="0" borderId="5" xfId="41" applyBorder="1">
      <alignment vertical="top"/>
    </xf>
    <xf numFmtId="49" fontId="47" fillId="13" borderId="14" xfId="41" applyFont="1" applyFill="1" applyBorder="1" applyAlignment="1" applyProtection="1">
      <alignment horizontal="center" vertical="top"/>
    </xf>
    <xf numFmtId="0" fontId="10" fillId="8" borderId="5" xfId="53"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5" fillId="7" borderId="0" xfId="33" applyNumberFormat="1" applyFont="1" applyFill="1" applyBorder="1" applyAlignment="1" applyProtection="1">
      <alignment horizontal="center" vertical="center" wrapText="1"/>
    </xf>
    <xf numFmtId="0" fontId="85" fillId="0" borderId="0" xfId="0" applyNumberFormat="1" applyFont="1" applyFill="1" applyBorder="1" applyAlignment="1">
      <alignment horizontal="center" vertical="center"/>
    </xf>
    <xf numFmtId="0" fontId="85" fillId="0" borderId="0" xfId="47" applyNumberFormat="1" applyFont="1" applyFill="1" applyBorder="1" applyAlignment="1" applyProtection="1">
      <alignment horizontal="center" vertical="center" wrapText="1"/>
    </xf>
    <xf numFmtId="0" fontId="85" fillId="0" borderId="0" xfId="53" applyNumberFormat="1" applyFont="1" applyFill="1" applyBorder="1" applyAlignment="1" applyProtection="1">
      <alignment horizontal="center" vertical="center" wrapText="1"/>
    </xf>
    <xf numFmtId="0" fontId="10" fillId="0" borderId="5" xfId="47" applyFont="1" applyFill="1" applyBorder="1" applyAlignment="1" applyProtection="1">
      <alignment horizontal="left" vertical="center" wrapText="1" indent="2"/>
    </xf>
    <xf numFmtId="49" fontId="10"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9" fillId="0" borderId="0" xfId="0" applyNumberFormat="1" applyFont="1" applyFill="1" applyBorder="1" applyAlignment="1" applyProtection="1">
      <alignment vertical="center"/>
    </xf>
    <xf numFmtId="0" fontId="0" fillId="8" borderId="5" xfId="52" applyNumberFormat="1" applyFont="1" applyFill="1" applyBorder="1" applyAlignment="1" applyProtection="1">
      <alignment horizontal="left" vertical="center" wrapText="1" indent="1"/>
    </xf>
    <xf numFmtId="49" fontId="10" fillId="9" borderId="5" xfId="52" applyNumberFormat="1" applyFont="1" applyFill="1" applyBorder="1" applyAlignment="1" applyProtection="1">
      <alignment horizontal="left" vertical="center" wrapText="1" indent="1"/>
      <protection locked="0"/>
    </xf>
    <xf numFmtId="49" fontId="0" fillId="9" borderId="5" xfId="53" applyNumberFormat="1" applyFont="1" applyFill="1" applyBorder="1" applyAlignment="1" applyProtection="1">
      <alignment horizontal="left" vertical="center" wrapText="1" indent="1"/>
      <protection locked="0"/>
    </xf>
    <xf numFmtId="49" fontId="0" fillId="0" borderId="5" xfId="53" applyNumberFormat="1" applyFont="1" applyFill="1" applyBorder="1" applyAlignment="1" applyProtection="1">
      <alignment horizontal="left" vertical="center" wrapText="1" indent="1"/>
    </xf>
    <xf numFmtId="49" fontId="10" fillId="8" borderId="5" xfId="52" applyNumberFormat="1" applyFont="1" applyFill="1" applyBorder="1" applyAlignment="1" applyProtection="1">
      <alignment horizontal="left" vertical="center" wrapText="1" indent="1"/>
    </xf>
    <xf numFmtId="49" fontId="10" fillId="0" borderId="5" xfId="52" applyNumberFormat="1" applyFont="1" applyFill="1" applyBorder="1" applyAlignment="1" applyProtection="1">
      <alignment horizontal="left" vertical="center" wrapText="1" indent="1"/>
    </xf>
    <xf numFmtId="0" fontId="86" fillId="0" borderId="0" xfId="0" applyNumberFormat="1" applyFont="1" applyFill="1" applyBorder="1" applyAlignment="1">
      <alignment vertical="center"/>
    </xf>
    <xf numFmtId="0" fontId="10" fillId="0" borderId="5" xfId="54" applyNumberFormat="1" applyFont="1" applyFill="1" applyBorder="1" applyAlignment="1" applyProtection="1">
      <alignment horizontal="center" vertical="center" wrapText="1"/>
    </xf>
    <xf numFmtId="0" fontId="22" fillId="0" borderId="0" xfId="55" applyFont="1" applyBorder="1" applyAlignment="1">
      <alignment vertical="center" wrapText="1"/>
    </xf>
    <xf numFmtId="0" fontId="10" fillId="0" borderId="5" xfId="47" applyNumberFormat="1" applyFont="1" applyFill="1" applyBorder="1" applyAlignment="1" applyProtection="1">
      <alignment horizontal="center" vertical="center" wrapText="1"/>
    </xf>
    <xf numFmtId="49" fontId="10" fillId="13" borderId="13" xfId="54" applyNumberFormat="1" applyFont="1" applyFill="1" applyBorder="1" applyAlignment="1" applyProtection="1">
      <alignment horizontal="center" vertical="center" wrapText="1"/>
    </xf>
    <xf numFmtId="0" fontId="10" fillId="13" borderId="15" xfId="53" applyNumberFormat="1" applyFont="1" applyFill="1" applyBorder="1" applyAlignment="1" applyProtection="1">
      <alignment horizontal="left" vertical="center" wrapText="1"/>
    </xf>
    <xf numFmtId="49" fontId="10" fillId="13" borderId="14" xfId="54" applyNumberFormat="1" applyFont="1" applyFill="1" applyBorder="1" applyAlignment="1" applyProtection="1">
      <alignment vertical="center" wrapText="1"/>
    </xf>
    <xf numFmtId="0" fontId="10" fillId="0" borderId="5" xfId="47" applyFont="1" applyFill="1" applyBorder="1" applyAlignment="1" applyProtection="1">
      <alignment horizontal="left" vertical="center" wrapText="1" indent="3"/>
    </xf>
    <xf numFmtId="0" fontId="79" fillId="0" borderId="0" xfId="0" applyNumberFormat="1" applyFont="1" applyFill="1" applyBorder="1" applyAlignment="1">
      <alignment horizontal="center" vertical="center"/>
    </xf>
    <xf numFmtId="0" fontId="10" fillId="13" borderId="14" xfId="53" applyNumberFormat="1" applyFont="1" applyFill="1" applyBorder="1" applyAlignment="1" applyProtection="1">
      <alignment horizontal="left" vertical="center" wrapText="1"/>
    </xf>
    <xf numFmtId="0" fontId="79" fillId="0" borderId="0" xfId="0" applyNumberFormat="1" applyFont="1" applyFill="1" applyBorder="1" applyAlignment="1">
      <alignment horizontal="center" vertical="center"/>
    </xf>
    <xf numFmtId="49" fontId="10" fillId="0" borderId="23" xfId="54" applyNumberFormat="1" applyFont="1" applyFill="1" applyBorder="1" applyAlignment="1" applyProtection="1">
      <alignment horizontal="center" vertical="center" wrapText="1"/>
    </xf>
    <xf numFmtId="0" fontId="10" fillId="0" borderId="23" xfId="47" applyFont="1" applyFill="1" applyBorder="1" applyAlignment="1" applyProtection="1">
      <alignment horizontal="left" vertical="center" wrapText="1" indent="2"/>
    </xf>
    <xf numFmtId="0" fontId="10" fillId="0" borderId="23" xfId="53" applyNumberFormat="1" applyFont="1" applyFill="1" applyBorder="1" applyAlignment="1" applyProtection="1">
      <alignment horizontal="left" vertical="center" wrapText="1"/>
    </xf>
    <xf numFmtId="49" fontId="10" fillId="0" borderId="23" xfId="54" applyNumberFormat="1" applyFont="1" applyFill="1" applyBorder="1" applyAlignment="1" applyProtection="1">
      <alignment vertical="center" wrapText="1"/>
    </xf>
    <xf numFmtId="49" fontId="10" fillId="11" borderId="5" xfId="53" applyNumberFormat="1" applyFont="1" applyFill="1" applyBorder="1" applyAlignment="1" applyProtection="1">
      <alignment horizontal="left" vertical="center" wrapText="1" indent="1"/>
    </xf>
    <xf numFmtId="0" fontId="0" fillId="0" borderId="5" xfId="0" applyNumberFormat="1" applyBorder="1" applyAlignment="1">
      <alignment horizontal="center" vertical="center"/>
    </xf>
    <xf numFmtId="0" fontId="79" fillId="0" borderId="0" xfId="54" applyFont="1" applyFill="1" applyAlignment="1" applyProtection="1">
      <alignment horizontal="center" vertical="center" wrapText="1"/>
    </xf>
    <xf numFmtId="0" fontId="0" fillId="0" borderId="5" xfId="54" applyFont="1" applyFill="1" applyBorder="1" applyAlignment="1" applyProtection="1">
      <alignment horizontal="left" vertical="center" wrapText="1"/>
    </xf>
    <xf numFmtId="14" fontId="53" fillId="0" borderId="5" xfId="53" applyNumberFormat="1" applyFont="1" applyFill="1" applyBorder="1" applyAlignment="1" applyProtection="1">
      <alignment horizontal="center" vertical="center" wrapText="1"/>
    </xf>
    <xf numFmtId="49" fontId="38" fillId="7" borderId="0" xfId="44" applyAlignment="1">
      <alignment vertical="top" wrapText="1"/>
    </xf>
    <xf numFmtId="49" fontId="33" fillId="0" borderId="15" xfId="33" applyNumberFormat="1" applyFont="1" applyFill="1" applyBorder="1" applyAlignment="1" applyProtection="1">
      <alignment horizontal="center" vertical="center" wrapText="1"/>
    </xf>
    <xf numFmtId="0" fontId="87" fillId="0" borderId="0" xfId="54" applyFont="1" applyFill="1" applyAlignment="1" applyProtection="1">
      <alignment vertical="center"/>
    </xf>
    <xf numFmtId="0" fontId="88" fillId="0" borderId="0" xfId="54" applyFont="1" applyFill="1" applyAlignment="1" applyProtection="1">
      <alignment vertical="center"/>
    </xf>
    <xf numFmtId="14" fontId="10" fillId="0" borderId="5" xfId="53" applyNumberFormat="1" applyFont="1" applyFill="1" applyBorder="1" applyAlignment="1" applyProtection="1">
      <alignment horizontal="left" vertical="center" wrapText="1" indent="1"/>
    </xf>
    <xf numFmtId="49" fontId="0" fillId="0" borderId="17" xfId="0" applyFill="1" applyBorder="1" applyProtection="1">
      <alignment vertical="top"/>
    </xf>
    <xf numFmtId="0" fontId="79" fillId="0" borderId="0" xfId="54" applyNumberFormat="1" applyFont="1" applyFill="1" applyAlignment="1" applyProtection="1">
      <alignment vertical="center"/>
    </xf>
    <xf numFmtId="0" fontId="79" fillId="0" borderId="0" xfId="54" applyFont="1" applyFill="1" applyAlignment="1" applyProtection="1">
      <alignment horizontal="left" vertical="center" wrapText="1" indent="1"/>
    </xf>
    <xf numFmtId="0" fontId="77" fillId="0" borderId="0" xfId="54" applyFont="1" applyFill="1" applyAlignment="1" applyProtection="1">
      <alignment horizontal="left" vertical="center" wrapText="1" indent="1"/>
    </xf>
    <xf numFmtId="0" fontId="89" fillId="0" borderId="0" xfId="54" applyFont="1" applyFill="1" applyAlignment="1" applyProtection="1">
      <alignment horizontal="left" vertical="center" wrapText="1" indent="1"/>
    </xf>
    <xf numFmtId="0" fontId="90" fillId="0" borderId="0" xfId="54" applyFont="1" applyFill="1" applyAlignment="1" applyProtection="1">
      <alignment horizontal="left" vertical="center" indent="1"/>
    </xf>
    <xf numFmtId="0" fontId="89" fillId="0" borderId="0" xfId="54" applyFont="1" applyFill="1" applyAlignment="1" applyProtection="1">
      <alignment vertical="center" wrapText="1"/>
    </xf>
    <xf numFmtId="0" fontId="62" fillId="0" borderId="0" xfId="52" applyFont="1" applyFill="1" applyAlignment="1" applyProtection="1">
      <alignment horizontal="left" vertical="center" wrapText="1"/>
    </xf>
    <xf numFmtId="0" fontId="63" fillId="0" borderId="0" xfId="52" applyFont="1" applyFill="1" applyAlignment="1" applyProtection="1">
      <alignment horizontal="left" vertical="center" wrapText="1"/>
    </xf>
    <xf numFmtId="0" fontId="64" fillId="0" borderId="0" xfId="52" applyFont="1" applyAlignment="1" applyProtection="1">
      <alignment vertical="center" wrapText="1"/>
    </xf>
    <xf numFmtId="0" fontId="62" fillId="7" borderId="0" xfId="52" applyFont="1" applyFill="1" applyBorder="1" applyAlignment="1" applyProtection="1">
      <alignment vertical="center" wrapText="1"/>
    </xf>
    <xf numFmtId="0" fontId="65" fillId="7" borderId="0" xfId="52" applyFont="1" applyFill="1" applyBorder="1" applyAlignment="1" applyProtection="1">
      <alignment horizontal="right" vertical="center" wrapText="1" indent="1"/>
    </xf>
    <xf numFmtId="0" fontId="65" fillId="7" borderId="0" xfId="52" applyFont="1" applyFill="1" applyBorder="1" applyAlignment="1" applyProtection="1">
      <alignment horizontal="left" vertical="center" wrapText="1" indent="2"/>
    </xf>
    <xf numFmtId="0" fontId="62" fillId="0" borderId="0" xfId="52" applyFont="1" applyAlignment="1" applyProtection="1">
      <alignment vertical="center" wrapText="1"/>
    </xf>
    <xf numFmtId="0" fontId="63" fillId="0" borderId="0" xfId="52" applyFont="1" applyAlignment="1" applyProtection="1">
      <alignment horizontal="center" vertical="center" wrapText="1"/>
    </xf>
    <xf numFmtId="0" fontId="62" fillId="7" borderId="0" xfId="52" applyFont="1" applyFill="1" applyBorder="1" applyAlignment="1" applyProtection="1">
      <alignment horizontal="right" vertical="center" wrapText="1" indent="1"/>
    </xf>
    <xf numFmtId="0" fontId="66" fillId="7" borderId="0" xfId="52" applyFont="1" applyFill="1" applyBorder="1" applyAlignment="1" applyProtection="1">
      <alignment horizontal="center" vertical="center" wrapText="1"/>
    </xf>
    <xf numFmtId="0" fontId="67" fillId="7" borderId="0" xfId="52" applyFont="1" applyFill="1" applyBorder="1" applyAlignment="1" applyProtection="1">
      <alignment vertical="center" wrapText="1"/>
    </xf>
    <xf numFmtId="14" fontId="62" fillId="7" borderId="0" xfId="52" applyNumberFormat="1" applyFont="1" applyFill="1" applyBorder="1" applyAlignment="1" applyProtection="1">
      <alignment horizontal="left" vertical="center" wrapText="1"/>
    </xf>
    <xf numFmtId="0" fontId="63" fillId="7" borderId="0" xfId="52" applyNumberFormat="1" applyFont="1" applyFill="1" applyBorder="1" applyAlignment="1" applyProtection="1">
      <alignment horizontal="center" vertical="center" wrapText="1"/>
    </xf>
    <xf numFmtId="0" fontId="62" fillId="7" borderId="0" xfId="52" applyNumberFormat="1" applyFont="1" applyFill="1" applyBorder="1" applyAlignment="1" applyProtection="1">
      <alignment horizontal="left" vertical="center" wrapText="1" indent="1"/>
    </xf>
    <xf numFmtId="0" fontId="62" fillId="7" borderId="0" xfId="52" applyFont="1" applyFill="1" applyBorder="1" applyAlignment="1" applyProtection="1">
      <alignment horizontal="center" vertical="center" wrapText="1"/>
    </xf>
    <xf numFmtId="0" fontId="68" fillId="7" borderId="0" xfId="52" applyFont="1" applyFill="1" applyBorder="1" applyAlignment="1" applyProtection="1">
      <alignment horizontal="center" vertical="center" wrapText="1"/>
    </xf>
    <xf numFmtId="14" fontId="68" fillId="7" borderId="0" xfId="52" applyNumberFormat="1" applyFont="1" applyFill="1" applyBorder="1" applyAlignment="1" applyProtection="1">
      <alignment horizontal="center" vertical="center" wrapText="1"/>
    </xf>
    <xf numFmtId="0" fontId="68" fillId="7" borderId="0" xfId="52" applyFont="1" applyFill="1" applyBorder="1" applyAlignment="1" applyProtection="1">
      <alignment vertical="center" wrapText="1"/>
    </xf>
    <xf numFmtId="0" fontId="69" fillId="7" borderId="0" xfId="52" applyFont="1" applyFill="1" applyBorder="1" applyAlignment="1" applyProtection="1">
      <alignment vertical="center" wrapText="1"/>
    </xf>
    <xf numFmtId="0" fontId="61" fillId="0" borderId="0" xfId="52" applyNumberFormat="1" applyFont="1" applyFill="1" applyAlignment="1" applyProtection="1">
      <alignment horizontal="left" vertical="center" wrapText="1"/>
    </xf>
    <xf numFmtId="0" fontId="60" fillId="0" borderId="0" xfId="52" applyFont="1" applyFill="1" applyAlignment="1" applyProtection="1">
      <alignment horizontal="left" vertical="center" wrapText="1"/>
    </xf>
    <xf numFmtId="0" fontId="60" fillId="0" borderId="0" xfId="52" applyFont="1" applyAlignment="1" applyProtection="1">
      <alignment vertical="center" wrapText="1"/>
    </xf>
    <xf numFmtId="0" fontId="60" fillId="0" borderId="0" xfId="52" applyFont="1" applyAlignment="1" applyProtection="1">
      <alignment horizontal="center" vertical="center" wrapText="1"/>
    </xf>
    <xf numFmtId="0" fontId="62" fillId="0" borderId="0" xfId="52" applyFont="1" applyBorder="1" applyAlignment="1" applyProtection="1">
      <alignment vertical="center" wrapText="1"/>
    </xf>
    <xf numFmtId="0" fontId="62" fillId="0" borderId="0" xfId="52" applyFont="1" applyAlignment="1" applyProtection="1">
      <alignment horizontal="right" vertical="center"/>
    </xf>
    <xf numFmtId="0" fontId="62" fillId="0" borderId="0" xfId="52" applyFont="1" applyAlignment="1" applyProtection="1">
      <alignment horizontal="center" vertical="center" wrapText="1"/>
    </xf>
    <xf numFmtId="49" fontId="10" fillId="0" borderId="0" xfId="30" applyNumberFormat="1" applyFont="1" applyFill="1" applyBorder="1" applyAlignment="1" applyProtection="1">
      <alignment vertical="center" wrapText="1"/>
    </xf>
    <xf numFmtId="0" fontId="0" fillId="0" borderId="0" xfId="0" applyNumberFormat="1" applyAlignment="1">
      <alignment horizontal="left" vertical="top" indent="1"/>
    </xf>
    <xf numFmtId="0" fontId="0" fillId="0" borderId="0" xfId="0" applyNumberFormat="1" applyAlignment="1">
      <alignment horizontal="left" vertical="center" indent="1"/>
    </xf>
    <xf numFmtId="49" fontId="91" fillId="13" borderId="15" xfId="41" applyFont="1" applyFill="1" applyBorder="1" applyAlignment="1" applyProtection="1">
      <alignment horizontal="center" vertical="center" wrapText="1"/>
    </xf>
    <xf numFmtId="0" fontId="79" fillId="0" borderId="0" xfId="54" applyFont="1" applyFill="1" applyAlignment="1" applyProtection="1">
      <alignment horizontal="left" vertical="center" indent="1"/>
    </xf>
    <xf numFmtId="0" fontId="79" fillId="0" borderId="0" xfId="54" applyNumberFormat="1" applyFont="1" applyFill="1" applyAlignment="1" applyProtection="1">
      <alignment horizontal="left" vertical="center" indent="1"/>
    </xf>
    <xf numFmtId="14" fontId="10" fillId="8" borderId="5" xfId="53" applyNumberFormat="1" applyFont="1" applyFill="1" applyBorder="1" applyAlignment="1" applyProtection="1">
      <alignment horizontal="left" vertical="center" wrapText="1" indent="1"/>
    </xf>
    <xf numFmtId="0" fontId="33" fillId="0" borderId="0" xfId="54" applyFont="1" applyFill="1" applyBorder="1" applyAlignment="1" applyProtection="1">
      <alignment horizontal="center" vertical="top" wrapText="1"/>
    </xf>
    <xf numFmtId="0" fontId="79" fillId="0" borderId="24" xfId="54" applyFont="1" applyFill="1" applyBorder="1" applyAlignment="1" applyProtection="1">
      <alignment vertical="center"/>
    </xf>
    <xf numFmtId="0" fontId="10" fillId="0" borderId="5" xfId="33" applyNumberFormat="1" applyFont="1" applyFill="1" applyBorder="1" applyAlignment="1" applyProtection="1">
      <alignment horizontal="center" vertical="center" wrapText="1"/>
    </xf>
    <xf numFmtId="0"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left" vertical="center"/>
    </xf>
    <xf numFmtId="0" fontId="77" fillId="0" borderId="0" xfId="0" applyNumberFormat="1" applyFont="1" applyAlignment="1">
      <alignment vertical="center"/>
    </xf>
    <xf numFmtId="0" fontId="0" fillId="0" borderId="0" xfId="0" applyNumberFormat="1" applyFont="1" applyAlignment="1">
      <alignment vertical="center"/>
    </xf>
    <xf numFmtId="0" fontId="12" fillId="10" borderId="5" xfId="54" applyFont="1" applyFill="1" applyBorder="1" applyAlignment="1" applyProtection="1">
      <alignment horizontal="center" vertical="center" wrapText="1"/>
    </xf>
    <xf numFmtId="49" fontId="10" fillId="0" borderId="0" xfId="0" applyFont="1" applyFill="1" applyProtection="1">
      <alignment vertical="top"/>
    </xf>
    <xf numFmtId="0" fontId="12" fillId="10" borderId="5" xfId="0" applyNumberFormat="1" applyFont="1" applyFill="1" applyBorder="1" applyAlignment="1" applyProtection="1">
      <alignment horizontal="center" vertical="center"/>
    </xf>
    <xf numFmtId="49" fontId="0" fillId="0" borderId="5" xfId="0" applyNumberFormat="1" applyFill="1" applyBorder="1" applyProtection="1">
      <alignment vertical="top"/>
    </xf>
    <xf numFmtId="49" fontId="0" fillId="0" borderId="5" xfId="0" applyNumberFormat="1" applyFont="1" applyFill="1" applyBorder="1" applyProtection="1">
      <alignment vertical="top"/>
    </xf>
    <xf numFmtId="0" fontId="10" fillId="0" borderId="0" xfId="54" applyFont="1" applyFill="1" applyAlignment="1" applyProtection="1">
      <alignment horizontal="left" vertical="center" wrapText="1" indent="2"/>
    </xf>
    <xf numFmtId="0" fontId="10" fillId="0" borderId="5" xfId="54" applyNumberFormat="1" applyFont="1" applyFill="1" applyBorder="1" applyAlignment="1" applyProtection="1">
      <alignment vertical="top" wrapText="1"/>
    </xf>
    <xf numFmtId="0" fontId="0" fillId="9" borderId="5" xfId="30" applyNumberFormat="1" applyFont="1" applyFill="1" applyBorder="1" applyAlignment="1" applyProtection="1">
      <alignment horizontal="left" vertical="center" wrapText="1"/>
      <protection locked="0"/>
    </xf>
    <xf numFmtId="0" fontId="10" fillId="0" borderId="5" xfId="54" applyNumberFormat="1" applyFont="1" applyFill="1" applyBorder="1" applyAlignment="1" applyProtection="1">
      <alignment horizontal="left" vertical="top" wrapText="1"/>
    </xf>
    <xf numFmtId="0" fontId="10" fillId="0" borderId="5" xfId="54" applyNumberFormat="1" applyFont="1" applyFill="1" applyBorder="1" applyAlignment="1" applyProtection="1">
      <alignment horizontal="left" vertical="center" wrapText="1"/>
    </xf>
    <xf numFmtId="0" fontId="10" fillId="0" borderId="5" xfId="47" applyFont="1" applyFill="1" applyBorder="1" applyAlignment="1" applyProtection="1">
      <alignment horizontal="left" vertical="center" wrapText="1" indent="1"/>
    </xf>
    <xf numFmtId="0" fontId="10" fillId="0" borderId="0" xfId="47" applyFont="1" applyFill="1" applyBorder="1" applyAlignment="1" applyProtection="1">
      <alignment horizontal="left" vertical="center" wrapText="1" indent="2"/>
    </xf>
    <xf numFmtId="0" fontId="10" fillId="0" borderId="0" xfId="53" applyNumberFormat="1" applyFont="1" applyFill="1" applyBorder="1" applyAlignment="1" applyProtection="1">
      <alignment horizontal="left" vertical="center" wrapText="1"/>
    </xf>
    <xf numFmtId="0" fontId="10" fillId="0" borderId="5" xfId="47" applyFont="1" applyFill="1" applyBorder="1" applyAlignment="1" applyProtection="1">
      <alignment horizontal="left" vertical="center" wrapText="1" indent="4"/>
    </xf>
    <xf numFmtId="49" fontId="10" fillId="13" borderId="25" xfId="54" applyNumberFormat="1" applyFont="1" applyFill="1" applyBorder="1" applyAlignment="1" applyProtection="1">
      <alignment horizontal="center" vertical="center" wrapText="1"/>
    </xf>
    <xf numFmtId="0" fontId="10" fillId="13" borderId="17" xfId="53" applyNumberFormat="1" applyFont="1" applyFill="1" applyBorder="1" applyAlignment="1" applyProtection="1">
      <alignment horizontal="left" vertical="center" wrapText="1"/>
    </xf>
    <xf numFmtId="49" fontId="10" fillId="13" borderId="18" xfId="54" applyNumberFormat="1" applyFont="1" applyFill="1" applyBorder="1" applyAlignment="1" applyProtection="1">
      <alignment vertical="center" wrapText="1"/>
    </xf>
    <xf numFmtId="49" fontId="10" fillId="13" borderId="19" xfId="54" applyNumberFormat="1" applyFont="1" applyFill="1" applyBorder="1" applyAlignment="1" applyProtection="1">
      <alignment horizontal="center" vertical="center" wrapText="1"/>
    </xf>
    <xf numFmtId="49" fontId="44" fillId="13" borderId="23" xfId="0" applyFont="1" applyFill="1" applyBorder="1" applyAlignment="1" applyProtection="1">
      <alignment horizontal="left" vertical="center" indent="3"/>
    </xf>
    <xf numFmtId="0" fontId="10" fillId="13" borderId="21" xfId="53" applyNumberFormat="1" applyFont="1" applyFill="1" applyBorder="1" applyAlignment="1" applyProtection="1">
      <alignment horizontal="left" vertical="center" wrapText="1"/>
    </xf>
    <xf numFmtId="0" fontId="10" fillId="0" borderId="5" xfId="33" applyFont="1" applyFill="1" applyBorder="1" applyAlignment="1" applyProtection="1">
      <alignment horizontal="center" vertical="center" wrapText="1"/>
    </xf>
    <xf numFmtId="49" fontId="10" fillId="0" borderId="16" xfId="49" applyNumberFormat="1" applyFont="1" applyFill="1" applyBorder="1" applyAlignment="1" applyProtection="1">
      <alignment horizontal="left" vertical="center" wrapText="1"/>
    </xf>
    <xf numFmtId="49" fontId="12" fillId="13" borderId="13" xfId="41" applyFont="1" applyFill="1" applyBorder="1" applyAlignment="1" applyProtection="1">
      <alignment horizontal="center" vertical="center"/>
    </xf>
    <xf numFmtId="49" fontId="44" fillId="13" borderId="14" xfId="41" applyFont="1" applyFill="1" applyBorder="1" applyAlignment="1" applyProtection="1">
      <alignment horizontal="left" vertical="center"/>
    </xf>
    <xf numFmtId="0" fontId="10" fillId="0" borderId="0" xfId="49" applyFont="1" applyAlignment="1" applyProtection="1"/>
    <xf numFmtId="49" fontId="0" fillId="9" borderId="5" xfId="53" applyNumberFormat="1" applyFont="1" applyFill="1" applyBorder="1" applyAlignment="1" applyProtection="1">
      <alignment horizontal="left" vertical="center" wrapText="1"/>
      <protection locked="0"/>
    </xf>
    <xf numFmtId="49" fontId="0" fillId="0" borderId="17" xfId="0" applyBorder="1" applyAlignment="1">
      <alignment horizontal="center" vertical="center"/>
    </xf>
    <xf numFmtId="49" fontId="0" fillId="0" borderId="17" xfId="0" applyFill="1" applyBorder="1" applyAlignment="1" applyProtection="1">
      <alignment horizontal="center" vertical="center"/>
    </xf>
    <xf numFmtId="0" fontId="70" fillId="7" borderId="0" xfId="52" applyFont="1" applyFill="1" applyBorder="1" applyAlignment="1" applyProtection="1">
      <alignment vertical="center" wrapText="1"/>
    </xf>
    <xf numFmtId="0" fontId="71" fillId="0" borderId="0" xfId="54" applyFont="1" applyFill="1" applyAlignment="1" applyProtection="1">
      <alignment vertical="center" wrapText="1"/>
    </xf>
    <xf numFmtId="0" fontId="71" fillId="0" borderId="0" xfId="32" applyFont="1" applyFill="1" applyBorder="1" applyAlignment="1" applyProtection="1">
      <alignment vertical="center" wrapText="1"/>
    </xf>
    <xf numFmtId="0" fontId="71" fillId="0" borderId="0" xfId="55" applyFont="1" applyBorder="1" applyAlignment="1">
      <alignment vertical="center" wrapText="1"/>
    </xf>
    <xf numFmtId="0" fontId="71" fillId="0" borderId="0" xfId="49" applyFont="1" applyProtection="1"/>
    <xf numFmtId="49" fontId="72" fillId="0" borderId="0" xfId="0" applyFont="1">
      <alignment vertical="top"/>
    </xf>
    <xf numFmtId="0" fontId="79" fillId="0" borderId="0" xfId="0" applyNumberFormat="1" applyFont="1" applyFill="1" applyBorder="1" applyAlignment="1">
      <alignment horizontal="center" vertical="center"/>
    </xf>
    <xf numFmtId="49" fontId="73" fillId="0" borderId="0" xfId="0" applyFont="1" applyBorder="1">
      <alignment vertical="top"/>
    </xf>
    <xf numFmtId="49" fontId="0" fillId="0" borderId="0" xfId="0" applyNumberFormat="1" applyFont="1" applyFill="1" applyBorder="1" applyAlignment="1" applyProtection="1">
      <alignment horizontal="right" vertical="center" wrapText="1" indent="1"/>
    </xf>
    <xf numFmtId="49" fontId="0" fillId="0" borderId="0" xfId="0" applyNumberFormat="1" applyFill="1" applyBorder="1" applyAlignment="1" applyProtection="1">
      <alignment horizontal="right" vertical="center" wrapText="1" indent="1"/>
    </xf>
    <xf numFmtId="0" fontId="10" fillId="0" borderId="0" xfId="52" applyNumberFormat="1" applyFont="1" applyFill="1" applyBorder="1" applyAlignment="1" applyProtection="1">
      <alignment horizontal="center" vertical="center" wrapText="1"/>
    </xf>
    <xf numFmtId="49" fontId="10" fillId="0" borderId="26" xfId="0" applyNumberFormat="1" applyFont="1" applyBorder="1" applyProtection="1">
      <alignment vertical="top"/>
    </xf>
    <xf numFmtId="49" fontId="10" fillId="0" borderId="26" xfId="0" applyNumberFormat="1" applyFont="1" applyBorder="1" applyAlignment="1" applyProtection="1">
      <alignment vertical="top" wrapText="1"/>
    </xf>
    <xf numFmtId="0" fontId="10" fillId="9" borderId="5" xfId="53" applyNumberFormat="1" applyFont="1" applyFill="1" applyBorder="1" applyAlignment="1" applyProtection="1">
      <alignment horizontal="left" vertical="center" wrapText="1"/>
      <protection locked="0"/>
    </xf>
    <xf numFmtId="49" fontId="10" fillId="9" borderId="5" xfId="0" applyNumberFormat="1" applyFont="1" applyFill="1" applyBorder="1" applyAlignment="1" applyProtection="1">
      <alignment horizontal="left" vertical="center" wrapText="1" indent="1"/>
      <protection locked="0"/>
    </xf>
    <xf numFmtId="0" fontId="39" fillId="7" borderId="0" xfId="43" applyNumberFormat="1" applyFont="1" applyFill="1" applyBorder="1" applyAlignment="1">
      <alignment horizontal="left" vertical="center" wrapText="1"/>
    </xf>
    <xf numFmtId="0" fontId="38" fillId="7" borderId="0" xfId="43" applyNumberFormat="1" applyFont="1" applyFill="1" applyBorder="1" applyAlignment="1">
      <alignment vertical="top" wrapText="1"/>
    </xf>
    <xf numFmtId="0" fontId="39" fillId="7" borderId="0" xfId="43" applyNumberFormat="1" applyFont="1" applyFill="1" applyBorder="1" applyAlignment="1">
      <alignment vertical="center" wrapText="1"/>
    </xf>
    <xf numFmtId="0" fontId="38" fillId="7" borderId="0" xfId="43" applyNumberFormat="1" applyFont="1" applyFill="1" applyBorder="1" applyAlignment="1">
      <alignment vertical="center" wrapText="1"/>
    </xf>
    <xf numFmtId="0" fontId="79" fillId="0" borderId="0" xfId="41" applyNumberFormat="1" applyFont="1">
      <alignment vertical="top"/>
    </xf>
    <xf numFmtId="49" fontId="79" fillId="0" borderId="0" xfId="41" applyNumberFormat="1" applyFont="1">
      <alignment vertical="top"/>
    </xf>
    <xf numFmtId="0" fontId="33" fillId="0" borderId="0" xfId="54" applyNumberFormat="1" applyFont="1" applyFill="1" applyBorder="1" applyAlignment="1" applyProtection="1">
      <alignment horizontal="center" vertical="center" wrapText="1"/>
    </xf>
    <xf numFmtId="0" fontId="0" fillId="0" borderId="0" xfId="0" applyNumberFormat="1" applyFill="1" applyProtection="1">
      <alignment vertical="top"/>
    </xf>
    <xf numFmtId="0" fontId="23" fillId="10" borderId="5" xfId="54" applyFont="1" applyFill="1" applyBorder="1" applyAlignment="1" applyProtection="1">
      <alignment horizontal="center" vertical="center" wrapText="1"/>
    </xf>
    <xf numFmtId="49" fontId="10" fillId="0" borderId="5" xfId="0" applyNumberFormat="1" applyFont="1" applyBorder="1" applyAlignment="1" applyProtection="1">
      <alignment horizontal="center" vertical="top" wrapText="1"/>
    </xf>
    <xf numFmtId="0" fontId="0" fillId="0" borderId="5" xfId="0" applyNumberFormat="1" applyBorder="1">
      <alignment vertical="top"/>
    </xf>
    <xf numFmtId="0" fontId="0" fillId="0" borderId="5" xfId="0" applyNumberFormat="1" applyBorder="1" applyAlignment="1">
      <alignment vertical="top" wrapText="1"/>
    </xf>
    <xf numFmtId="49" fontId="10" fillId="0" borderId="5" xfId="0" applyNumberFormat="1" applyFont="1" applyBorder="1" applyAlignment="1" applyProtection="1">
      <alignment horizontal="right" vertical="center"/>
    </xf>
    <xf numFmtId="0" fontId="107" fillId="0" borderId="0" xfId="0" applyNumberFormat="1" applyFont="1" applyAlignment="1">
      <alignment vertical="center"/>
    </xf>
    <xf numFmtId="49" fontId="61" fillId="0" borderId="0" xfId="53" applyNumberFormat="1" applyFont="1" applyFill="1" applyBorder="1" applyAlignment="1" applyProtection="1">
      <alignment horizontal="center" vertical="center" wrapText="1"/>
    </xf>
    <xf numFmtId="0" fontId="61" fillId="0" borderId="0" xfId="47" applyFont="1" applyFill="1" applyBorder="1" applyAlignment="1" applyProtection="1">
      <alignment vertical="center" wrapText="1"/>
    </xf>
    <xf numFmtId="49" fontId="61" fillId="0" borderId="0" xfId="53" applyNumberFormat="1" applyFont="1" applyFill="1" applyBorder="1" applyAlignment="1" applyProtection="1">
      <alignment vertical="center" wrapText="1"/>
    </xf>
    <xf numFmtId="0" fontId="61" fillId="0" borderId="0" xfId="47" applyNumberFormat="1" applyFont="1" applyFill="1" applyBorder="1" applyAlignment="1" applyProtection="1">
      <alignment vertical="center" wrapText="1"/>
    </xf>
    <xf numFmtId="49" fontId="108" fillId="0" borderId="0" xfId="53" applyNumberFormat="1" applyFont="1" applyFill="1" applyBorder="1" applyAlignment="1" applyProtection="1">
      <alignment vertical="center" wrapText="1"/>
    </xf>
    <xf numFmtId="0" fontId="61" fillId="0" borderId="0" xfId="47" applyFont="1" applyFill="1" applyBorder="1" applyAlignment="1" applyProtection="1">
      <alignment horizontal="right" vertical="center" wrapText="1"/>
    </xf>
    <xf numFmtId="0" fontId="107" fillId="0" borderId="0" xfId="0" applyNumberFormat="1" applyFont="1" applyBorder="1" applyAlignment="1">
      <alignment vertical="center"/>
    </xf>
    <xf numFmtId="49" fontId="0" fillId="0" borderId="0" xfId="0" applyBorder="1">
      <alignment vertical="top"/>
    </xf>
    <xf numFmtId="0" fontId="79" fillId="0" borderId="0" xfId="0" applyNumberFormat="1" applyFont="1" applyAlignment="1">
      <alignment vertical="center"/>
    </xf>
    <xf numFmtId="49" fontId="10" fillId="11" borderId="5" xfId="53" applyNumberFormat="1" applyFont="1" applyFill="1" applyBorder="1" applyAlignment="1" applyProtection="1">
      <alignment horizontal="center" vertical="center" wrapText="1"/>
    </xf>
    <xf numFmtId="0" fontId="10" fillId="7" borderId="26" xfId="54" applyFont="1" applyFill="1" applyBorder="1" applyAlignment="1" applyProtection="1">
      <alignment horizontal="center" vertical="center" wrapText="1"/>
    </xf>
    <xf numFmtId="0" fontId="10" fillId="7" borderId="28" xfId="54" applyFont="1" applyFill="1" applyBorder="1" applyAlignment="1" applyProtection="1">
      <alignment horizontal="center" vertical="center" wrapText="1"/>
    </xf>
    <xf numFmtId="0" fontId="10" fillId="7" borderId="16" xfId="54" applyFont="1" applyFill="1" applyBorder="1" applyAlignment="1" applyProtection="1">
      <alignment horizontal="center" vertical="center" wrapText="1"/>
    </xf>
    <xf numFmtId="49" fontId="0" fillId="0" borderId="0" xfId="0">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49" fontId="33" fillId="7" borderId="0" xfId="33" applyNumberFormat="1" applyFont="1" applyFill="1" applyBorder="1" applyAlignment="1" applyProtection="1">
      <alignment horizontal="center" vertical="center" wrapText="1"/>
    </xf>
    <xf numFmtId="49" fontId="10" fillId="0" borderId="0" xfId="0" applyNumberFormat="1" applyFont="1" applyProtection="1">
      <alignment vertical="top"/>
    </xf>
    <xf numFmtId="0" fontId="12" fillId="7" borderId="0" xfId="54" applyFont="1" applyFill="1" applyBorder="1" applyAlignment="1" applyProtection="1">
      <alignment horizontal="center" vertical="center" wrapText="1"/>
    </xf>
    <xf numFmtId="0" fontId="36" fillId="7" borderId="0" xfId="54" applyFont="1" applyFill="1" applyBorder="1" applyAlignment="1" applyProtection="1">
      <alignment vertical="center" wrapText="1"/>
    </xf>
    <xf numFmtId="0" fontId="36" fillId="0" borderId="0" xfId="54" applyFont="1" applyFill="1" applyAlignment="1" applyProtection="1">
      <alignment vertical="center" wrapText="1"/>
    </xf>
    <xf numFmtId="49" fontId="10" fillId="0" borderId="0" xfId="54" applyNumberFormat="1" applyFont="1" applyFill="1" applyAlignment="1" applyProtection="1">
      <alignment vertical="center" wrapText="1"/>
    </xf>
    <xf numFmtId="0" fontId="10" fillId="0" borderId="0" xfId="54" applyFont="1" applyFill="1" applyBorder="1" applyAlignment="1" applyProtection="1">
      <alignment vertical="center" wrapText="1"/>
    </xf>
    <xf numFmtId="0" fontId="22" fillId="0" borderId="0" xfId="54" applyFont="1" applyFill="1" applyBorder="1" applyAlignment="1" applyProtection="1">
      <alignment vertical="center" wrapText="1"/>
    </xf>
    <xf numFmtId="0" fontId="10" fillId="0" borderId="0" xfId="47" applyFont="1" applyFill="1" applyBorder="1" applyAlignment="1" applyProtection="1">
      <alignment horizontal="left" vertical="center" wrapText="1"/>
    </xf>
    <xf numFmtId="0" fontId="33" fillId="7" borderId="0" xfId="33" applyNumberFormat="1" applyFont="1" applyFill="1" applyBorder="1" applyAlignment="1" applyProtection="1">
      <alignment horizontal="center" vertical="center" wrapText="1"/>
    </xf>
    <xf numFmtId="0" fontId="10" fillId="0" borderId="0" xfId="47" applyFont="1" applyFill="1" applyBorder="1" applyAlignment="1" applyProtection="1">
      <alignment horizontal="right" vertical="center" wrapText="1"/>
    </xf>
    <xf numFmtId="0" fontId="78" fillId="7" borderId="0" xfId="54" applyFont="1" applyFill="1" applyBorder="1" applyAlignment="1" applyProtection="1">
      <alignment vertical="center" wrapText="1"/>
    </xf>
    <xf numFmtId="0" fontId="10" fillId="0" borderId="0" xfId="0" applyNumberFormat="1" applyFont="1" applyFill="1" applyBorder="1" applyAlignment="1">
      <alignment vertical="center"/>
    </xf>
    <xf numFmtId="0" fontId="0" fillId="0" borderId="0" xfId="0" applyNumberFormat="1" applyFill="1" applyBorder="1" applyAlignment="1">
      <alignment vertical="center"/>
    </xf>
    <xf numFmtId="49" fontId="0" fillId="13" borderId="13" xfId="0" applyFill="1" applyBorder="1" applyProtection="1">
      <alignment vertical="top"/>
    </xf>
    <xf numFmtId="4" fontId="10" fillId="0" borderId="5" xfId="30" applyNumberFormat="1" applyFont="1" applyFill="1" applyBorder="1" applyAlignment="1" applyProtection="1">
      <alignment vertical="center" wrapText="1"/>
    </xf>
    <xf numFmtId="49" fontId="10" fillId="0" borderId="5" xfId="54" applyNumberFormat="1" applyFont="1" applyFill="1" applyBorder="1" applyAlignment="1" applyProtection="1">
      <alignment horizontal="left" vertical="center" wrapText="1" indent="7"/>
    </xf>
    <xf numFmtId="0" fontId="79" fillId="7" borderId="0" xfId="33" applyNumberFormat="1" applyFont="1" applyFill="1" applyBorder="1" applyAlignment="1" applyProtection="1">
      <alignment horizontal="center" vertical="center" wrapText="1"/>
    </xf>
    <xf numFmtId="49" fontId="79" fillId="7" borderId="0" xfId="33" applyNumberFormat="1" applyFont="1" applyFill="1" applyBorder="1" applyAlignment="1" applyProtection="1">
      <alignment horizontal="center" vertical="center" wrapText="1"/>
    </xf>
    <xf numFmtId="0" fontId="22" fillId="0" borderId="0" xfId="55" applyFont="1" applyBorder="1" applyAlignment="1">
      <alignment horizontal="center" vertical="center" wrapText="1"/>
    </xf>
    <xf numFmtId="0" fontId="10" fillId="0" borderId="0" xfId="53" applyNumberFormat="1" applyFont="1" applyFill="1" applyBorder="1" applyAlignment="1" applyProtection="1">
      <alignment vertical="center" wrapText="1"/>
    </xf>
    <xf numFmtId="0" fontId="0" fillId="0" borderId="0" xfId="0" applyNumberFormat="1" applyFill="1" applyBorder="1" applyAlignment="1">
      <alignment horizontal="center" vertical="center"/>
    </xf>
    <xf numFmtId="0" fontId="79" fillId="0" borderId="0" xfId="54" applyFont="1" applyFill="1" applyAlignment="1" applyProtection="1">
      <alignment vertical="center" wrapText="1"/>
    </xf>
    <xf numFmtId="49" fontId="79" fillId="0" borderId="0" xfId="0" applyFont="1">
      <alignment vertical="top"/>
    </xf>
    <xf numFmtId="0" fontId="10" fillId="7" borderId="17" xfId="54" applyFont="1" applyFill="1" applyBorder="1" applyAlignment="1" applyProtection="1">
      <alignment vertical="center" wrapText="1"/>
    </xf>
    <xf numFmtId="0" fontId="79" fillId="0" borderId="0" xfId="53" applyNumberFormat="1" applyFont="1" applyFill="1" applyBorder="1" applyAlignment="1" applyProtection="1">
      <alignment vertical="center" wrapText="1"/>
    </xf>
    <xf numFmtId="0" fontId="79" fillId="0" borderId="0" xfId="54" applyFont="1" applyFill="1" applyAlignment="1" applyProtection="1">
      <alignment vertical="center"/>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0" fontId="10" fillId="0" borderId="5" xfId="54" applyFont="1" applyFill="1" applyBorder="1" applyAlignment="1" applyProtection="1">
      <alignment horizontal="left" vertical="center" wrapText="1"/>
    </xf>
    <xf numFmtId="0" fontId="10" fillId="7" borderId="5" xfId="54" applyFont="1" applyFill="1" applyBorder="1" applyAlignment="1" applyProtection="1">
      <alignment horizontal="left" vertical="center" wrapText="1"/>
    </xf>
    <xf numFmtId="49" fontId="79" fillId="7" borderId="15" xfId="33" applyNumberFormat="1" applyFont="1" applyFill="1" applyBorder="1" applyAlignment="1" applyProtection="1">
      <alignment horizontal="center" vertical="center" wrapText="1"/>
    </xf>
    <xf numFmtId="49" fontId="77" fillId="0" borderId="0" xfId="54" applyNumberFormat="1" applyFont="1" applyFill="1" applyAlignment="1" applyProtection="1">
      <alignment vertical="center" wrapText="1"/>
    </xf>
    <xf numFmtId="0" fontId="77" fillId="0" borderId="0" xfId="0" applyNumberFormat="1" applyFont="1" applyFill="1" applyBorder="1" applyAlignment="1">
      <alignment vertical="center"/>
    </xf>
    <xf numFmtId="49" fontId="41" fillId="0" borderId="5" xfId="53" applyNumberFormat="1" applyFont="1" applyFill="1" applyBorder="1" applyAlignment="1" applyProtection="1">
      <alignment vertical="center" wrapText="1"/>
    </xf>
    <xf numFmtId="0" fontId="10" fillId="0" borderId="0" xfId="54" applyFont="1" applyFill="1" applyAlignment="1" applyProtection="1">
      <alignment horizontal="right" vertical="top" wrapText="1"/>
    </xf>
    <xf numFmtId="49" fontId="0" fillId="0" borderId="0" xfId="54" applyNumberFormat="1" applyFont="1" applyFill="1" applyAlignment="1" applyProtection="1">
      <alignment horizontal="left" vertical="top"/>
    </xf>
    <xf numFmtId="49" fontId="0" fillId="0" borderId="0" xfId="54" applyNumberFormat="1" applyFont="1" applyFill="1" applyAlignment="1" applyProtection="1">
      <alignment vertical="center" wrapText="1"/>
    </xf>
    <xf numFmtId="0" fontId="10" fillId="0" borderId="0" xfId="54" applyFont="1" applyFill="1" applyAlignment="1" applyProtection="1">
      <alignment vertical="top" wrapText="1"/>
    </xf>
    <xf numFmtId="49" fontId="0" fillId="0" borderId="0" xfId="54" applyNumberFormat="1" applyFont="1" applyFill="1" applyAlignment="1" applyProtection="1">
      <alignment vertical="center"/>
    </xf>
    <xf numFmtId="49" fontId="79" fillId="0" borderId="0" xfId="54" applyNumberFormat="1" applyFont="1" applyFill="1" applyAlignment="1" applyProtection="1">
      <alignment vertical="center"/>
    </xf>
    <xf numFmtId="0" fontId="109" fillId="0" borderId="0" xfId="0" applyNumberFormat="1" applyFont="1" applyFill="1" applyBorder="1" applyAlignment="1">
      <alignment vertical="center"/>
    </xf>
    <xf numFmtId="0" fontId="10" fillId="7" borderId="26" xfId="54" applyFont="1" applyFill="1" applyBorder="1" applyAlignment="1" applyProtection="1">
      <alignment vertical="center" wrapText="1"/>
    </xf>
    <xf numFmtId="0" fontId="10" fillId="7" borderId="28" xfId="54" applyFont="1" applyFill="1" applyBorder="1" applyAlignment="1" applyProtection="1">
      <alignment vertical="center" wrapText="1"/>
    </xf>
    <xf numFmtId="49" fontId="0" fillId="0" borderId="0" xfId="0">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49" fontId="33" fillId="7" borderId="0" xfId="33" applyNumberFormat="1" applyFont="1" applyFill="1" applyBorder="1" applyAlignment="1" applyProtection="1">
      <alignment horizontal="center" vertical="center" wrapText="1"/>
    </xf>
    <xf numFmtId="0" fontId="0" fillId="0" borderId="5" xfId="51" applyFont="1" applyFill="1" applyBorder="1" applyAlignment="1" applyProtection="1">
      <alignment vertical="center" wrapText="1"/>
    </xf>
    <xf numFmtId="49" fontId="10" fillId="0" borderId="0" xfId="0" applyNumberFormat="1" applyFont="1" applyProtection="1">
      <alignment vertical="top"/>
    </xf>
    <xf numFmtId="0" fontId="12" fillId="7" borderId="0" xfId="54" applyFont="1" applyFill="1" applyBorder="1" applyAlignment="1" applyProtection="1">
      <alignment horizontal="center" vertical="center" wrapText="1"/>
    </xf>
    <xf numFmtId="0" fontId="36" fillId="7" borderId="0" xfId="54" applyFont="1" applyFill="1" applyBorder="1" applyAlignment="1" applyProtection="1">
      <alignment vertical="center" wrapText="1"/>
    </xf>
    <xf numFmtId="0" fontId="36" fillId="0" borderId="0" xfId="54" applyFont="1" applyFill="1" applyAlignment="1" applyProtection="1">
      <alignment vertical="center" wrapText="1"/>
    </xf>
    <xf numFmtId="49" fontId="10" fillId="0" borderId="0" xfId="54" applyNumberFormat="1" applyFont="1" applyFill="1" applyAlignment="1" applyProtection="1">
      <alignment vertical="center" wrapText="1"/>
    </xf>
    <xf numFmtId="0" fontId="10" fillId="0" borderId="0" xfId="54" applyFont="1" applyFill="1" applyBorder="1" applyAlignment="1" applyProtection="1">
      <alignment vertical="center" wrapText="1"/>
    </xf>
    <xf numFmtId="0" fontId="0" fillId="0" borderId="0" xfId="0" applyNumberFormat="1" applyAlignment="1">
      <alignment vertical="center"/>
    </xf>
    <xf numFmtId="0" fontId="10"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4" fontId="10" fillId="7" borderId="5" xfId="30" applyNumberFormat="1" applyFont="1" applyFill="1" applyBorder="1" applyAlignment="1" applyProtection="1">
      <alignment horizontal="right" vertical="center" wrapText="1"/>
    </xf>
    <xf numFmtId="49" fontId="32" fillId="13" borderId="13" xfId="0" applyFont="1" applyFill="1" applyBorder="1" applyAlignment="1" applyProtection="1">
      <alignment horizontal="center" vertical="center"/>
    </xf>
    <xf numFmtId="49" fontId="10" fillId="7" borderId="5" xfId="54" applyNumberFormat="1" applyFont="1" applyFill="1" applyBorder="1" applyAlignment="1" applyProtection="1">
      <alignment horizontal="center" vertical="center" wrapText="1"/>
    </xf>
    <xf numFmtId="0" fontId="10" fillId="0" borderId="5" xfId="47" applyFont="1" applyFill="1" applyBorder="1" applyAlignment="1" applyProtection="1">
      <alignment horizontal="center" vertical="center" wrapText="1"/>
    </xf>
    <xf numFmtId="0" fontId="44" fillId="13" borderId="15" xfId="0" applyNumberFormat="1" applyFont="1" applyFill="1" applyBorder="1" applyAlignment="1" applyProtection="1">
      <alignment horizontal="left" vertical="center"/>
    </xf>
    <xf numFmtId="49" fontId="10" fillId="0" borderId="5" xfId="53" applyNumberFormat="1" applyFont="1" applyFill="1" applyBorder="1" applyAlignment="1" applyProtection="1">
      <alignment horizontal="center" vertical="center" wrapText="1"/>
    </xf>
    <xf numFmtId="0" fontId="41" fillId="0" borderId="5" xfId="51" applyFont="1" applyFill="1" applyBorder="1" applyAlignment="1" applyProtection="1">
      <alignment vertical="center" wrapText="1"/>
    </xf>
    <xf numFmtId="49" fontId="10" fillId="0" borderId="5" xfId="0" applyNumberFormat="1" applyFont="1" applyBorder="1" applyProtection="1">
      <alignment vertical="top"/>
    </xf>
    <xf numFmtId="49" fontId="32" fillId="13" borderId="15" xfId="0" applyFont="1" applyFill="1" applyBorder="1" applyAlignment="1" applyProtection="1">
      <alignment horizontal="left" vertical="center"/>
    </xf>
    <xf numFmtId="0" fontId="10" fillId="7" borderId="5" xfId="54" applyNumberFormat="1" applyFont="1" applyFill="1" applyBorder="1" applyAlignment="1" applyProtection="1">
      <alignment horizontal="left" vertical="center" wrapText="1" indent="1"/>
    </xf>
    <xf numFmtId="0" fontId="10" fillId="7" borderId="5" xfId="54" applyNumberFormat="1" applyFont="1" applyFill="1" applyBorder="1" applyAlignment="1" applyProtection="1">
      <alignment horizontal="left" vertical="center" wrapText="1" indent="2"/>
    </xf>
    <xf numFmtId="0" fontId="10" fillId="7" borderId="5" xfId="54" applyNumberFormat="1" applyFont="1" applyFill="1" applyBorder="1" applyAlignment="1" applyProtection="1">
      <alignment horizontal="left" vertical="center" wrapText="1" indent="3"/>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0" fontId="10" fillId="0" borderId="0" xfId="47" applyFont="1" applyFill="1" applyBorder="1" applyAlignment="1" applyProtection="1">
      <alignment vertical="center" wrapText="1"/>
    </xf>
    <xf numFmtId="49" fontId="10" fillId="0" borderId="0" xfId="53" applyNumberFormat="1"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indent="4"/>
    </xf>
    <xf numFmtId="0" fontId="10" fillId="7" borderId="5" xfId="54" applyNumberFormat="1" applyFont="1" applyFill="1" applyBorder="1" applyAlignment="1" applyProtection="1">
      <alignment horizontal="left" vertical="center" wrapText="1" indent="5"/>
    </xf>
    <xf numFmtId="49" fontId="44" fillId="13" borderId="15" xfId="0" applyFont="1" applyFill="1" applyBorder="1" applyAlignment="1" applyProtection="1">
      <alignment horizontal="left" vertical="center" indent="5"/>
    </xf>
    <xf numFmtId="49" fontId="44" fillId="13" borderId="15" xfId="0" applyFont="1" applyFill="1" applyBorder="1" applyAlignment="1" applyProtection="1">
      <alignment horizontal="left" vertical="center" indent="6"/>
    </xf>
    <xf numFmtId="49" fontId="44" fillId="13" borderId="15" xfId="0" applyFont="1" applyFill="1" applyBorder="1" applyAlignment="1" applyProtection="1">
      <alignment horizontal="left" vertical="center" indent="1"/>
    </xf>
    <xf numFmtId="0" fontId="10" fillId="0" borderId="5" xfId="54" applyFont="1" applyFill="1" applyBorder="1" applyAlignment="1" applyProtection="1">
      <alignment vertical="center" wrapText="1"/>
    </xf>
    <xf numFmtId="49" fontId="10" fillId="13" borderId="14" xfId="53" applyNumberFormat="1" applyFont="1" applyFill="1" applyBorder="1" applyAlignment="1" applyProtection="1">
      <alignment horizontal="center" vertical="center" wrapText="1"/>
    </xf>
    <xf numFmtId="0" fontId="10" fillId="0" borderId="5" xfId="54" applyNumberFormat="1" applyFont="1" applyFill="1" applyBorder="1" applyAlignment="1" applyProtection="1">
      <alignment horizontal="left" vertical="center" wrapText="1" indent="4"/>
    </xf>
    <xf numFmtId="4" fontId="10" fillId="0" borderId="5" xfId="30" applyNumberFormat="1" applyFont="1" applyFill="1" applyBorder="1" applyAlignment="1" applyProtection="1">
      <alignment horizontal="right"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49" fontId="44" fillId="13" borderId="15" xfId="0" applyFont="1" applyFill="1" applyBorder="1" applyAlignment="1" applyProtection="1">
      <alignment horizontal="left" vertical="center"/>
    </xf>
    <xf numFmtId="0" fontId="10" fillId="0" borderId="0" xfId="47" applyFont="1" applyFill="1" applyBorder="1" applyAlignment="1" applyProtection="1">
      <alignment horizontal="right" vertical="center" wrapText="1"/>
    </xf>
    <xf numFmtId="0" fontId="22" fillId="0" borderId="0" xfId="32" applyFont="1" applyFill="1" applyBorder="1" applyAlignment="1" applyProtection="1">
      <alignment vertical="center" wrapText="1"/>
    </xf>
    <xf numFmtId="49" fontId="10" fillId="0" borderId="29" xfId="0" applyNumberFormat="1" applyFont="1" applyBorder="1" applyAlignment="1" applyProtection="1">
      <alignment vertical="top" wrapText="1"/>
    </xf>
    <xf numFmtId="0" fontId="78" fillId="7" borderId="0" xfId="54" applyFont="1" applyFill="1" applyBorder="1" applyAlignment="1" applyProtection="1">
      <alignment vertical="center" wrapText="1"/>
    </xf>
    <xf numFmtId="0" fontId="0" fillId="0" borderId="0" xfId="0" applyNumberFormat="1" applyFill="1" applyBorder="1" applyAlignment="1">
      <alignment vertical="center"/>
    </xf>
    <xf numFmtId="49" fontId="10" fillId="13" borderId="15" xfId="54" applyNumberFormat="1" applyFont="1" applyFill="1" applyBorder="1" applyAlignment="1" applyProtection="1">
      <alignment horizontal="left" vertical="center" wrapText="1" indent="4"/>
    </xf>
    <xf numFmtId="4" fontId="0" fillId="13" borderId="15" xfId="0" applyNumberFormat="1" applyFill="1" applyBorder="1" applyAlignment="1" applyProtection="1">
      <alignment horizontal="right" vertical="center"/>
    </xf>
    <xf numFmtId="49" fontId="0" fillId="13" borderId="15" xfId="53" applyNumberFormat="1" applyFont="1" applyFill="1" applyBorder="1" applyAlignment="1" applyProtection="1">
      <alignment horizontal="center" vertical="center" wrapText="1"/>
    </xf>
    <xf numFmtId="49" fontId="44" fillId="13" borderId="13" xfId="0" applyFont="1" applyFill="1" applyBorder="1" applyAlignment="1" applyProtection="1">
      <alignment vertical="center" wrapText="1"/>
    </xf>
    <xf numFmtId="49" fontId="44" fillId="13" borderId="15" xfId="0" applyFont="1" applyFill="1" applyBorder="1" applyAlignment="1" applyProtection="1">
      <alignment vertical="center"/>
    </xf>
    <xf numFmtId="49" fontId="44" fillId="13" borderId="15" xfId="0" applyFont="1" applyFill="1" applyBorder="1" applyAlignment="1" applyProtection="1">
      <alignment vertical="center" wrapText="1"/>
    </xf>
    <xf numFmtId="49" fontId="44" fillId="13" borderId="17" xfId="0" applyFont="1" applyFill="1" applyBorder="1" applyAlignment="1" applyProtection="1">
      <alignment horizontal="left" vertical="center" indent="2"/>
    </xf>
    <xf numFmtId="0" fontId="10" fillId="7" borderId="5" xfId="54" applyFont="1" applyFill="1" applyBorder="1" applyAlignment="1" applyProtection="1">
      <alignment vertical="center" wrapText="1"/>
    </xf>
    <xf numFmtId="0" fontId="22" fillId="0" borderId="0" xfId="55" applyFont="1" applyBorder="1" applyAlignment="1">
      <alignment horizontal="center" vertical="center" wrapText="1"/>
    </xf>
    <xf numFmtId="0" fontId="10" fillId="0" borderId="5" xfId="53" applyNumberFormat="1" applyFont="1" applyFill="1" applyBorder="1" applyAlignment="1" applyProtection="1">
      <alignment vertical="center" wrapText="1"/>
    </xf>
    <xf numFmtId="0" fontId="10" fillId="0" borderId="5" xfId="54" applyNumberFormat="1" applyFont="1" applyFill="1" applyBorder="1" applyAlignment="1" applyProtection="1">
      <alignment vertical="center" wrapText="1"/>
    </xf>
    <xf numFmtId="0" fontId="10" fillId="0" borderId="0" xfId="53" applyNumberFormat="1" applyFont="1" applyFill="1" applyBorder="1" applyAlignment="1" applyProtection="1">
      <alignment vertical="center" wrapText="1"/>
    </xf>
    <xf numFmtId="0" fontId="10" fillId="0" borderId="0" xfId="54" applyNumberFormat="1" applyFont="1" applyFill="1" applyAlignment="1" applyProtection="1">
      <alignment vertical="center" wrapText="1"/>
    </xf>
    <xf numFmtId="4" fontId="79" fillId="0" borderId="5" xfId="30" applyNumberFormat="1" applyFont="1" applyFill="1" applyBorder="1" applyAlignment="1" applyProtection="1">
      <alignment horizontal="center" vertical="center" wrapText="1"/>
    </xf>
    <xf numFmtId="0" fontId="79" fillId="0" borderId="0" xfId="54" applyFont="1" applyFill="1" applyAlignment="1" applyProtection="1">
      <alignment vertical="center" wrapText="1"/>
    </xf>
    <xf numFmtId="49" fontId="10" fillId="0" borderId="5" xfId="53" applyNumberFormat="1" applyFont="1" applyFill="1" applyBorder="1" applyAlignment="1" applyProtection="1">
      <alignment vertical="center" wrapText="1"/>
    </xf>
    <xf numFmtId="49" fontId="79" fillId="0" borderId="0" xfId="0" applyFont="1">
      <alignment vertical="top"/>
    </xf>
    <xf numFmtId="0" fontId="79" fillId="0" borderId="0" xfId="53" applyNumberFormat="1" applyFont="1" applyFill="1" applyBorder="1" applyAlignment="1" applyProtection="1">
      <alignment vertical="center" wrapText="1"/>
    </xf>
    <xf numFmtId="0" fontId="79" fillId="0" borderId="0" xfId="54" applyFont="1" applyFill="1" applyAlignment="1" applyProtection="1">
      <alignment vertical="center"/>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49" fontId="10" fillId="0" borderId="5" xfId="33" applyNumberFormat="1"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49" fontId="10" fillId="0" borderId="0" xfId="54" applyNumberFormat="1" applyFont="1" applyFill="1" applyBorder="1" applyAlignment="1" applyProtection="1">
      <alignment vertical="center" wrapText="1"/>
    </xf>
    <xf numFmtId="49" fontId="79" fillId="0" borderId="0" xfId="0" applyNumberFormat="1" applyFont="1" applyFill="1" applyAlignment="1" applyProtection="1">
      <alignment vertical="center"/>
    </xf>
    <xf numFmtId="49" fontId="79" fillId="0" borderId="0" xfId="0" applyFont="1" applyFill="1" applyProtection="1">
      <alignment vertical="top"/>
    </xf>
    <xf numFmtId="49" fontId="0" fillId="0" borderId="0" xfId="0" applyFill="1" applyProtection="1">
      <alignment vertical="top"/>
    </xf>
    <xf numFmtId="49" fontId="0" fillId="0" borderId="0" xfId="0" applyFill="1" applyBorder="1" applyProtection="1">
      <alignment vertical="top"/>
    </xf>
    <xf numFmtId="0" fontId="51" fillId="0" borderId="0" xfId="47" applyFont="1" applyFill="1" applyBorder="1" applyAlignment="1" applyProtection="1">
      <alignment vertical="center" wrapText="1"/>
    </xf>
    <xf numFmtId="49" fontId="10" fillId="0" borderId="5" xfId="54" applyNumberFormat="1" applyFont="1" applyFill="1" applyBorder="1" applyAlignment="1" applyProtection="1">
      <alignment horizontal="left" vertical="center" wrapText="1"/>
    </xf>
    <xf numFmtId="49" fontId="44" fillId="13" borderId="13" xfId="0" applyFont="1" applyFill="1" applyBorder="1" applyAlignment="1" applyProtection="1">
      <alignment horizontal="left" vertical="center"/>
    </xf>
    <xf numFmtId="49" fontId="44" fillId="13" borderId="13" xfId="0" applyFont="1" applyFill="1" applyBorder="1" applyAlignment="1" applyProtection="1">
      <alignment horizontal="left" vertical="center" indent="1"/>
    </xf>
    <xf numFmtId="4" fontId="80" fillId="13" borderId="14" xfId="0" applyNumberFormat="1" applyFont="1" applyFill="1" applyBorder="1" applyAlignment="1" applyProtection="1">
      <alignment horizontal="right"/>
    </xf>
    <xf numFmtId="0" fontId="10" fillId="8" borderId="5" xfId="53"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5" fillId="7" borderId="0" xfId="33" applyNumberFormat="1" applyFont="1" applyFill="1" applyBorder="1" applyAlignment="1" applyProtection="1">
      <alignment horizontal="center" vertical="center" wrapText="1"/>
    </xf>
    <xf numFmtId="0" fontId="85" fillId="0" borderId="0" xfId="0" applyNumberFormat="1" applyFont="1" applyFill="1" applyBorder="1" applyAlignment="1">
      <alignment horizontal="center" vertical="center"/>
    </xf>
    <xf numFmtId="0" fontId="85" fillId="0" borderId="0" xfId="47" applyNumberFormat="1" applyFont="1" applyFill="1" applyBorder="1" applyAlignment="1" applyProtection="1">
      <alignment horizontal="center" vertical="center" wrapText="1"/>
    </xf>
    <xf numFmtId="0" fontId="85" fillId="0" borderId="0" xfId="53" applyNumberFormat="1" applyFont="1" applyFill="1" applyBorder="1" applyAlignment="1" applyProtection="1">
      <alignment horizontal="center" vertical="center" wrapText="1"/>
    </xf>
    <xf numFmtId="0" fontId="10" fillId="0" borderId="5" xfId="47" applyFont="1" applyFill="1" applyBorder="1" applyAlignment="1" applyProtection="1">
      <alignment horizontal="left" vertical="center" wrapText="1" indent="2"/>
    </xf>
    <xf numFmtId="49" fontId="10"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9" fillId="0" borderId="0" xfId="0" applyNumberFormat="1" applyFont="1" applyFill="1" applyBorder="1" applyAlignment="1" applyProtection="1">
      <alignment vertical="center"/>
    </xf>
    <xf numFmtId="0" fontId="86" fillId="0" borderId="0" xfId="0" applyNumberFormat="1" applyFont="1" applyFill="1" applyBorder="1" applyAlignment="1">
      <alignment vertical="center"/>
    </xf>
    <xf numFmtId="0" fontId="10" fillId="0" borderId="5" xfId="54" applyNumberFormat="1" applyFont="1" applyFill="1" applyBorder="1" applyAlignment="1" applyProtection="1">
      <alignment horizontal="center" vertical="center" wrapText="1"/>
    </xf>
    <xf numFmtId="0" fontId="0" fillId="7" borderId="5" xfId="52" applyFont="1" applyFill="1" applyBorder="1" applyAlignment="1" applyProtection="1">
      <alignment horizontal="right" vertical="center" wrapText="1" indent="1"/>
    </xf>
    <xf numFmtId="0" fontId="10" fillId="0" borderId="5" xfId="47" applyNumberFormat="1" applyFont="1" applyFill="1" applyBorder="1" applyAlignment="1" applyProtection="1">
      <alignment horizontal="center" vertical="center" wrapText="1"/>
    </xf>
    <xf numFmtId="49" fontId="10" fillId="13" borderId="13" xfId="54" applyNumberFormat="1" applyFont="1" applyFill="1" applyBorder="1" applyAlignment="1" applyProtection="1">
      <alignment horizontal="center" vertical="center" wrapText="1"/>
    </xf>
    <xf numFmtId="0" fontId="10" fillId="13" borderId="15" xfId="53" applyNumberFormat="1" applyFont="1" applyFill="1" applyBorder="1" applyAlignment="1" applyProtection="1">
      <alignment horizontal="left" vertical="center" wrapText="1"/>
    </xf>
    <xf numFmtId="49" fontId="10" fillId="13" borderId="14" xfId="54" applyNumberFormat="1" applyFont="1" applyFill="1" applyBorder="1" applyAlignment="1" applyProtection="1">
      <alignment vertical="center" wrapText="1"/>
    </xf>
    <xf numFmtId="0" fontId="10" fillId="0" borderId="5" xfId="47" applyFont="1" applyFill="1" applyBorder="1" applyAlignment="1" applyProtection="1">
      <alignment horizontal="left" vertical="center" wrapText="1" indent="3"/>
    </xf>
    <xf numFmtId="0" fontId="79" fillId="0" borderId="0" xfId="0" applyNumberFormat="1" applyFont="1" applyFill="1" applyBorder="1" applyAlignment="1">
      <alignment horizontal="center" vertical="center"/>
    </xf>
    <xf numFmtId="0" fontId="10" fillId="13" borderId="14" xfId="53" applyNumberFormat="1" applyFont="1" applyFill="1" applyBorder="1" applyAlignment="1" applyProtection="1">
      <alignment horizontal="left" vertical="center" wrapText="1"/>
    </xf>
    <xf numFmtId="49" fontId="10" fillId="0" borderId="23" xfId="54" applyNumberFormat="1" applyFont="1" applyFill="1" applyBorder="1" applyAlignment="1" applyProtection="1">
      <alignment horizontal="center" vertical="center" wrapText="1"/>
    </xf>
    <xf numFmtId="0" fontId="10" fillId="0" borderId="23" xfId="47" applyFont="1" applyFill="1" applyBorder="1" applyAlignment="1" applyProtection="1">
      <alignment horizontal="left" vertical="center" wrapText="1" indent="2"/>
    </xf>
    <xf numFmtId="0" fontId="10" fillId="0" borderId="23" xfId="53" applyNumberFormat="1" applyFont="1" applyFill="1" applyBorder="1" applyAlignment="1" applyProtection="1">
      <alignment horizontal="left" vertical="center" wrapText="1"/>
    </xf>
    <xf numFmtId="49" fontId="10" fillId="0" borderId="23" xfId="54" applyNumberFormat="1" applyFont="1" applyFill="1" applyBorder="1" applyAlignment="1" applyProtection="1">
      <alignment vertical="center" wrapText="1"/>
    </xf>
    <xf numFmtId="49" fontId="0" fillId="0" borderId="5" xfId="0" applyNumberFormat="1" applyFill="1" applyBorder="1" applyAlignment="1" applyProtection="1">
      <alignment horizontal="left" vertical="center"/>
    </xf>
    <xf numFmtId="0" fontId="10" fillId="0" borderId="5" xfId="54" applyNumberFormat="1" applyFont="1" applyFill="1" applyBorder="1" applyAlignment="1" applyProtection="1">
      <alignment vertical="top" wrapText="1"/>
    </xf>
    <xf numFmtId="0" fontId="10" fillId="0" borderId="5" xfId="54" applyNumberFormat="1" applyFont="1" applyFill="1" applyBorder="1" applyAlignment="1" applyProtection="1">
      <alignment horizontal="left" vertical="center" wrapText="1"/>
    </xf>
    <xf numFmtId="0" fontId="10" fillId="0" borderId="5" xfId="47" applyFont="1" applyFill="1" applyBorder="1" applyAlignment="1" applyProtection="1">
      <alignment horizontal="left" vertical="center" wrapText="1" indent="1"/>
    </xf>
    <xf numFmtId="0" fontId="10" fillId="0" borderId="5" xfId="47" applyFont="1" applyFill="1" applyBorder="1" applyAlignment="1" applyProtection="1">
      <alignment horizontal="left" vertical="center" wrapText="1" indent="4"/>
    </xf>
    <xf numFmtId="49" fontId="10" fillId="13" borderId="25" xfId="54" applyNumberFormat="1" applyFont="1" applyFill="1" applyBorder="1" applyAlignment="1" applyProtection="1">
      <alignment horizontal="center" vertical="center" wrapText="1"/>
    </xf>
    <xf numFmtId="0" fontId="10" fillId="13" borderId="17" xfId="53" applyNumberFormat="1" applyFont="1" applyFill="1" applyBorder="1" applyAlignment="1" applyProtection="1">
      <alignment horizontal="left" vertical="center" wrapText="1"/>
    </xf>
    <xf numFmtId="49" fontId="10" fillId="13" borderId="18" xfId="54" applyNumberFormat="1" applyFont="1" applyFill="1" applyBorder="1" applyAlignment="1" applyProtection="1">
      <alignment vertical="center" wrapText="1"/>
    </xf>
    <xf numFmtId="49" fontId="33" fillId="7" borderId="15" xfId="33" applyNumberFormat="1" applyFont="1" applyFill="1" applyBorder="1" applyAlignment="1" applyProtection="1">
      <alignment horizontal="center" vertical="center" wrapText="1"/>
    </xf>
    <xf numFmtId="0" fontId="33" fillId="7" borderId="15" xfId="33" applyNumberFormat="1" applyFont="1" applyFill="1" applyBorder="1" applyAlignment="1" applyProtection="1">
      <alignment horizontal="center" vertical="center" wrapText="1"/>
    </xf>
    <xf numFmtId="0" fontId="79" fillId="7" borderId="15" xfId="33" applyNumberFormat="1" applyFont="1" applyFill="1" applyBorder="1" applyAlignment="1" applyProtection="1">
      <alignment horizontal="center" vertical="center" wrapText="1"/>
    </xf>
    <xf numFmtId="0" fontId="71" fillId="0" borderId="0" xfId="54" applyFont="1" applyFill="1" applyAlignment="1" applyProtection="1">
      <alignment vertical="center" wrapText="1"/>
    </xf>
    <xf numFmtId="0" fontId="10" fillId="0" borderId="5" xfId="47" applyFont="1" applyFill="1" applyBorder="1" applyAlignment="1" applyProtection="1">
      <alignment vertical="center" wrapText="1"/>
    </xf>
    <xf numFmtId="0" fontId="107" fillId="0" borderId="0" xfId="0" applyNumberFormat="1" applyFont="1" applyAlignment="1">
      <alignment vertical="center"/>
    </xf>
    <xf numFmtId="49" fontId="61" fillId="0" borderId="0" xfId="53" applyNumberFormat="1" applyFont="1" applyFill="1" applyBorder="1" applyAlignment="1" applyProtection="1">
      <alignment horizontal="center" vertical="center" wrapText="1"/>
    </xf>
    <xf numFmtId="0" fontId="61" fillId="0" borderId="0" xfId="47" applyFont="1" applyFill="1" applyBorder="1" applyAlignment="1" applyProtection="1">
      <alignment vertical="center" wrapText="1"/>
    </xf>
    <xf numFmtId="0" fontId="107" fillId="0" borderId="0" xfId="0" applyNumberFormat="1" applyFont="1" applyBorder="1" applyAlignment="1">
      <alignment vertical="center"/>
    </xf>
    <xf numFmtId="0" fontId="10" fillId="0" borderId="5" xfId="54" applyNumberFormat="1" applyFont="1" applyFill="1" applyBorder="1" applyAlignment="1" applyProtection="1">
      <alignment horizontal="left" vertical="center" wrapText="1" indent="6"/>
    </xf>
    <xf numFmtId="49" fontId="33" fillId="7" borderId="23" xfId="33" applyNumberFormat="1" applyFont="1" applyFill="1" applyBorder="1" applyAlignment="1" applyProtection="1">
      <alignment horizontal="center" vertical="center" wrapText="1"/>
    </xf>
    <xf numFmtId="0" fontId="33" fillId="7" borderId="23" xfId="33" applyNumberFormat="1" applyFont="1" applyFill="1" applyBorder="1" applyAlignment="1" applyProtection="1">
      <alignment horizontal="center" vertical="center" wrapText="1"/>
    </xf>
    <xf numFmtId="0" fontId="79" fillId="7" borderId="23" xfId="33" applyNumberFormat="1" applyFont="1" applyFill="1" applyBorder="1" applyAlignment="1" applyProtection="1">
      <alignment horizontal="center" vertical="center" wrapText="1"/>
    </xf>
    <xf numFmtId="49" fontId="10" fillId="11" borderId="5" xfId="53" applyNumberFormat="1" applyFont="1" applyFill="1" applyBorder="1" applyAlignment="1" applyProtection="1">
      <alignment horizontal="center" vertical="center" wrapText="1"/>
    </xf>
    <xf numFmtId="0" fontId="79" fillId="7" borderId="0" xfId="33" applyNumberFormat="1" applyFont="1" applyFill="1" applyBorder="1" applyAlignment="1" applyProtection="1">
      <alignment horizontal="center" vertical="center" wrapText="1"/>
    </xf>
    <xf numFmtId="0" fontId="10" fillId="12" borderId="5" xfId="45" applyFont="1" applyFill="1" applyBorder="1" applyAlignment="1" applyProtection="1">
      <alignment horizontal="center" vertical="center" wrapText="1"/>
    </xf>
    <xf numFmtId="0" fontId="0" fillId="12" borderId="13" xfId="45" applyFont="1" applyFill="1" applyBorder="1" applyAlignment="1" applyProtection="1">
      <alignment horizontal="center" vertical="center" wrapText="1"/>
    </xf>
    <xf numFmtId="0" fontId="0" fillId="12" borderId="14" xfId="45" applyFont="1" applyFill="1" applyBorder="1" applyAlignment="1" applyProtection="1">
      <alignment horizontal="center" vertical="center" wrapText="1"/>
    </xf>
    <xf numFmtId="0" fontId="10" fillId="12" borderId="23" xfId="45" applyFont="1" applyFill="1" applyBorder="1" applyAlignment="1" applyProtection="1">
      <alignment horizontal="center" vertical="center" wrapText="1"/>
    </xf>
    <xf numFmtId="0" fontId="10" fillId="0" borderId="13" xfId="53" applyFont="1" applyBorder="1" applyAlignment="1" applyProtection="1">
      <alignment horizontal="left" vertical="center"/>
    </xf>
    <xf numFmtId="49" fontId="10" fillId="0" borderId="13" xfId="0" applyNumberFormat="1" applyFont="1" applyBorder="1" applyProtection="1">
      <alignment vertical="top"/>
    </xf>
    <xf numFmtId="49" fontId="41" fillId="0" borderId="13" xfId="0" applyNumberFormat="1" applyFont="1" applyBorder="1" applyProtection="1">
      <alignment vertical="top"/>
    </xf>
    <xf numFmtId="0" fontId="41" fillId="0" borderId="13" xfId="53" applyFont="1" applyBorder="1" applyAlignment="1" applyProtection="1">
      <alignment horizontal="left" vertical="center"/>
    </xf>
    <xf numFmtId="49" fontId="10" fillId="0" borderId="45" xfId="0" applyNumberFormat="1" applyFont="1" applyBorder="1" applyAlignment="1" applyProtection="1">
      <alignment vertical="center" wrapText="1"/>
    </xf>
    <xf numFmtId="0" fontId="10" fillId="0" borderId="16" xfId="54" applyFont="1" applyFill="1" applyBorder="1" applyAlignment="1" applyProtection="1">
      <alignment vertical="center" wrapText="1"/>
    </xf>
    <xf numFmtId="0" fontId="10" fillId="0" borderId="28" xfId="54" applyFont="1" applyFill="1" applyBorder="1" applyAlignment="1" applyProtection="1">
      <alignment vertical="center" wrapText="1"/>
    </xf>
    <xf numFmtId="0" fontId="10" fillId="0" borderId="26" xfId="54" applyFont="1" applyFill="1" applyBorder="1" applyAlignment="1" applyProtection="1">
      <alignment vertical="center" wrapText="1"/>
    </xf>
    <xf numFmtId="0" fontId="22" fillId="0" borderId="0" xfId="55" applyFont="1" applyFill="1" applyBorder="1" applyAlignment="1">
      <alignment vertical="center" wrapText="1"/>
    </xf>
    <xf numFmtId="49" fontId="41" fillId="13" borderId="14" xfId="53" applyNumberFormat="1" applyFont="1" applyFill="1" applyBorder="1" applyAlignment="1" applyProtection="1">
      <alignment horizontal="center" vertical="center" wrapText="1"/>
    </xf>
    <xf numFmtId="0" fontId="0" fillId="0" borderId="13" xfId="0" applyNumberFormat="1" applyFill="1" applyBorder="1" applyAlignment="1" applyProtection="1">
      <alignment vertical="center"/>
    </xf>
    <xf numFmtId="0" fontId="108" fillId="0" borderId="0" xfId="47" applyFont="1" applyFill="1" applyBorder="1" applyAlignment="1" applyProtection="1">
      <alignment horizontal="left" vertical="center" wrapText="1"/>
    </xf>
    <xf numFmtId="49" fontId="79" fillId="7" borderId="23" xfId="33" applyNumberFormat="1" applyFont="1" applyFill="1" applyBorder="1" applyAlignment="1" applyProtection="1">
      <alignment horizontal="center" vertical="center" wrapText="1"/>
    </xf>
    <xf numFmtId="0" fontId="108" fillId="7" borderId="0" xfId="54" applyFont="1" applyFill="1" applyBorder="1" applyAlignment="1" applyProtection="1">
      <alignment vertical="center" wrapText="1"/>
    </xf>
    <xf numFmtId="49" fontId="10" fillId="7" borderId="5" xfId="53" applyNumberFormat="1" applyFont="1" applyFill="1" applyBorder="1" applyAlignment="1" applyProtection="1">
      <alignment horizontal="center" vertical="center" wrapText="1"/>
    </xf>
    <xf numFmtId="165" fontId="0" fillId="9" borderId="5" xfId="0" applyNumberFormat="1" applyFill="1" applyBorder="1" applyAlignment="1" applyProtection="1">
      <alignment horizontal="right" vertical="center"/>
      <protection locked="0"/>
    </xf>
    <xf numFmtId="0" fontId="0" fillId="7" borderId="13" xfId="52" applyFont="1" applyFill="1" applyBorder="1" applyAlignment="1" applyProtection="1">
      <alignment horizontal="right" vertical="center" wrapText="1" indent="1"/>
    </xf>
    <xf numFmtId="4" fontId="0" fillId="13" borderId="13" xfId="0" applyNumberFormat="1" applyFill="1" applyBorder="1" applyAlignment="1" applyProtection="1">
      <alignment horizontal="right" vertical="center"/>
    </xf>
    <xf numFmtId="0" fontId="33" fillId="7" borderId="0" xfId="33" applyNumberFormat="1" applyFont="1" applyFill="1" applyBorder="1" applyAlignment="1" applyProtection="1">
      <alignment vertical="center" wrapText="1"/>
    </xf>
    <xf numFmtId="0" fontId="33" fillId="7" borderId="0" xfId="33" applyNumberFormat="1" applyFont="1" applyFill="1" applyBorder="1" applyAlignment="1" applyProtection="1">
      <alignment horizontal="left" vertical="center" wrapText="1" indent="2"/>
    </xf>
    <xf numFmtId="49" fontId="44" fillId="0" borderId="0" xfId="0" applyFont="1" applyFill="1" applyBorder="1" applyAlignment="1" applyProtection="1">
      <alignment horizontal="left" vertical="center"/>
    </xf>
    <xf numFmtId="49" fontId="44" fillId="0" borderId="0" xfId="0" applyFont="1" applyFill="1" applyBorder="1" applyAlignment="1" applyProtection="1">
      <alignment horizontal="left" vertical="center" indent="2"/>
    </xf>
    <xf numFmtId="49" fontId="32" fillId="0" borderId="0" xfId="0" applyFont="1" applyFill="1" applyBorder="1" applyAlignment="1" applyProtection="1">
      <alignment horizontal="left" vertical="center"/>
    </xf>
    <xf numFmtId="49" fontId="0" fillId="0" borderId="0" xfId="53" applyNumberFormat="1" applyFont="1" applyFill="1" applyBorder="1" applyAlignment="1" applyProtection="1">
      <alignment horizontal="center" vertical="center" wrapText="1"/>
    </xf>
    <xf numFmtId="49" fontId="41" fillId="0" borderId="0" xfId="53" applyNumberFormat="1" applyFont="1" applyFill="1" applyBorder="1" applyAlignment="1" applyProtection="1">
      <alignment horizontal="center" vertical="center" wrapText="1"/>
    </xf>
    <xf numFmtId="49" fontId="15" fillId="0" borderId="0" xfId="0" applyFont="1" applyFill="1" applyProtection="1">
      <alignment vertical="top"/>
    </xf>
    <xf numFmtId="49" fontId="36" fillId="0" borderId="0" xfId="0" applyFont="1" applyFill="1" applyBorder="1" applyProtection="1">
      <alignment vertical="top"/>
    </xf>
    <xf numFmtId="4" fontId="10" fillId="9" borderId="5" xfId="30" applyNumberFormat="1" applyFont="1" applyFill="1" applyBorder="1" applyAlignment="1" applyProtection="1">
      <alignment horizontal="right" vertical="center" wrapText="1"/>
      <protection locked="0"/>
    </xf>
    <xf numFmtId="49" fontId="0" fillId="0" borderId="0" xfId="0">
      <alignment vertical="top"/>
    </xf>
    <xf numFmtId="0" fontId="10" fillId="0" borderId="0" xfId="54" applyFont="1" applyFill="1" applyAlignment="1" applyProtection="1">
      <alignment vertical="center" wrapText="1"/>
    </xf>
    <xf numFmtId="0" fontId="36" fillId="7" borderId="0" xfId="54" applyFont="1" applyFill="1" applyBorder="1" applyAlignment="1" applyProtection="1">
      <alignment vertical="center" wrapText="1"/>
    </xf>
    <xf numFmtId="49" fontId="10" fillId="0" borderId="0" xfId="54" applyNumberFormat="1" applyFont="1" applyFill="1" applyAlignment="1" applyProtection="1">
      <alignment vertical="center" wrapText="1"/>
    </xf>
    <xf numFmtId="49" fontId="32" fillId="13" borderId="13" xfId="0" applyFont="1" applyFill="1" applyBorder="1" applyAlignment="1" applyProtection="1">
      <alignment horizontal="center" vertical="center"/>
    </xf>
    <xf numFmtId="49" fontId="10" fillId="7" borderId="5" xfId="54" applyNumberFormat="1" applyFont="1" applyFill="1" applyBorder="1" applyAlignment="1" applyProtection="1">
      <alignment horizontal="center" vertical="center" wrapText="1"/>
    </xf>
    <xf numFmtId="49" fontId="10" fillId="0" borderId="5" xfId="53" applyNumberFormat="1" applyFont="1" applyFill="1" applyBorder="1" applyAlignment="1" applyProtection="1">
      <alignment horizontal="center" vertical="center" wrapText="1"/>
    </xf>
    <xf numFmtId="49" fontId="32" fillId="13" borderId="15" xfId="0" applyFont="1" applyFill="1" applyBorder="1" applyAlignment="1" applyProtection="1">
      <alignment horizontal="left" vertical="center"/>
    </xf>
    <xf numFmtId="0" fontId="10" fillId="7" borderId="5" xfId="54" applyNumberFormat="1" applyFont="1" applyFill="1" applyBorder="1" applyAlignment="1" applyProtection="1">
      <alignment horizontal="left" vertical="center" wrapText="1" indent="1"/>
    </xf>
    <xf numFmtId="0" fontId="10" fillId="7" borderId="5" xfId="54" applyNumberFormat="1" applyFont="1" applyFill="1" applyBorder="1" applyAlignment="1" applyProtection="1">
      <alignment horizontal="left" vertical="center" wrapText="1" indent="2"/>
    </xf>
    <xf numFmtId="0" fontId="10" fillId="7" borderId="5" xfId="54" applyNumberFormat="1" applyFont="1" applyFill="1" applyBorder="1" applyAlignment="1" applyProtection="1">
      <alignment horizontal="left" vertical="center" wrapText="1" indent="3"/>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49" fontId="44" fillId="13" borderId="15" xfId="0" applyFont="1" applyFill="1" applyBorder="1" applyAlignment="1" applyProtection="1">
      <alignment horizontal="left" vertical="center" indent="1"/>
    </xf>
    <xf numFmtId="49" fontId="10" fillId="13" borderId="14" xfId="53" applyNumberFormat="1" applyFont="1" applyFill="1" applyBorder="1" applyAlignment="1" applyProtection="1">
      <alignment horizontal="center" vertical="center" wrapText="1"/>
    </xf>
    <xf numFmtId="49" fontId="10" fillId="2" borderId="5" xfId="54" applyNumberFormat="1" applyFont="1" applyFill="1" applyBorder="1" applyAlignment="1" applyProtection="1">
      <alignment vertical="center" wrapText="1"/>
      <protection locked="0"/>
    </xf>
    <xf numFmtId="0" fontId="10" fillId="0" borderId="5" xfId="54" applyNumberFormat="1" applyFont="1" applyFill="1" applyBorder="1" applyAlignment="1" applyProtection="1">
      <alignment horizontal="left" vertical="center" wrapText="1" indent="4"/>
    </xf>
    <xf numFmtId="4" fontId="10" fillId="0" borderId="5" xfId="30" applyNumberFormat="1" applyFont="1" applyFill="1" applyBorder="1" applyAlignment="1" applyProtection="1">
      <alignment horizontal="right"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49" fontId="44" fillId="13" borderId="15" xfId="0" applyFont="1" applyFill="1" applyBorder="1" applyAlignment="1" applyProtection="1">
      <alignment horizontal="left" vertical="center"/>
    </xf>
    <xf numFmtId="49" fontId="10" fillId="13" borderId="15" xfId="54" applyNumberFormat="1" applyFont="1" applyFill="1" applyBorder="1" applyAlignment="1" applyProtection="1">
      <alignment horizontal="left" vertical="center" wrapText="1" indent="4"/>
    </xf>
    <xf numFmtId="4" fontId="0" fillId="13" borderId="15" xfId="0" applyNumberFormat="1" applyFill="1" applyBorder="1" applyAlignment="1" applyProtection="1">
      <alignment horizontal="right" vertical="center"/>
    </xf>
    <xf numFmtId="49" fontId="0" fillId="13" borderId="15" xfId="53" applyNumberFormat="1" applyFont="1" applyFill="1" applyBorder="1" applyAlignment="1" applyProtection="1">
      <alignment horizontal="center" vertical="center" wrapText="1"/>
    </xf>
    <xf numFmtId="49" fontId="44" fillId="13" borderId="13" xfId="0" applyFont="1" applyFill="1" applyBorder="1" applyAlignment="1" applyProtection="1">
      <alignment vertical="center" wrapText="1"/>
    </xf>
    <xf numFmtId="49" fontId="44" fillId="13" borderId="15" xfId="0" applyFont="1" applyFill="1" applyBorder="1" applyAlignment="1" applyProtection="1">
      <alignment vertical="center"/>
    </xf>
    <xf numFmtId="49" fontId="44" fillId="13" borderId="15" xfId="0" applyFont="1" applyFill="1" applyBorder="1" applyAlignment="1" applyProtection="1">
      <alignment vertical="center" wrapText="1"/>
    </xf>
    <xf numFmtId="4" fontId="10" fillId="0" borderId="5" xfId="30" applyNumberFormat="1" applyFont="1" applyFill="1" applyBorder="1" applyAlignment="1" applyProtection="1">
      <alignment vertical="center" wrapText="1"/>
    </xf>
    <xf numFmtId="49" fontId="10" fillId="0" borderId="5" xfId="54" applyNumberFormat="1" applyFont="1" applyFill="1" applyBorder="1" applyAlignment="1" applyProtection="1">
      <alignment horizontal="left" vertical="center" wrapText="1" indent="7"/>
    </xf>
    <xf numFmtId="0" fontId="10" fillId="0" borderId="5" xfId="54" applyNumberFormat="1" applyFont="1" applyFill="1" applyBorder="1" applyAlignment="1" applyProtection="1">
      <alignment horizontal="left" vertical="center" wrapText="1"/>
    </xf>
    <xf numFmtId="0" fontId="10" fillId="7" borderId="5" xfId="54" applyFont="1" applyFill="1" applyBorder="1" applyAlignment="1" applyProtection="1">
      <alignment vertical="center" wrapText="1"/>
    </xf>
    <xf numFmtId="0" fontId="10" fillId="0" borderId="5" xfId="53" applyNumberFormat="1" applyFont="1" applyFill="1" applyBorder="1" applyAlignment="1" applyProtection="1">
      <alignment vertical="center" wrapText="1"/>
    </xf>
    <xf numFmtId="0" fontId="10" fillId="0" borderId="5" xfId="54" applyNumberFormat="1" applyFont="1" applyFill="1" applyBorder="1" applyAlignment="1" applyProtection="1">
      <alignment vertical="center" wrapText="1"/>
    </xf>
    <xf numFmtId="4" fontId="79" fillId="0" borderId="5" xfId="30" applyNumberFormat="1" applyFont="1" applyFill="1" applyBorder="1" applyAlignment="1" applyProtection="1">
      <alignment horizontal="center" vertical="center" wrapText="1"/>
    </xf>
    <xf numFmtId="0" fontId="79" fillId="0" borderId="0" xfId="54" applyFont="1" applyFill="1" applyAlignment="1" applyProtection="1">
      <alignment vertical="center" wrapText="1"/>
    </xf>
    <xf numFmtId="49" fontId="10" fillId="0" borderId="5" xfId="53" applyNumberFormat="1" applyFont="1" applyFill="1" applyBorder="1" applyAlignment="1" applyProtection="1">
      <alignment vertical="center" wrapText="1"/>
    </xf>
    <xf numFmtId="49" fontId="79" fillId="0" borderId="0" xfId="0" applyFont="1">
      <alignment vertical="top"/>
    </xf>
    <xf numFmtId="0" fontId="79" fillId="0" borderId="0" xfId="54" applyFont="1" applyFill="1" applyAlignment="1" applyProtection="1">
      <alignment vertical="center"/>
    </xf>
    <xf numFmtId="49" fontId="79" fillId="0" borderId="0" xfId="0" applyFont="1" applyAlignment="1">
      <alignment vertical="top"/>
    </xf>
    <xf numFmtId="0" fontId="10" fillId="7" borderId="5" xfId="54" applyNumberFormat="1" applyFont="1" applyFill="1" applyBorder="1" applyAlignment="1" applyProtection="1">
      <alignment horizontal="left" vertical="center" wrapText="1"/>
    </xf>
    <xf numFmtId="0" fontId="10" fillId="0" borderId="0" xfId="54" applyFont="1" applyFill="1" applyAlignment="1" applyProtection="1">
      <alignment vertical="top" wrapText="1"/>
    </xf>
    <xf numFmtId="49" fontId="44" fillId="13" borderId="13" xfId="0" applyFont="1" applyFill="1" applyBorder="1" applyAlignment="1" applyProtection="1">
      <alignment horizontal="left" vertical="center"/>
    </xf>
    <xf numFmtId="4" fontId="0" fillId="7" borderId="5" xfId="0" applyNumberFormat="1" applyFill="1" applyBorder="1" applyAlignment="1" applyProtection="1">
      <alignment horizontal="right" vertical="center"/>
    </xf>
    <xf numFmtId="49" fontId="41" fillId="0" borderId="5" xfId="53" applyNumberFormat="1" applyFont="1" applyFill="1" applyBorder="1" applyAlignment="1" applyProtection="1">
      <alignment vertical="center" wrapText="1"/>
    </xf>
    <xf numFmtId="49" fontId="0" fillId="0" borderId="0" xfId="0">
      <alignment vertical="top"/>
    </xf>
    <xf numFmtId="49" fontId="10" fillId="0" borderId="0" xfId="0" applyFont="1">
      <alignment vertical="top"/>
    </xf>
    <xf numFmtId="49" fontId="0" fillId="0" borderId="0" xfId="0">
      <alignment vertical="top"/>
    </xf>
    <xf numFmtId="49" fontId="36" fillId="0" borderId="0" xfId="0" applyFont="1" applyBorder="1">
      <alignment vertical="top"/>
    </xf>
    <xf numFmtId="49" fontId="44" fillId="13" borderId="15" xfId="0" applyFont="1" applyFill="1" applyBorder="1" applyAlignment="1" applyProtection="1">
      <alignment horizontal="left" vertical="center" indent="1"/>
    </xf>
    <xf numFmtId="49" fontId="10" fillId="0" borderId="0" xfId="0" applyNumberFormat="1" applyFont="1" applyAlignment="1">
      <alignment vertical="center"/>
    </xf>
    <xf numFmtId="49" fontId="10" fillId="0" borderId="0" xfId="0" applyFont="1">
      <alignment vertical="top"/>
    </xf>
    <xf numFmtId="49" fontId="44" fillId="13" borderId="15" xfId="0" applyFont="1" applyFill="1" applyBorder="1" applyAlignment="1" applyProtection="1">
      <alignment horizontal="left" vertical="center"/>
    </xf>
    <xf numFmtId="49" fontId="10" fillId="13" borderId="15" xfId="54" applyNumberFormat="1" applyFont="1" applyFill="1" applyBorder="1" applyAlignment="1" applyProtection="1">
      <alignment horizontal="left" vertical="center" wrapText="1" indent="4"/>
    </xf>
    <xf numFmtId="49" fontId="10" fillId="7" borderId="16" xfId="54" applyNumberFormat="1" applyFont="1" applyFill="1" applyBorder="1" applyAlignment="1" applyProtection="1">
      <alignment horizontal="center" vertical="center" wrapText="1"/>
    </xf>
    <xf numFmtId="0" fontId="0" fillId="0" borderId="0" xfId="0" applyNumberFormat="1" applyAlignment="1">
      <alignment vertical="center"/>
    </xf>
    <xf numFmtId="49" fontId="10" fillId="0" borderId="5" xfId="0" applyNumberFormat="1" applyFont="1" applyBorder="1" applyAlignment="1" applyProtection="1">
      <alignment vertical="top" wrapText="1"/>
    </xf>
    <xf numFmtId="0" fontId="0" fillId="13" borderId="15" xfId="0" applyNumberFormat="1" applyFill="1" applyBorder="1" applyAlignment="1" applyProtection="1">
      <alignment vertical="center"/>
    </xf>
    <xf numFmtId="49" fontId="0" fillId="0" borderId="0" xfId="0">
      <alignment vertical="top"/>
    </xf>
    <xf numFmtId="0" fontId="0" fillId="0" borderId="0" xfId="0" applyNumberFormat="1" applyAlignment="1">
      <alignment vertical="center"/>
    </xf>
    <xf numFmtId="0" fontId="44" fillId="13" borderId="13" xfId="0" applyNumberFormat="1" applyFont="1" applyFill="1" applyBorder="1" applyAlignment="1" applyProtection="1">
      <alignment horizontal="left" vertical="center"/>
    </xf>
    <xf numFmtId="0" fontId="44" fillId="13" borderId="15" xfId="0" applyNumberFormat="1" applyFont="1" applyFill="1" applyBorder="1" applyAlignment="1" applyProtection="1">
      <alignment horizontal="left" vertical="center"/>
    </xf>
    <xf numFmtId="0" fontId="44" fillId="13" borderId="14" xfId="0" applyNumberFormat="1" applyFont="1" applyFill="1" applyBorder="1" applyAlignment="1" applyProtection="1">
      <alignment horizontal="left" vertical="center"/>
    </xf>
    <xf numFmtId="0" fontId="0" fillId="0" borderId="0" xfId="0" applyNumberFormat="1" applyBorder="1" applyAlignment="1">
      <alignment vertical="center"/>
    </xf>
    <xf numFmtId="49" fontId="0" fillId="0" borderId="0" xfId="0" applyNumberFormat="1" applyAlignment="1">
      <alignment vertical="center"/>
    </xf>
    <xf numFmtId="0" fontId="10" fillId="0" borderId="0" xfId="53" applyNumberFormat="1" applyFont="1" applyFill="1" applyBorder="1" applyAlignment="1" applyProtection="1">
      <alignment horizontal="left" vertical="center" wrapText="1" indent="1"/>
    </xf>
    <xf numFmtId="0" fontId="0" fillId="0" borderId="0" xfId="52" applyFont="1" applyFill="1" applyBorder="1" applyAlignment="1" applyProtection="1">
      <alignment horizontal="right" vertical="center" wrapText="1" indent="1"/>
    </xf>
    <xf numFmtId="0" fontId="10" fillId="0" borderId="5" xfId="51" applyFont="1" applyFill="1" applyBorder="1" applyAlignment="1" applyProtection="1">
      <alignment vertical="center" wrapText="1"/>
    </xf>
    <xf numFmtId="0" fontId="10" fillId="0" borderId="0" xfId="47" applyFont="1" applyFill="1" applyBorder="1" applyAlignment="1" applyProtection="1">
      <alignment vertical="center" wrapText="1"/>
    </xf>
    <xf numFmtId="49" fontId="10" fillId="0" borderId="5" xfId="0" applyNumberFormat="1" applyFont="1" applyFill="1" applyBorder="1" applyAlignment="1" applyProtection="1">
      <alignment vertical="center" wrapText="1"/>
    </xf>
    <xf numFmtId="0" fontId="10" fillId="7" borderId="0" xfId="54" applyFont="1" applyFill="1" applyBorder="1" applyAlignment="1" applyProtection="1">
      <alignment vertical="center" wrapText="1"/>
    </xf>
    <xf numFmtId="0" fontId="12" fillId="7" borderId="0"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49" fontId="32" fillId="13" borderId="15" xfId="0" applyFont="1" applyFill="1" applyBorder="1" applyAlignment="1" applyProtection="1">
      <alignment horizontal="left" vertical="center"/>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0" fontId="10" fillId="0" borderId="0" xfId="47" applyFont="1" applyFill="1" applyBorder="1" applyAlignment="1" applyProtection="1">
      <alignment vertical="center" wrapText="1"/>
    </xf>
    <xf numFmtId="49" fontId="10" fillId="13" borderId="14" xfId="53" applyNumberFormat="1" applyFont="1" applyFill="1" applyBorder="1" applyAlignment="1" applyProtection="1">
      <alignment horizontal="center" vertical="center" wrapText="1"/>
    </xf>
    <xf numFmtId="4" fontId="10" fillId="0" borderId="5" xfId="30" applyNumberFormat="1" applyFont="1" applyFill="1" applyBorder="1" applyAlignment="1" applyProtection="1">
      <alignment horizontal="right"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49" fontId="0" fillId="13" borderId="15" xfId="53" applyNumberFormat="1" applyFont="1" applyFill="1" applyBorder="1" applyAlignment="1" applyProtection="1">
      <alignment horizontal="center" vertical="center" wrapText="1"/>
    </xf>
    <xf numFmtId="0" fontId="10" fillId="0" borderId="0" xfId="53" applyNumberFormat="1" applyFont="1" applyFill="1" applyBorder="1" applyAlignment="1" applyProtection="1">
      <alignment vertical="center" wrapText="1"/>
    </xf>
    <xf numFmtId="0" fontId="10" fillId="0" borderId="0" xfId="54" applyNumberFormat="1" applyFont="1" applyFill="1" applyAlignment="1" applyProtection="1">
      <alignment vertical="center" wrapText="1"/>
    </xf>
    <xf numFmtId="4" fontId="79" fillId="0" borderId="5" xfId="30" applyNumberFormat="1" applyFont="1" applyFill="1" applyBorder="1" applyAlignment="1" applyProtection="1">
      <alignment horizontal="center" vertical="center" wrapText="1"/>
    </xf>
    <xf numFmtId="0" fontId="79" fillId="0" borderId="0" xfId="53" applyNumberFormat="1" applyFont="1" applyFill="1" applyBorder="1" applyAlignment="1" applyProtection="1">
      <alignment vertical="center" wrapText="1"/>
    </xf>
    <xf numFmtId="0" fontId="79" fillId="0" borderId="0" xfId="0" applyNumberFormat="1" applyFont="1" applyFill="1" applyBorder="1" applyAlignment="1">
      <alignment vertical="center"/>
    </xf>
    <xf numFmtId="0" fontId="0" fillId="0" borderId="0" xfId="0" applyNumberFormat="1" applyFill="1" applyBorder="1" applyAlignment="1" applyProtection="1">
      <alignment vertical="center"/>
    </xf>
    <xf numFmtId="0" fontId="79" fillId="0" borderId="0" xfId="0" applyNumberFormat="1" applyFont="1" applyFill="1" applyBorder="1" applyAlignment="1" applyProtection="1">
      <alignment vertical="center"/>
    </xf>
    <xf numFmtId="49" fontId="10" fillId="11" borderId="5" xfId="53" applyNumberFormat="1" applyFont="1" applyFill="1" applyBorder="1" applyAlignment="1" applyProtection="1">
      <alignment horizontal="center" vertical="center" wrapText="1"/>
    </xf>
    <xf numFmtId="49" fontId="10" fillId="0" borderId="0"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33" fillId="7" borderId="23" xfId="33" applyNumberFormat="1" applyFont="1" applyFill="1" applyBorder="1" applyAlignment="1" applyProtection="1">
      <alignment horizontal="center" vertical="center" wrapText="1"/>
    </xf>
    <xf numFmtId="0" fontId="10" fillId="0" borderId="0" xfId="47" applyFont="1" applyFill="1" applyBorder="1" applyAlignment="1" applyProtection="1">
      <alignment horizontal="right" vertical="center" wrapText="1"/>
    </xf>
    <xf numFmtId="0" fontId="0" fillId="12" borderId="5" xfId="47"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horizontal="left" vertical="center" wrapText="1" indent="1"/>
    </xf>
    <xf numFmtId="49" fontId="110" fillId="0" borderId="13" xfId="30" applyNumberFormat="1" applyFont="1" applyFill="1" applyBorder="1" applyAlignment="1" applyProtection="1">
      <alignment horizontal="left" vertical="center" wrapText="1"/>
    </xf>
    <xf numFmtId="0" fontId="107" fillId="0" borderId="5" xfId="30" applyNumberFormat="1" applyFont="1" applyFill="1" applyBorder="1" applyAlignment="1" applyProtection="1">
      <alignment horizontal="left" vertical="center" wrapText="1" indent="2"/>
    </xf>
    <xf numFmtId="49" fontId="107" fillId="0" borderId="5" xfId="54" applyNumberFormat="1" applyFont="1" applyFill="1" applyBorder="1" applyAlignment="1" applyProtection="1">
      <alignment horizontal="center" vertical="center" wrapText="1"/>
    </xf>
    <xf numFmtId="0" fontId="108" fillId="0" borderId="0" xfId="54" applyFont="1" applyFill="1" applyAlignment="1" applyProtection="1">
      <alignment vertical="center" wrapText="1"/>
    </xf>
    <xf numFmtId="0" fontId="10" fillId="0" borderId="0" xfId="54" applyFont="1" applyFill="1" applyAlignment="1" applyProtection="1">
      <alignment vertical="top"/>
    </xf>
    <xf numFmtId="0" fontId="59" fillId="0" borderId="0" xfId="54" applyFont="1" applyFill="1" applyAlignment="1" applyProtection="1">
      <alignment horizontal="right" vertical="top" wrapText="1"/>
    </xf>
    <xf numFmtId="0" fontId="10" fillId="0" borderId="16" xfId="54" applyNumberFormat="1" applyFont="1" applyFill="1" applyBorder="1" applyAlignment="1" applyProtection="1">
      <alignment vertical="center" wrapText="1"/>
    </xf>
    <xf numFmtId="49" fontId="47" fillId="13" borderId="15" xfId="35" applyFont="1" applyFill="1" applyBorder="1" applyAlignment="1" applyProtection="1">
      <alignment horizontal="center" vertical="top"/>
    </xf>
    <xf numFmtId="0" fontId="10" fillId="0" borderId="26" xfId="54" applyNumberFormat="1" applyFont="1" applyFill="1" applyBorder="1" applyAlignment="1" applyProtection="1">
      <alignment vertical="top" wrapText="1"/>
    </xf>
    <xf numFmtId="0" fontId="0" fillId="0" borderId="0" xfId="0" applyNumberFormat="1" applyAlignment="1">
      <alignment horizontal="left" vertical="top" wrapText="1"/>
    </xf>
    <xf numFmtId="0" fontId="107" fillId="0" borderId="0" xfId="0" applyNumberFormat="1" applyFont="1" applyFill="1" applyBorder="1" applyAlignment="1" applyProtection="1">
      <alignment vertical="center"/>
    </xf>
    <xf numFmtId="49" fontId="61" fillId="0" borderId="0" xfId="54" applyNumberFormat="1" applyFont="1" applyFill="1" applyAlignment="1" applyProtection="1">
      <alignment vertical="center" wrapText="1"/>
    </xf>
    <xf numFmtId="0" fontId="111" fillId="7" borderId="0" xfId="54" applyFont="1" applyFill="1" applyBorder="1" applyAlignment="1" applyProtection="1">
      <alignment vertical="center" wrapText="1"/>
    </xf>
    <xf numFmtId="0" fontId="61" fillId="7" borderId="0" xfId="54" applyFont="1" applyFill="1" applyBorder="1" applyAlignment="1" applyProtection="1">
      <alignment vertical="center" wrapText="1"/>
    </xf>
    <xf numFmtId="0" fontId="10" fillId="7" borderId="0" xfId="52" applyFont="1" applyFill="1" applyBorder="1" applyAlignment="1" applyProtection="1">
      <alignment horizontal="right" vertical="center" wrapText="1" indent="1"/>
    </xf>
    <xf numFmtId="0" fontId="10" fillId="0" borderId="16" xfId="54" applyNumberFormat="1" applyFont="1" applyFill="1" applyBorder="1" applyAlignment="1" applyProtection="1">
      <alignment vertical="top" wrapText="1"/>
    </xf>
    <xf numFmtId="0" fontId="10" fillId="0" borderId="0" xfId="54" applyFont="1" applyFill="1" applyAlignment="1" applyProtection="1">
      <alignment vertical="center" wrapText="1"/>
    </xf>
    <xf numFmtId="49" fontId="10" fillId="0" borderId="5" xfId="54"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10" fillId="0" borderId="5" xfId="53" applyFont="1" applyBorder="1" applyAlignment="1" applyProtection="1">
      <alignment horizontal="left" vertical="center"/>
    </xf>
    <xf numFmtId="49" fontId="10" fillId="0" borderId="0" xfId="35" applyNumberFormat="1" applyFont="1">
      <alignment vertical="top"/>
    </xf>
    <xf numFmtId="0" fontId="10" fillId="0" borderId="0" xfId="54" applyFont="1" applyFill="1" applyBorder="1" applyAlignment="1" applyProtection="1">
      <alignment vertical="center" wrapText="1"/>
    </xf>
    <xf numFmtId="0" fontId="10" fillId="8" borderId="5" xfId="53" applyNumberFormat="1" applyFont="1" applyFill="1" applyBorder="1" applyAlignment="1" applyProtection="1">
      <alignment horizontal="left" vertical="center" wrapText="1"/>
    </xf>
    <xf numFmtId="0" fontId="71" fillId="0" borderId="0" xfId="54" applyFont="1" applyFill="1" applyAlignment="1" applyProtection="1">
      <alignment vertical="center" wrapText="1"/>
    </xf>
    <xf numFmtId="49" fontId="79" fillId="0" borderId="0" xfId="54" applyNumberFormat="1" applyFont="1" applyFill="1" applyAlignment="1" applyProtection="1">
      <alignment vertical="center" wrapText="1"/>
    </xf>
    <xf numFmtId="0" fontId="79" fillId="0" borderId="0" xfId="54" applyFont="1" applyFill="1" applyAlignment="1" applyProtection="1">
      <alignment vertical="center" wrapText="1"/>
    </xf>
    <xf numFmtId="0" fontId="36" fillId="0" borderId="0" xfId="54" applyFont="1" applyFill="1" applyAlignment="1" applyProtection="1">
      <alignment vertical="center" wrapText="1"/>
    </xf>
    <xf numFmtId="0" fontId="10" fillId="0" borderId="5" xfId="47" applyNumberFormat="1" applyFont="1" applyFill="1" applyBorder="1" applyAlignment="1" applyProtection="1">
      <alignment horizontal="center" vertical="center" wrapText="1"/>
    </xf>
    <xf numFmtId="49" fontId="85" fillId="7" borderId="0" xfId="33" applyNumberFormat="1" applyFont="1" applyFill="1" applyBorder="1" applyAlignment="1" applyProtection="1">
      <alignment horizontal="center" vertical="center" wrapText="1"/>
    </xf>
    <xf numFmtId="0" fontId="85" fillId="0" borderId="0" xfId="47" applyNumberFormat="1" applyFont="1" applyFill="1" applyBorder="1" applyAlignment="1" applyProtection="1">
      <alignment horizontal="center" vertical="center" wrapText="1"/>
    </xf>
    <xf numFmtId="0" fontId="85" fillId="0" borderId="0" xfId="53" applyNumberFormat="1" applyFont="1" applyFill="1" applyBorder="1" applyAlignment="1" applyProtection="1">
      <alignment horizontal="center" vertical="center" wrapText="1"/>
    </xf>
    <xf numFmtId="0" fontId="10" fillId="0" borderId="5" xfId="54" applyNumberFormat="1" applyFont="1" applyFill="1" applyBorder="1" applyAlignment="1" applyProtection="1">
      <alignment horizontal="center" vertical="center" wrapText="1"/>
    </xf>
    <xf numFmtId="0" fontId="10" fillId="0" borderId="5" xfId="47" applyFont="1" applyFill="1" applyBorder="1" applyAlignment="1" applyProtection="1">
      <alignment horizontal="left" vertical="center" wrapText="1" indent="1"/>
    </xf>
    <xf numFmtId="0" fontId="10" fillId="0" borderId="5" xfId="54" applyNumberFormat="1" applyFont="1" applyFill="1" applyBorder="1" applyAlignment="1" applyProtection="1">
      <alignment vertical="center" wrapText="1"/>
    </xf>
    <xf numFmtId="0" fontId="10" fillId="0" borderId="5" xfId="47" applyFont="1" applyFill="1" applyBorder="1" applyAlignment="1" applyProtection="1">
      <alignment horizontal="left" vertical="center" wrapText="1" indent="3"/>
    </xf>
    <xf numFmtId="0" fontId="10" fillId="0" borderId="5" xfId="47" applyFont="1" applyFill="1" applyBorder="1" applyAlignment="1" applyProtection="1">
      <alignment horizontal="left" vertical="center" wrapText="1" indent="4"/>
    </xf>
    <xf numFmtId="49" fontId="10" fillId="13" borderId="13" xfId="54" applyNumberFormat="1" applyFont="1" applyFill="1" applyBorder="1" applyAlignment="1" applyProtection="1">
      <alignment horizontal="center" vertical="center" wrapText="1"/>
    </xf>
    <xf numFmtId="0" fontId="10" fillId="13" borderId="15" xfId="53" applyNumberFormat="1" applyFont="1" applyFill="1" applyBorder="1" applyAlignment="1" applyProtection="1">
      <alignment horizontal="left" vertical="center" wrapText="1"/>
    </xf>
    <xf numFmtId="49" fontId="10" fillId="13" borderId="14" xfId="54" applyNumberFormat="1" applyFont="1" applyFill="1" applyBorder="1" applyAlignment="1" applyProtection="1">
      <alignment vertical="center" wrapText="1"/>
    </xf>
    <xf numFmtId="49" fontId="10" fillId="0" borderId="0" xfId="54" applyNumberFormat="1"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10" fillId="13" borderId="13" xfId="54" applyFont="1" applyFill="1" applyBorder="1" applyAlignment="1" applyProtection="1">
      <alignment vertical="center" wrapText="1"/>
    </xf>
    <xf numFmtId="49" fontId="10" fillId="10" borderId="5" xfId="35" applyNumberFormat="1" applyFont="1" applyFill="1" applyBorder="1" applyAlignment="1" applyProtection="1">
      <alignment horizontal="center" vertical="top" wrapText="1"/>
    </xf>
    <xf numFmtId="0" fontId="10" fillId="9" borderId="5" xfId="52" applyNumberFormat="1" applyFont="1" applyFill="1" applyBorder="1" applyAlignment="1" applyProtection="1">
      <alignment horizontal="left" vertical="center" wrapText="1" indent="1"/>
      <protection locked="0"/>
    </xf>
    <xf numFmtId="49" fontId="44" fillId="13" borderId="15" xfId="35" applyFont="1" applyFill="1" applyBorder="1" applyAlignment="1" applyProtection="1">
      <alignment horizontal="left" vertical="center" indent="2"/>
    </xf>
    <xf numFmtId="0" fontId="61" fillId="0" borderId="0" xfId="54" applyFont="1" applyFill="1" applyAlignment="1" applyProtection="1">
      <alignment vertical="center" wrapText="1"/>
    </xf>
    <xf numFmtId="0" fontId="79" fillId="0" borderId="0" xfId="54" applyFont="1" applyFill="1" applyAlignment="1" applyProtection="1">
      <alignment vertical="center"/>
    </xf>
    <xf numFmtId="0" fontId="10" fillId="0" borderId="5" xfId="47" applyFont="1" applyFill="1" applyBorder="1" applyAlignment="1" applyProtection="1">
      <alignment horizontal="left" vertical="center" wrapText="1" indent="2"/>
    </xf>
    <xf numFmtId="0" fontId="112" fillId="7" borderId="0" xfId="54" applyFont="1" applyFill="1" applyBorder="1" applyAlignment="1" applyProtection="1">
      <alignment horizontal="center" vertical="center" wrapText="1"/>
    </xf>
    <xf numFmtId="0" fontId="61" fillId="0" borderId="0" xfId="53" applyNumberFormat="1" applyFont="1" applyFill="1" applyBorder="1" applyAlignment="1" applyProtection="1">
      <alignment vertical="center" wrapText="1"/>
    </xf>
    <xf numFmtId="0" fontId="61" fillId="0" borderId="0" xfId="54" applyFont="1" applyFill="1" applyBorder="1" applyAlignment="1" applyProtection="1">
      <alignment vertical="center" wrapText="1"/>
    </xf>
    <xf numFmtId="49" fontId="44" fillId="13" borderId="17" xfId="0" applyFont="1" applyFill="1" applyBorder="1" applyAlignment="1" applyProtection="1">
      <alignment vertical="center" wrapText="1"/>
    </xf>
    <xf numFmtId="49" fontId="44" fillId="13" borderId="17" xfId="0" applyFont="1" applyFill="1" applyBorder="1" applyAlignment="1" applyProtection="1">
      <alignment vertical="center"/>
    </xf>
    <xf numFmtId="49" fontId="10" fillId="13" borderId="17" xfId="54" applyNumberFormat="1" applyFont="1" applyFill="1" applyBorder="1" applyAlignment="1" applyProtection="1">
      <alignment horizontal="left" vertical="center" wrapText="1" indent="4"/>
    </xf>
    <xf numFmtId="0" fontId="10" fillId="0" borderId="14" xfId="54" applyNumberFormat="1" applyFont="1" applyFill="1" applyBorder="1" applyAlignment="1" applyProtection="1">
      <alignment horizontal="left" vertical="center" wrapText="1" indent="4"/>
    </xf>
    <xf numFmtId="0" fontId="10" fillId="0" borderId="13" xfId="54" applyNumberFormat="1" applyFont="1" applyFill="1" applyBorder="1" applyAlignment="1" applyProtection="1">
      <alignment horizontal="left" vertical="center" wrapText="1" indent="6"/>
    </xf>
    <xf numFmtId="4" fontId="0" fillId="7" borderId="13" xfId="0" applyNumberFormat="1" applyFill="1" applyBorder="1" applyAlignment="1" applyProtection="1">
      <alignment horizontal="right" vertical="center"/>
    </xf>
    <xf numFmtId="49" fontId="61" fillId="0" borderId="46" xfId="53" applyNumberFormat="1" applyFont="1" applyFill="1" applyBorder="1" applyAlignment="1" applyProtection="1">
      <alignment horizontal="center" vertical="center" wrapText="1"/>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37" fillId="0" borderId="20" xfId="54" applyFont="1" applyFill="1" applyBorder="1" applyAlignment="1" applyProtection="1">
      <alignment horizontal="center"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0" fontId="10" fillId="0" borderId="0" xfId="54" applyFont="1" applyFill="1" applyAlignment="1" applyProtection="1">
      <alignment vertical="center" wrapText="1"/>
    </xf>
    <xf numFmtId="49" fontId="36" fillId="0" borderId="0" xfId="0" applyFont="1" applyBorder="1">
      <alignment vertical="top"/>
    </xf>
    <xf numFmtId="0" fontId="37" fillId="0" borderId="0" xfId="54" applyFont="1" applyFill="1" applyAlignment="1" applyProtection="1">
      <alignment horizontal="center" vertical="center" wrapText="1"/>
    </xf>
    <xf numFmtId="49" fontId="10" fillId="0" borderId="0" xfId="0" applyFont="1" applyBorder="1">
      <alignment vertical="top"/>
    </xf>
    <xf numFmtId="49" fontId="10" fillId="0" borderId="0" xfId="0" applyFont="1" applyBorder="1" applyAlignment="1">
      <alignment vertical="top"/>
    </xf>
    <xf numFmtId="0" fontId="79" fillId="0" borderId="0" xfId="54" applyFont="1" applyFill="1" applyBorder="1" applyAlignment="1" applyProtection="1">
      <alignment vertical="center" wrapText="1"/>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0" fontId="10" fillId="0" borderId="0" xfId="54" applyFont="1" applyFill="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0" fontId="37" fillId="0" borderId="0" xfId="54" applyFont="1" applyFill="1" applyAlignment="1" applyProtection="1">
      <alignment horizontal="center" vertical="center" wrapText="1"/>
    </xf>
    <xf numFmtId="49" fontId="10" fillId="0" borderId="0" xfId="0" applyNumberFormat="1" applyFont="1" applyAlignment="1">
      <alignment vertical="center"/>
    </xf>
    <xf numFmtId="49" fontId="10" fillId="0" borderId="0" xfId="0" applyFont="1">
      <alignment vertical="top"/>
    </xf>
    <xf numFmtId="49" fontId="10" fillId="0" borderId="0" xfId="0" applyFont="1" applyBorder="1">
      <alignment vertical="top"/>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49" fontId="79" fillId="0" borderId="0" xfId="0" applyFont="1" applyBorder="1">
      <alignment vertical="top"/>
    </xf>
    <xf numFmtId="49" fontId="79" fillId="0" borderId="0" xfId="0" applyNumberFormat="1" applyFont="1" applyBorder="1" applyAlignment="1">
      <alignment vertical="center"/>
    </xf>
    <xf numFmtId="0" fontId="37" fillId="7" borderId="0" xfId="54" applyFont="1" applyFill="1" applyBorder="1" applyAlignment="1" applyProtection="1">
      <alignment vertical="center" wrapText="1"/>
    </xf>
    <xf numFmtId="0" fontId="15" fillId="0" borderId="0" xfId="54" applyFont="1" applyFill="1" applyBorder="1" applyAlignment="1" applyProtection="1">
      <alignment horizontal="center" vertical="center" wrapText="1"/>
    </xf>
    <xf numFmtId="0" fontId="15" fillId="0" borderId="0" xfId="54" applyFont="1" applyFill="1" applyBorder="1" applyAlignment="1" applyProtection="1">
      <alignment vertical="center" wrapText="1"/>
    </xf>
    <xf numFmtId="49" fontId="0" fillId="0" borderId="0" xfId="0">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49" fontId="10" fillId="0" borderId="0" xfId="54" applyNumberFormat="1" applyFont="1" applyFill="1" applyAlignment="1" applyProtection="1">
      <alignment vertical="center" wrapText="1"/>
    </xf>
    <xf numFmtId="0" fontId="15" fillId="0" borderId="0" xfId="54" applyFont="1" applyFill="1" applyAlignment="1" applyProtection="1">
      <alignment horizontal="center" vertical="center" wrapText="1"/>
    </xf>
    <xf numFmtId="0" fontId="10" fillId="0" borderId="0" xfId="54" applyFont="1" applyFill="1" applyBorder="1" applyAlignment="1" applyProtection="1">
      <alignment vertical="center" wrapText="1"/>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49" fontId="10" fillId="0" borderId="0" xfId="0" applyNumberFormat="1" applyFont="1" applyAlignment="1">
      <alignment vertical="center"/>
    </xf>
    <xf numFmtId="49" fontId="10" fillId="0" borderId="0" xfId="0" applyFont="1">
      <alignment vertical="top"/>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0" fontId="0" fillId="0" borderId="0" xfId="0" applyNumberFormat="1" applyFill="1" applyBorder="1" applyAlignment="1">
      <alignment vertical="center"/>
    </xf>
    <xf numFmtId="0" fontId="79" fillId="0" borderId="0" xfId="54" applyFont="1" applyFill="1" applyAlignment="1" applyProtection="1">
      <alignment vertical="center" wrapText="1"/>
    </xf>
    <xf numFmtId="0" fontId="45" fillId="7" borderId="0" xfId="54" applyFont="1" applyFill="1" applyBorder="1" applyAlignment="1" applyProtection="1">
      <alignment vertical="top" wrapText="1"/>
    </xf>
    <xf numFmtId="49" fontId="79" fillId="0" borderId="0" xfId="0" applyFont="1">
      <alignment vertical="top"/>
    </xf>
    <xf numFmtId="0" fontId="79" fillId="0" borderId="0" xfId="53" applyNumberFormat="1" applyFont="1" applyFill="1" applyBorder="1" applyAlignment="1" applyProtection="1">
      <alignment vertical="center" wrapText="1"/>
    </xf>
    <xf numFmtId="49" fontId="79" fillId="0" borderId="0" xfId="0" applyFont="1" applyAlignment="1">
      <alignment vertical="top"/>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0" fontId="79" fillId="0" borderId="0" xfId="54" applyFont="1" applyFill="1" applyBorder="1" applyAlignment="1" applyProtection="1">
      <alignment vertical="center" wrapText="1"/>
    </xf>
    <xf numFmtId="49" fontId="79" fillId="0" borderId="0" xfId="0" applyFont="1" applyBorder="1">
      <alignment vertical="top"/>
    </xf>
    <xf numFmtId="49" fontId="79" fillId="0" borderId="0" xfId="0" applyNumberFormat="1" applyFont="1" applyAlignment="1">
      <alignment vertical="center"/>
    </xf>
    <xf numFmtId="0" fontId="79" fillId="0" borderId="0" xfId="54" applyFont="1" applyFill="1" applyAlignment="1" applyProtection="1">
      <alignment horizontal="center" vertical="center" wrapText="1"/>
    </xf>
    <xf numFmtId="0" fontId="10" fillId="0" borderId="0" xfId="54" applyFont="1" applyFill="1" applyAlignment="1" applyProtection="1">
      <alignment vertical="top" wrapText="1"/>
    </xf>
    <xf numFmtId="0" fontId="10" fillId="0" borderId="16" xfId="54" applyNumberFormat="1" applyFont="1" applyFill="1" applyBorder="1" applyAlignment="1" applyProtection="1">
      <alignment vertical="center" wrapText="1"/>
    </xf>
    <xf numFmtId="0" fontId="10" fillId="0" borderId="0" xfId="54"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10" fillId="0" borderId="0" xfId="47" applyFont="1" applyFill="1" applyBorder="1" applyAlignment="1" applyProtection="1">
      <alignment horizontal="right" vertical="center" wrapText="1"/>
    </xf>
    <xf numFmtId="0" fontId="33" fillId="7" borderId="23" xfId="33" applyNumberFormat="1" applyFont="1" applyFill="1" applyBorder="1" applyAlignment="1" applyProtection="1">
      <alignment horizontal="center" vertical="center" wrapText="1"/>
    </xf>
    <xf numFmtId="0" fontId="79" fillId="0" borderId="0" xfId="54" applyFont="1" applyFill="1" applyBorder="1" applyAlignment="1" applyProtection="1">
      <alignment horizontal="center" vertical="center" wrapText="1"/>
    </xf>
    <xf numFmtId="0" fontId="10" fillId="8" borderId="5" xfId="53" applyNumberFormat="1" applyFont="1" applyFill="1" applyBorder="1" applyAlignment="1" applyProtection="1">
      <alignment horizontal="left" vertical="center" wrapText="1"/>
    </xf>
    <xf numFmtId="0" fontId="0" fillId="12" borderId="5" xfId="47" applyFont="1" applyFill="1" applyBorder="1" applyAlignment="1" applyProtection="1">
      <alignment horizontal="center" vertical="center" wrapText="1"/>
    </xf>
    <xf numFmtId="0" fontId="10" fillId="0" borderId="5" xfId="54" applyNumberFormat="1"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0" fillId="0" borderId="0" xfId="0" applyNumberFormat="1">
      <alignment vertical="top"/>
    </xf>
    <xf numFmtId="0" fontId="10" fillId="0" borderId="5" xfId="51" applyFont="1" applyFill="1" applyBorder="1" applyAlignment="1" applyProtection="1">
      <alignment vertical="top" wrapText="1"/>
    </xf>
    <xf numFmtId="0" fontId="0" fillId="0" borderId="16" xfId="0" applyNumberFormat="1" applyBorder="1" applyAlignment="1">
      <alignment vertical="top" wrapText="1"/>
    </xf>
    <xf numFmtId="0" fontId="10" fillId="0" borderId="16" xfId="51" applyFont="1" applyFill="1" applyBorder="1" applyAlignment="1" applyProtection="1">
      <alignment vertical="center" wrapText="1"/>
    </xf>
    <xf numFmtId="0" fontId="0" fillId="0" borderId="16" xfId="0" applyNumberFormat="1" applyBorder="1">
      <alignment vertical="top"/>
    </xf>
    <xf numFmtId="0" fontId="0" fillId="0" borderId="5" xfId="51" applyFont="1" applyFill="1" applyBorder="1" applyAlignment="1" applyProtection="1">
      <alignment horizontal="right" vertical="top" wrapText="1"/>
    </xf>
    <xf numFmtId="49" fontId="10" fillId="0" borderId="5" xfId="0" applyNumberFormat="1" applyFont="1" applyBorder="1" applyAlignment="1" applyProtection="1">
      <alignment horizontal="right" vertical="top"/>
    </xf>
    <xf numFmtId="49" fontId="10" fillId="0" borderId="16" xfId="0" applyNumberFormat="1" applyFont="1" applyBorder="1" applyAlignment="1" applyProtection="1">
      <alignment horizontal="right" vertical="top"/>
    </xf>
    <xf numFmtId="49" fontId="44" fillId="13" borderId="15" xfId="0" applyFont="1" applyFill="1" applyBorder="1" applyAlignment="1" applyProtection="1">
      <alignment horizontal="left" vertical="center" indent="3"/>
    </xf>
    <xf numFmtId="49" fontId="0" fillId="0" borderId="0" xfId="0">
      <alignment vertical="top"/>
    </xf>
    <xf numFmtId="0" fontId="10" fillId="0" borderId="0" xfId="54" applyFont="1" applyFill="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0" fontId="15" fillId="0" borderId="0" xfId="54" applyFont="1" applyFill="1" applyAlignment="1" applyProtection="1">
      <alignment vertical="center" wrapText="1"/>
    </xf>
    <xf numFmtId="0" fontId="15" fillId="0" borderId="0" xfId="54" applyFont="1" applyFill="1" applyAlignment="1" applyProtection="1">
      <alignment horizontal="center" vertical="center" wrapText="1"/>
    </xf>
    <xf numFmtId="0" fontId="37" fillId="0" borderId="0" xfId="54" applyFont="1" applyFill="1" applyAlignment="1" applyProtection="1">
      <alignment horizontal="center" vertical="center" wrapText="1"/>
    </xf>
    <xf numFmtId="49" fontId="10" fillId="0" borderId="0" xfId="0" applyFont="1">
      <alignment vertical="top"/>
    </xf>
    <xf numFmtId="0" fontId="45" fillId="7" borderId="0" xfId="54" applyFont="1" applyFill="1" applyBorder="1" applyAlignment="1" applyProtection="1">
      <alignment vertical="top" wrapText="1"/>
    </xf>
    <xf numFmtId="49" fontId="79" fillId="0" borderId="0" xfId="0" applyFont="1">
      <alignment vertical="top"/>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79" fillId="0" borderId="0" xfId="0" applyFont="1" applyFill="1" applyBorder="1" applyProtection="1">
      <alignment vertical="top"/>
    </xf>
    <xf numFmtId="49" fontId="79" fillId="0" borderId="0" xfId="0" applyFont="1" applyBorder="1">
      <alignment vertical="top"/>
    </xf>
    <xf numFmtId="49" fontId="79" fillId="0" borderId="0" xfId="0" applyNumberFormat="1" applyFont="1" applyBorder="1" applyAlignment="1">
      <alignment vertical="center"/>
    </xf>
    <xf numFmtId="49" fontId="79" fillId="0" borderId="0" xfId="0" applyNumberFormat="1" applyFont="1" applyAlignment="1">
      <alignment vertical="center"/>
    </xf>
    <xf numFmtId="49" fontId="0" fillId="0" borderId="0" xfId="0">
      <alignment vertical="top"/>
    </xf>
    <xf numFmtId="0" fontId="10" fillId="0" borderId="0" xfId="54" applyFont="1" applyFill="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0" fontId="15" fillId="0" borderId="0" xfId="54" applyFont="1" applyFill="1" applyAlignment="1" applyProtection="1">
      <alignment vertical="center" wrapText="1"/>
    </xf>
    <xf numFmtId="0" fontId="15" fillId="0" borderId="0" xfId="54" applyFont="1" applyFill="1" applyAlignment="1" applyProtection="1">
      <alignment horizontal="center" vertical="center" wrapText="1"/>
    </xf>
    <xf numFmtId="0" fontId="37" fillId="0" borderId="0" xfId="54" applyFont="1" applyFill="1" applyAlignment="1" applyProtection="1">
      <alignment horizontal="center" vertical="center" wrapText="1"/>
    </xf>
    <xf numFmtId="0" fontId="10" fillId="9" borderId="5" xfId="54" applyNumberFormat="1" applyFont="1" applyFill="1" applyBorder="1" applyAlignment="1" applyProtection="1">
      <alignment horizontal="left" vertical="center" wrapText="1" indent="6"/>
      <protection locked="0"/>
    </xf>
    <xf numFmtId="49" fontId="10" fillId="0" borderId="0" xfId="0" applyFont="1">
      <alignment vertical="top"/>
    </xf>
    <xf numFmtId="49" fontId="10" fillId="9" borderId="5" xfId="54" applyNumberFormat="1" applyFont="1" applyFill="1" applyBorder="1" applyAlignment="1" applyProtection="1">
      <alignment horizontal="left" vertical="center" wrapText="1" indent="7"/>
      <protection locked="0"/>
    </xf>
    <xf numFmtId="49" fontId="10" fillId="9" borderId="5" xfId="54" applyNumberFormat="1" applyFont="1" applyFill="1" applyBorder="1" applyAlignment="1" applyProtection="1">
      <alignment horizontal="left" vertical="center" wrapText="1" indent="4"/>
      <protection locked="0"/>
    </xf>
    <xf numFmtId="49" fontId="10" fillId="9" borderId="5" xfId="49" applyNumberFormat="1" applyFont="1" applyFill="1" applyBorder="1" applyAlignment="1" applyProtection="1">
      <alignment horizontal="left" vertical="center" wrapText="1"/>
      <protection locked="0"/>
    </xf>
    <xf numFmtId="49" fontId="10" fillId="2" borderId="5" xfId="30" applyNumberFormat="1" applyFont="1" applyFill="1" applyBorder="1" applyAlignment="1" applyProtection="1">
      <alignment horizontal="left" vertical="center" wrapText="1"/>
      <protection locked="0"/>
    </xf>
    <xf numFmtId="4" fontId="0" fillId="9" borderId="5" xfId="0" applyNumberFormat="1" applyFill="1" applyBorder="1" applyAlignment="1" applyProtection="1">
      <alignment horizontal="right" vertical="center" wrapText="1"/>
      <protection locked="0"/>
    </xf>
    <xf numFmtId="0" fontId="45" fillId="7" borderId="0" xfId="54" applyFont="1" applyFill="1" applyBorder="1" applyAlignment="1" applyProtection="1">
      <alignment vertical="top" wrapText="1"/>
    </xf>
    <xf numFmtId="49" fontId="79" fillId="0" borderId="0" xfId="0" applyFont="1">
      <alignment vertical="top"/>
    </xf>
    <xf numFmtId="165" fontId="10" fillId="9" borderId="5" xfId="30" applyNumberFormat="1" applyFont="1" applyFill="1" applyBorder="1" applyAlignment="1" applyProtection="1">
      <alignment horizontal="right" vertical="center" wrapText="1"/>
      <protection locked="0"/>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79" fillId="0" borderId="0" xfId="0" applyFont="1" applyFill="1" applyBorder="1" applyProtection="1">
      <alignment vertical="top"/>
    </xf>
    <xf numFmtId="49" fontId="79" fillId="0" borderId="0" xfId="0" applyFont="1" applyBorder="1">
      <alignment vertical="top"/>
    </xf>
    <xf numFmtId="49" fontId="79" fillId="0" borderId="0" xfId="0" applyNumberFormat="1" applyFont="1" applyBorder="1" applyAlignment="1">
      <alignment vertical="center"/>
    </xf>
    <xf numFmtId="49" fontId="79" fillId="0" borderId="0" xfId="0" applyNumberFormat="1" applyFont="1" applyAlignment="1">
      <alignment vertical="center"/>
    </xf>
    <xf numFmtId="49" fontId="10" fillId="9" borderId="5" xfId="53" applyNumberFormat="1" applyFont="1" applyFill="1" applyBorder="1" applyAlignment="1" applyProtection="1">
      <alignment horizontal="left" vertical="center" wrapText="1"/>
      <protection locked="0"/>
    </xf>
    <xf numFmtId="49" fontId="10" fillId="0" borderId="5" xfId="53" applyNumberFormat="1" applyFont="1" applyFill="1" applyBorder="1" applyAlignment="1" applyProtection="1">
      <alignment horizontal="center" vertical="center" wrapText="1"/>
    </xf>
    <xf numFmtId="49" fontId="10" fillId="0" borderId="5" xfId="33" applyNumberFormat="1" applyFont="1" applyFill="1" applyBorder="1" applyAlignment="1" applyProtection="1">
      <alignment horizontal="center" vertical="center" wrapText="1"/>
    </xf>
    <xf numFmtId="0" fontId="44" fillId="0" borderId="5" xfId="0" applyNumberFormat="1" applyFont="1" applyFill="1" applyBorder="1" applyAlignment="1" applyProtection="1">
      <alignment horizontal="left" vertical="center"/>
    </xf>
    <xf numFmtId="49" fontId="74" fillId="9" borderId="5" xfId="30" applyNumberFormat="1" applyFont="1" applyFill="1" applyBorder="1" applyAlignment="1" applyProtection="1">
      <alignment horizontal="left" vertical="center" wrapText="1"/>
      <protection locked="0"/>
    </xf>
    <xf numFmtId="49" fontId="0" fillId="9" borderId="5" xfId="53" applyNumberFormat="1" applyFont="1" applyFill="1" applyBorder="1" applyAlignment="1" applyProtection="1">
      <alignment horizontal="center" vertical="center" wrapText="1"/>
      <protection locked="0"/>
    </xf>
    <xf numFmtId="0" fontId="0" fillId="0" borderId="0" xfId="0" applyNumberFormat="1">
      <alignment vertical="top"/>
    </xf>
    <xf numFmtId="0" fontId="10" fillId="9" borderId="5" xfId="54" applyNumberFormat="1" applyFont="1" applyFill="1" applyBorder="1" applyAlignment="1" applyProtection="1">
      <alignment horizontal="left" vertical="center" wrapText="1"/>
      <protection locked="0"/>
    </xf>
    <xf numFmtId="165" fontId="10" fillId="0" borderId="5" xfId="30" applyNumberFormat="1" applyFont="1" applyFill="1" applyBorder="1" applyAlignment="1" applyProtection="1">
      <alignment horizontal="right" vertical="center" wrapText="1"/>
    </xf>
    <xf numFmtId="165" fontId="10" fillId="0" borderId="5" xfId="30" applyNumberFormat="1" applyFont="1" applyFill="1" applyBorder="1" applyAlignment="1" applyProtection="1">
      <alignment vertical="center" wrapText="1"/>
    </xf>
    <xf numFmtId="4" fontId="10" fillId="0" borderId="5" xfId="54" applyNumberFormat="1" applyFont="1" applyFill="1" applyBorder="1" applyAlignment="1" applyProtection="1">
      <alignment horizontal="left" vertical="center" wrapText="1"/>
    </xf>
    <xf numFmtId="0" fontId="79" fillId="0" borderId="0" xfId="54" applyFont="1" applyFill="1" applyAlignment="1" applyProtection="1">
      <alignment vertical="top" wrapText="1"/>
    </xf>
    <xf numFmtId="49" fontId="0" fillId="9" borderId="5" xfId="53" applyNumberFormat="1" applyFont="1" applyFill="1" applyBorder="1" applyAlignment="1" applyProtection="1">
      <alignment horizontal="center" vertical="center" wrapText="1"/>
      <protection locked="0"/>
    </xf>
    <xf numFmtId="0" fontId="0" fillId="0" borderId="0" xfId="0" applyNumberFormat="1">
      <alignment vertical="top"/>
    </xf>
    <xf numFmtId="0" fontId="0" fillId="0" borderId="0" xfId="0" applyNumberFormat="1" applyAlignment="1">
      <alignment vertical="center"/>
    </xf>
    <xf numFmtId="0" fontId="10" fillId="0" borderId="5" xfId="54"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10" fillId="0" borderId="5" xfId="54" applyNumberFormat="1" applyFont="1" applyFill="1" applyBorder="1" applyAlignment="1" applyProtection="1">
      <alignment horizontal="left" vertical="top" wrapText="1"/>
    </xf>
    <xf numFmtId="0" fontId="10" fillId="8" borderId="5" xfId="53" applyNumberFormat="1" applyFont="1" applyFill="1" applyBorder="1" applyAlignment="1" applyProtection="1">
      <alignment horizontal="left" vertical="center" wrapText="1"/>
    </xf>
    <xf numFmtId="49" fontId="10" fillId="0" borderId="5" xfId="33" applyNumberFormat="1" applyFont="1" applyFill="1" applyBorder="1" applyAlignment="1" applyProtection="1">
      <alignment horizontal="center" vertical="center" wrapText="1"/>
    </xf>
    <xf numFmtId="49" fontId="0" fillId="9" borderId="5" xfId="0" applyNumberFormat="1" applyFill="1" applyBorder="1" applyAlignment="1" applyProtection="1">
      <alignment horizontal="left" vertical="center" wrapText="1"/>
      <protection locked="0"/>
    </xf>
    <xf numFmtId="0" fontId="10" fillId="0" borderId="5" xfId="53" applyNumberFormat="1" applyFont="1" applyFill="1" applyBorder="1" applyAlignment="1" applyProtection="1">
      <alignment horizontal="center" vertical="center" wrapText="1"/>
    </xf>
    <xf numFmtId="14" fontId="10" fillId="8" borderId="5" xfId="53" applyNumberFormat="1" applyFont="1" applyFill="1" applyBorder="1" applyAlignment="1" applyProtection="1">
      <alignment horizontal="left" vertical="center" wrapText="1" indent="1"/>
    </xf>
    <xf numFmtId="14" fontId="53" fillId="0" borderId="5" xfId="53" applyNumberFormat="1" applyFont="1" applyFill="1" applyBorder="1" applyAlignment="1" applyProtection="1">
      <alignment horizontal="center" vertical="center" wrapText="1"/>
    </xf>
    <xf numFmtId="0" fontId="0" fillId="0" borderId="0" xfId="0" applyNumberFormat="1">
      <alignment vertical="top"/>
    </xf>
    <xf numFmtId="49" fontId="0" fillId="9" borderId="5" xfId="53" applyNumberFormat="1" applyFont="1" applyFill="1" applyBorder="1" applyAlignment="1" applyProtection="1">
      <alignment horizontal="center" vertical="center" wrapText="1"/>
      <protection locked="0"/>
    </xf>
    <xf numFmtId="0" fontId="37" fillId="7" borderId="0" xfId="54" applyFont="1" applyFill="1" applyBorder="1" applyAlignment="1" applyProtection="1">
      <alignment horizontal="center" vertical="center" wrapText="1"/>
    </xf>
    <xf numFmtId="22" fontId="10" fillId="0" borderId="0" xfId="49" applyNumberFormat="1" applyFont="1" applyAlignment="1" applyProtection="1">
      <alignment horizontal="left" vertical="center" wrapText="1"/>
    </xf>
    <xf numFmtId="49" fontId="0" fillId="8" borderId="5" xfId="53" applyNumberFormat="1" applyFont="1" applyFill="1" applyBorder="1" applyAlignment="1" applyProtection="1">
      <alignment horizontal="left" vertical="center" wrapText="1" indent="1"/>
    </xf>
    <xf numFmtId="49" fontId="10" fillId="9" borderId="5" xfId="52" applyNumberFormat="1" applyFill="1" applyBorder="1" applyAlignment="1" applyProtection="1">
      <alignment horizontal="left" vertical="center" wrapText="1" indent="1"/>
      <protection locked="0"/>
    </xf>
    <xf numFmtId="0" fontId="10" fillId="8" borderId="5" xfId="52" applyNumberFormat="1" applyFont="1" applyFill="1" applyBorder="1" applyAlignment="1" applyProtection="1">
      <alignment horizontal="left" vertical="center" wrapText="1" indent="1"/>
    </xf>
    <xf numFmtId="49" fontId="37" fillId="0" borderId="5" xfId="33" applyNumberFormat="1" applyFont="1" applyFill="1" applyBorder="1" applyAlignment="1" applyProtection="1">
      <alignment horizontal="center" vertical="center" wrapText="1"/>
    </xf>
    <xf numFmtId="49" fontId="10" fillId="8" borderId="29" xfId="53" applyNumberFormat="1" applyFont="1" applyFill="1" applyBorder="1" applyAlignment="1" applyProtection="1">
      <alignment horizontal="center" vertical="center" wrapText="1"/>
    </xf>
    <xf numFmtId="49" fontId="0" fillId="8" borderId="5" xfId="0" applyNumberFormat="1" applyFill="1" applyBorder="1" applyAlignment="1" applyProtection="1">
      <alignment horizontal="left" vertical="center" wrapText="1"/>
    </xf>
    <xf numFmtId="0" fontId="0" fillId="0" borderId="0" xfId="0" applyNumberFormat="1">
      <alignment vertical="top"/>
    </xf>
    <xf numFmtId="165" fontId="0" fillId="2" borderId="5" xfId="0" applyNumberFormat="1" applyFill="1" applyBorder="1" applyAlignment="1" applyProtection="1">
      <alignment horizontal="right" vertical="center"/>
      <protection locked="0"/>
    </xf>
    <xf numFmtId="49" fontId="0" fillId="9" borderId="5" xfId="30" applyNumberFormat="1" applyFont="1" applyFill="1" applyBorder="1" applyAlignment="1" applyProtection="1">
      <alignment horizontal="left" vertical="center" wrapText="1" indent="3"/>
      <protection locked="0"/>
    </xf>
    <xf numFmtId="49" fontId="0" fillId="12" borderId="47" xfId="0" applyFont="1" applyFill="1" applyBorder="1" applyAlignment="1">
      <alignment horizontal="center" vertical="center"/>
    </xf>
    <xf numFmtId="0" fontId="22" fillId="0" borderId="0" xfId="22" applyFont="1" applyFill="1" applyBorder="1" applyAlignment="1" applyProtection="1">
      <alignment horizontal="left" vertical="top" wrapText="1"/>
    </xf>
    <xf numFmtId="49" fontId="74" fillId="0" borderId="0" xfId="30" applyNumberFormat="1" applyFont="1" applyBorder="1" applyProtection="1">
      <alignment vertical="top"/>
    </xf>
    <xf numFmtId="49" fontId="0" fillId="0" borderId="0" xfId="0" applyBorder="1">
      <alignment vertical="top"/>
    </xf>
    <xf numFmtId="0" fontId="18" fillId="7" borderId="0" xfId="43" applyNumberFormat="1" applyFont="1" applyFill="1" applyBorder="1" applyAlignment="1">
      <alignment horizontal="justify" vertical="top" wrapText="1"/>
    </xf>
    <xf numFmtId="49" fontId="74" fillId="0" borderId="0" xfId="30" applyNumberFormat="1" applyBorder="1" applyAlignment="1" applyProtection="1">
      <alignment vertical="center"/>
    </xf>
    <xf numFmtId="0" fontId="22" fillId="0" borderId="0" xfId="22" applyFont="1" applyFill="1" applyBorder="1" applyAlignment="1" applyProtection="1">
      <alignment horizontal="right" vertical="top" wrapText="1" indent="1"/>
    </xf>
    <xf numFmtId="0" fontId="22" fillId="0" borderId="0" xfId="22" applyFont="1" applyFill="1" applyBorder="1" applyAlignment="1" applyProtection="1">
      <alignment horizontal="right" vertical="top" wrapText="1"/>
    </xf>
    <xf numFmtId="49" fontId="18" fillId="7" borderId="0" xfId="43" applyFont="1" applyFill="1" applyBorder="1" applyAlignment="1">
      <alignment horizontal="left" wrapText="1"/>
    </xf>
    <xf numFmtId="49" fontId="18" fillId="7" borderId="0" xfId="43" applyFont="1" applyFill="1" applyBorder="1" applyAlignment="1">
      <alignment horizontal="justify" vertical="justify" wrapText="1"/>
    </xf>
    <xf numFmtId="0" fontId="0" fillId="0" borderId="0" xfId="0" applyNumberFormat="1">
      <alignment vertical="top"/>
    </xf>
    <xf numFmtId="0" fontId="0" fillId="0" borderId="0" xfId="0" applyNumberFormat="1" applyAlignment="1">
      <alignment vertical="center"/>
    </xf>
    <xf numFmtId="0" fontId="18" fillId="7" borderId="0" xfId="43" applyNumberFormat="1" applyFont="1" applyFill="1" applyBorder="1" applyAlignment="1" applyProtection="1">
      <alignment horizontal="justify" vertical="top" wrapText="1"/>
    </xf>
    <xf numFmtId="49" fontId="18" fillId="7" borderId="0" xfId="43" applyFont="1" applyFill="1" applyBorder="1" applyAlignment="1">
      <alignment horizontal="left" vertical="top" wrapText="1" indent="1"/>
    </xf>
    <xf numFmtId="0" fontId="22" fillId="14" borderId="34" xfId="28" applyNumberFormat="1" applyFont="1" applyFill="1" applyBorder="1" applyAlignment="1" applyProtection="1">
      <alignment horizontal="left" vertical="center" wrapText="1" indent="1"/>
    </xf>
    <xf numFmtId="0" fontId="22" fillId="14" borderId="35" xfId="28" applyNumberFormat="1" applyFont="1" applyFill="1" applyBorder="1" applyAlignment="1" applyProtection="1">
      <alignment horizontal="left" vertical="center" wrapText="1" indent="1"/>
    </xf>
    <xf numFmtId="0" fontId="18" fillId="7" borderId="0" xfId="43" applyNumberFormat="1" applyFont="1" applyFill="1" applyBorder="1" applyAlignment="1">
      <alignment horizontal="justify" vertical="center" wrapText="1"/>
    </xf>
    <xf numFmtId="49" fontId="18" fillId="7" borderId="27" xfId="43" applyFont="1" applyFill="1" applyBorder="1" applyAlignment="1">
      <alignment vertical="center" wrapText="1"/>
    </xf>
    <xf numFmtId="49" fontId="18" fillId="7" borderId="0" xfId="43" applyFont="1" applyFill="1" applyBorder="1" applyAlignment="1">
      <alignment vertical="center" wrapText="1"/>
    </xf>
    <xf numFmtId="49" fontId="18" fillId="7" borderId="27" xfId="43" applyFont="1" applyFill="1" applyBorder="1" applyAlignment="1">
      <alignment horizontal="left" vertical="center" wrapText="1"/>
    </xf>
    <xf numFmtId="49" fontId="18" fillId="7" borderId="0" xfId="43" applyFont="1" applyFill="1" applyBorder="1" applyAlignment="1">
      <alignment horizontal="left" vertical="center" wrapText="1"/>
    </xf>
    <xf numFmtId="0" fontId="22" fillId="0" borderId="14" xfId="55" applyFont="1" applyBorder="1" applyAlignment="1">
      <alignment horizontal="center" vertical="center" wrapText="1"/>
    </xf>
    <xf numFmtId="0" fontId="22" fillId="0" borderId="13" xfId="55" applyFont="1" applyBorder="1" applyAlignment="1">
      <alignment horizontal="center" vertical="center" wrapText="1"/>
    </xf>
    <xf numFmtId="0" fontId="12" fillId="0" borderId="0" xfId="52" applyFont="1" applyAlignment="1" applyProtection="1">
      <alignment horizontal="left" vertical="top" wrapText="1"/>
    </xf>
    <xf numFmtId="167" fontId="10" fillId="0" borderId="13" xfId="54" applyNumberFormat="1" applyFont="1" applyFill="1" applyBorder="1" applyAlignment="1" applyProtection="1">
      <alignment horizontal="center" vertical="center" wrapText="1"/>
    </xf>
    <xf numFmtId="167" fontId="10" fillId="0" borderId="14" xfId="54" applyNumberFormat="1" applyFont="1" applyFill="1" applyBorder="1" applyAlignment="1" applyProtection="1">
      <alignment horizontal="center" vertical="center" wrapText="1"/>
    </xf>
    <xf numFmtId="167" fontId="10" fillId="0" borderId="5" xfId="54" applyNumberFormat="1" applyFont="1" applyFill="1" applyBorder="1" applyAlignment="1" applyProtection="1">
      <alignment horizontal="center" vertical="center" wrapText="1"/>
    </xf>
    <xf numFmtId="49" fontId="33" fillId="0" borderId="15" xfId="33" applyNumberFormat="1" applyFont="1" applyFill="1" applyBorder="1" applyAlignment="1" applyProtection="1">
      <alignment horizontal="center" vertical="center" wrapText="1"/>
    </xf>
    <xf numFmtId="0" fontId="22" fillId="0" borderId="14" xfId="32" applyFont="1" applyFill="1" applyBorder="1" applyAlignment="1" applyProtection="1">
      <alignment horizontal="left" vertical="center" wrapText="1" indent="1"/>
    </xf>
    <xf numFmtId="0" fontId="22" fillId="0" borderId="5" xfId="32" applyFont="1" applyFill="1" applyBorder="1" applyAlignment="1" applyProtection="1">
      <alignment horizontal="left" vertical="center" wrapText="1" indent="1"/>
    </xf>
    <xf numFmtId="0" fontId="22" fillId="0" borderId="13" xfId="32" applyFont="1" applyFill="1" applyBorder="1" applyAlignment="1" applyProtection="1">
      <alignment horizontal="left" vertical="center" wrapText="1" indent="1"/>
    </xf>
    <xf numFmtId="0" fontId="10" fillId="0" borderId="0" xfId="54" applyFont="1" applyFill="1" applyBorder="1" applyAlignment="1" applyProtection="1">
      <alignment horizontal="center" vertical="center" wrapText="1"/>
    </xf>
    <xf numFmtId="49" fontId="10" fillId="0" borderId="0" xfId="53" applyNumberFormat="1" applyFont="1" applyFill="1" applyBorder="1" applyAlignment="1" applyProtection="1">
      <alignment horizontal="center" vertical="center" wrapText="1"/>
    </xf>
    <xf numFmtId="0" fontId="10" fillId="0" borderId="5" xfId="54" applyFont="1" applyFill="1" applyBorder="1" applyAlignment="1" applyProtection="1">
      <alignment horizontal="center" vertical="center" wrapText="1"/>
    </xf>
    <xf numFmtId="4" fontId="10" fillId="0" borderId="5" xfId="34" applyFont="1" applyFill="1" applyBorder="1" applyAlignment="1" applyProtection="1">
      <alignment horizontal="center" vertical="center" wrapText="1"/>
    </xf>
    <xf numFmtId="14" fontId="10" fillId="8" borderId="5" xfId="53" applyNumberFormat="1" applyFont="1" applyFill="1" applyBorder="1" applyAlignment="1" applyProtection="1">
      <alignment horizontal="left" vertical="center" wrapText="1" indent="1"/>
    </xf>
    <xf numFmtId="0" fontId="37" fillId="0" borderId="20" xfId="54" applyFont="1" applyFill="1" applyBorder="1" applyAlignment="1" applyProtection="1">
      <alignment horizontal="center" vertical="center" wrapText="1"/>
    </xf>
    <xf numFmtId="0" fontId="10" fillId="8" borderId="16" xfId="54" applyNumberFormat="1" applyFont="1" applyFill="1" applyBorder="1" applyAlignment="1" applyProtection="1">
      <alignment horizontal="left" vertical="center" wrapText="1" indent="1"/>
    </xf>
    <xf numFmtId="0" fontId="10" fillId="8" borderId="28" xfId="54" applyNumberFormat="1" applyFont="1" applyFill="1" applyBorder="1" applyAlignment="1" applyProtection="1">
      <alignment horizontal="left" vertical="center" wrapText="1" indent="1"/>
    </xf>
    <xf numFmtId="14" fontId="37" fillId="0" borderId="16" xfId="53" applyNumberFormat="1" applyFont="1" applyFill="1" applyBorder="1" applyAlignment="1" applyProtection="1">
      <alignment horizontal="center" vertical="center" wrapText="1"/>
    </xf>
    <xf numFmtId="14" fontId="37" fillId="0" borderId="28" xfId="53" applyNumberFormat="1" applyFont="1" applyFill="1" applyBorder="1" applyAlignment="1" applyProtection="1">
      <alignment horizontal="center" vertical="center" wrapText="1"/>
    </xf>
    <xf numFmtId="0" fontId="10" fillId="0" borderId="5" xfId="47" applyFont="1" applyFill="1" applyBorder="1" applyAlignment="1" applyProtection="1">
      <alignment horizontal="center" vertical="center" wrapText="1"/>
    </xf>
    <xf numFmtId="0" fontId="107" fillId="0" borderId="0" xfId="0" applyNumberFormat="1" applyFont="1" applyFill="1" applyBorder="1" applyAlignment="1">
      <alignment horizontal="right" vertical="center"/>
    </xf>
    <xf numFmtId="0" fontId="107" fillId="0" borderId="0" xfId="0" applyNumberFormat="1" applyFont="1" applyFill="1" applyBorder="1" applyAlignment="1" applyProtection="1">
      <alignment horizontal="center" vertical="center"/>
    </xf>
    <xf numFmtId="0" fontId="61" fillId="0" borderId="20" xfId="32" applyFont="1" applyFill="1" applyBorder="1" applyAlignment="1" applyProtection="1">
      <alignment horizontal="left" vertical="center" wrapText="1" indent="1"/>
    </xf>
    <xf numFmtId="0" fontId="61" fillId="0" borderId="28" xfId="32" applyFont="1" applyFill="1" applyBorder="1" applyAlignment="1" applyProtection="1">
      <alignment horizontal="left" vertical="center" wrapText="1" indent="1"/>
    </xf>
    <xf numFmtId="0" fontId="61" fillId="0" borderId="24" xfId="32" applyFont="1" applyFill="1" applyBorder="1" applyAlignment="1" applyProtection="1">
      <alignment horizontal="left" vertical="center" wrapText="1" indent="1"/>
    </xf>
    <xf numFmtId="0" fontId="61" fillId="0" borderId="0" xfId="47" applyFont="1" applyFill="1" applyBorder="1" applyAlignment="1" applyProtection="1">
      <alignment horizontal="right" vertical="center" wrapText="1"/>
    </xf>
    <xf numFmtId="0" fontId="61" fillId="0" borderId="17" xfId="47" applyFont="1" applyFill="1" applyBorder="1" applyAlignment="1" applyProtection="1">
      <alignment horizontal="right" vertical="center" wrapText="1"/>
    </xf>
    <xf numFmtId="0" fontId="10" fillId="0" borderId="5" xfId="47" applyFont="1" applyFill="1" applyBorder="1" applyAlignment="1" applyProtection="1">
      <alignment horizontal="right" vertical="center" wrapText="1"/>
    </xf>
    <xf numFmtId="49" fontId="33" fillId="7" borderId="17" xfId="33" applyNumberFormat="1" applyFont="1" applyFill="1" applyBorder="1" applyAlignment="1" applyProtection="1">
      <alignment horizontal="center" vertical="center" wrapText="1"/>
    </xf>
    <xf numFmtId="0" fontId="0" fillId="0" borderId="0" xfId="0" quotePrefix="1" applyNumberFormat="1" applyAlignment="1">
      <alignment horizontal="left" vertical="top" wrapText="1" indent="1"/>
    </xf>
    <xf numFmtId="0" fontId="0" fillId="0" borderId="0" xfId="0" applyNumberFormat="1" applyAlignment="1">
      <alignment horizontal="left" vertical="top" wrapText="1" indent="1"/>
    </xf>
    <xf numFmtId="0" fontId="0" fillId="0" borderId="5" xfId="0" applyNumberFormat="1" applyBorder="1" applyAlignment="1">
      <alignment horizontal="center" vertical="center" wrapText="1"/>
    </xf>
    <xf numFmtId="0" fontId="0" fillId="0" borderId="5" xfId="0" applyNumberFormat="1" applyBorder="1" applyAlignment="1">
      <alignment horizontal="center" vertical="center"/>
    </xf>
    <xf numFmtId="49" fontId="0" fillId="0" borderId="5" xfId="0" applyBorder="1">
      <alignment vertical="top"/>
    </xf>
    <xf numFmtId="49" fontId="10" fillId="8" borderId="16" xfId="33" applyNumberFormat="1" applyFont="1" applyFill="1" applyBorder="1" applyAlignment="1" applyProtection="1">
      <alignment horizontal="left" vertical="center" wrapText="1"/>
    </xf>
    <xf numFmtId="49" fontId="10" fillId="8" borderId="28" xfId="33" applyNumberFormat="1" applyFont="1" applyFill="1" applyBorder="1" applyAlignment="1" applyProtection="1">
      <alignment horizontal="left" vertical="center" wrapText="1"/>
    </xf>
    <xf numFmtId="49" fontId="10" fillId="8" borderId="26" xfId="33" applyNumberFormat="1" applyFont="1" applyFill="1" applyBorder="1" applyAlignment="1" applyProtection="1">
      <alignment horizontal="left" vertical="center" wrapText="1"/>
    </xf>
    <xf numFmtId="0" fontId="0" fillId="0" borderId="0" xfId="0" applyNumberFormat="1" applyAlignment="1">
      <alignment horizontal="left" vertical="top" wrapText="1"/>
    </xf>
    <xf numFmtId="0" fontId="10" fillId="8" borderId="5" xfId="33" applyNumberFormat="1" applyFont="1" applyFill="1" applyBorder="1" applyAlignment="1" applyProtection="1">
      <alignment horizontal="left" vertical="center" wrapText="1"/>
    </xf>
    <xf numFmtId="49" fontId="0" fillId="8" borderId="5" xfId="0" applyFill="1" applyBorder="1" applyAlignment="1" applyProtection="1">
      <alignment horizontal="left" vertical="top"/>
    </xf>
    <xf numFmtId="0" fontId="10" fillId="8" borderId="16" xfId="53" applyNumberFormat="1" applyFont="1" applyFill="1" applyBorder="1" applyAlignment="1" applyProtection="1">
      <alignment horizontal="left" vertical="center" wrapText="1"/>
    </xf>
    <xf numFmtId="0" fontId="10" fillId="8" borderId="28" xfId="53" applyNumberFormat="1" applyFont="1" applyFill="1" applyBorder="1" applyAlignment="1" applyProtection="1">
      <alignment horizontal="left" vertical="center" wrapText="1"/>
    </xf>
    <xf numFmtId="0" fontId="10" fillId="8" borderId="26" xfId="53" applyNumberFormat="1" applyFont="1" applyFill="1" applyBorder="1" applyAlignment="1" applyProtection="1">
      <alignment horizontal="left" vertical="center" wrapText="1"/>
    </xf>
    <xf numFmtId="0" fontId="10" fillId="8" borderId="5" xfId="53" applyNumberFormat="1" applyFont="1" applyFill="1" applyBorder="1" applyAlignment="1" applyProtection="1">
      <alignment horizontal="center" vertical="center" wrapText="1"/>
    </xf>
    <xf numFmtId="49" fontId="0" fillId="8" borderId="5" xfId="0" applyFill="1" applyBorder="1" applyProtection="1">
      <alignment vertical="top"/>
    </xf>
    <xf numFmtId="49" fontId="10" fillId="0" borderId="5" xfId="33" applyNumberFormat="1" applyFont="1" applyFill="1" applyBorder="1" applyAlignment="1" applyProtection="1">
      <alignment horizontal="center" vertical="center" wrapText="1"/>
    </xf>
    <xf numFmtId="49" fontId="0" fillId="8" borderId="5" xfId="0" applyNumberFormat="1" applyFill="1" applyBorder="1" applyAlignment="1" applyProtection="1">
      <alignment horizontal="left" vertical="center" wrapText="1"/>
    </xf>
    <xf numFmtId="49" fontId="10" fillId="8" borderId="5" xfId="53" applyNumberFormat="1" applyFont="1" applyFill="1" applyBorder="1" applyAlignment="1" applyProtection="1">
      <alignment horizontal="center" vertical="center" wrapText="1"/>
    </xf>
    <xf numFmtId="0" fontId="0" fillId="8" borderId="5" xfId="0" applyNumberFormat="1" applyFill="1" applyBorder="1" applyAlignment="1" applyProtection="1">
      <alignment horizontal="left" vertical="center" wrapText="1"/>
    </xf>
    <xf numFmtId="0" fontId="10" fillId="0" borderId="0" xfId="54" applyFont="1" applyFill="1" applyAlignment="1" applyProtection="1">
      <alignment horizontal="left" vertical="top" wrapText="1"/>
    </xf>
    <xf numFmtId="0" fontId="22" fillId="0" borderId="14" xfId="55" applyFont="1" applyFill="1" applyBorder="1" applyAlignment="1">
      <alignment horizontal="left" vertical="center" wrapText="1" indent="1"/>
    </xf>
    <xf numFmtId="0" fontId="22" fillId="0" borderId="5" xfId="55" applyFont="1" applyFill="1" applyBorder="1" applyAlignment="1">
      <alignment horizontal="left" vertical="center" wrapText="1" indent="1"/>
    </xf>
    <xf numFmtId="0" fontId="22" fillId="0" borderId="13" xfId="55" applyFont="1" applyFill="1" applyBorder="1" applyAlignment="1">
      <alignment horizontal="left" vertical="center" wrapText="1" inden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10" fillId="0" borderId="5" xfId="54" applyNumberFormat="1" applyFont="1" applyFill="1" applyBorder="1" applyAlignment="1" applyProtection="1">
      <alignment horizontal="left" vertical="top" wrapText="1"/>
    </xf>
    <xf numFmtId="0" fontId="79" fillId="0" borderId="0" xfId="54" applyFont="1" applyFill="1" applyBorder="1" applyAlignment="1" applyProtection="1">
      <alignment horizontal="center" vertical="center" wrapText="1"/>
    </xf>
    <xf numFmtId="4" fontId="10" fillId="8" borderId="5" xfId="30" applyNumberFormat="1" applyFont="1" applyFill="1" applyBorder="1" applyAlignment="1" applyProtection="1">
      <alignment horizontal="left" vertical="center" wrapText="1"/>
    </xf>
    <xf numFmtId="0" fontId="10" fillId="9" borderId="5" xfId="54" applyNumberFormat="1" applyFont="1" applyFill="1" applyBorder="1" applyAlignment="1" applyProtection="1">
      <alignment horizontal="left" vertical="center" wrapText="1"/>
      <protection locked="0"/>
    </xf>
    <xf numFmtId="0" fontId="10" fillId="9" borderId="13" xfId="54" applyNumberFormat="1" applyFont="1" applyFill="1" applyBorder="1" applyAlignment="1" applyProtection="1">
      <alignment horizontal="left" vertical="center" wrapText="1"/>
      <protection locked="0"/>
    </xf>
    <xf numFmtId="0" fontId="10" fillId="9" borderId="15" xfId="54" applyNumberFormat="1" applyFont="1" applyFill="1" applyBorder="1" applyAlignment="1" applyProtection="1">
      <alignment horizontal="left" vertical="center" wrapText="1"/>
      <protection locked="0"/>
    </xf>
    <xf numFmtId="0" fontId="10" fillId="9" borderId="14" xfId="54" applyNumberFormat="1" applyFont="1" applyFill="1" applyBorder="1" applyAlignment="1" applyProtection="1">
      <alignment horizontal="left" vertical="center" wrapText="1"/>
      <protection locked="0"/>
    </xf>
    <xf numFmtId="49" fontId="41" fillId="9" borderId="5" xfId="53" applyNumberFormat="1" applyFont="1" applyFill="1" applyBorder="1" applyAlignment="1" applyProtection="1">
      <alignment horizontal="center" vertical="center" wrapText="1"/>
      <protection locked="0"/>
    </xf>
    <xf numFmtId="49" fontId="10" fillId="11" borderId="5" xfId="53" applyNumberFormat="1" applyFont="1" applyFill="1" applyBorder="1" applyAlignment="1" applyProtection="1">
      <alignment horizontal="center" vertical="center" wrapText="1"/>
    </xf>
    <xf numFmtId="0" fontId="10" fillId="12" borderId="13" xfId="47" applyFont="1" applyFill="1" applyBorder="1" applyAlignment="1" applyProtection="1">
      <alignment horizontal="center" vertical="center" wrapText="1"/>
    </xf>
    <xf numFmtId="0" fontId="10" fillId="12" borderId="15" xfId="47" applyFont="1" applyFill="1" applyBorder="1" applyAlignment="1" applyProtection="1">
      <alignment horizontal="center" vertical="center" wrapText="1"/>
    </xf>
    <xf numFmtId="0" fontId="10" fillId="12" borderId="14" xfId="47" applyFont="1" applyFill="1" applyBorder="1" applyAlignment="1" applyProtection="1">
      <alignment horizontal="center" vertical="center" wrapText="1"/>
    </xf>
    <xf numFmtId="0" fontId="10" fillId="7" borderId="16" xfId="54" applyFont="1" applyFill="1" applyBorder="1" applyAlignment="1" applyProtection="1">
      <alignment horizontal="center" vertical="center" wrapText="1"/>
    </xf>
    <xf numFmtId="0" fontId="10" fillId="7" borderId="28" xfId="54" applyFont="1" applyFill="1" applyBorder="1" applyAlignment="1" applyProtection="1">
      <alignment horizontal="center" vertical="center" wrapText="1"/>
    </xf>
    <xf numFmtId="0" fontId="10" fillId="7" borderId="26" xfId="54" applyFont="1" applyFill="1" applyBorder="1" applyAlignment="1" applyProtection="1">
      <alignment horizontal="center" vertical="center" wrapText="1"/>
    </xf>
    <xf numFmtId="0" fontId="22" fillId="0" borderId="15" xfId="55" applyFont="1" applyBorder="1" applyAlignment="1">
      <alignment horizontal="left" vertical="center" wrapText="1" indent="1"/>
    </xf>
    <xf numFmtId="0" fontId="10" fillId="0" borderId="0" xfId="47" applyFont="1" applyFill="1" applyBorder="1" applyAlignment="1" applyProtection="1">
      <alignment horizontal="right" vertical="center" wrapText="1"/>
    </xf>
    <xf numFmtId="0" fontId="33" fillId="7" borderId="23" xfId="33" applyNumberFormat="1" applyFont="1" applyFill="1" applyBorder="1" applyAlignment="1" applyProtection="1">
      <alignment horizontal="center" vertical="center" wrapText="1"/>
    </xf>
    <xf numFmtId="0" fontId="10" fillId="0" borderId="16" xfId="54" applyNumberFormat="1" applyFont="1" applyFill="1" applyBorder="1" applyAlignment="1" applyProtection="1">
      <alignment horizontal="left" vertical="top" wrapText="1"/>
    </xf>
    <xf numFmtId="0" fontId="10" fillId="0" borderId="28" xfId="54" applyNumberFormat="1" applyFont="1" applyFill="1" applyBorder="1" applyAlignment="1" applyProtection="1">
      <alignment horizontal="left" vertical="top" wrapText="1"/>
    </xf>
    <xf numFmtId="0" fontId="10" fillId="0" borderId="26" xfId="54" applyNumberFormat="1" applyFont="1" applyFill="1" applyBorder="1" applyAlignment="1" applyProtection="1">
      <alignment horizontal="left" vertical="top" wrapText="1"/>
    </xf>
    <xf numFmtId="0" fontId="10" fillId="8" borderId="5" xfId="53" applyNumberFormat="1" applyFont="1" applyFill="1" applyBorder="1" applyAlignment="1" applyProtection="1">
      <alignment horizontal="left" vertical="center" wrapText="1" indent="1"/>
    </xf>
    <xf numFmtId="0" fontId="37" fillId="0" borderId="17" xfId="54" applyFont="1" applyFill="1" applyBorder="1" applyAlignment="1" applyProtection="1">
      <alignment horizontal="center" vertical="center" wrapText="1"/>
    </xf>
    <xf numFmtId="0" fontId="0" fillId="12" borderId="13" xfId="47" applyFont="1" applyFill="1" applyBorder="1" applyAlignment="1" applyProtection="1">
      <alignment horizontal="center" vertical="center" wrapText="1"/>
    </xf>
    <xf numFmtId="0" fontId="0" fillId="12" borderId="14" xfId="47" applyFont="1" applyFill="1" applyBorder="1" applyAlignment="1" applyProtection="1">
      <alignment horizontal="center" vertical="center" wrapText="1"/>
    </xf>
    <xf numFmtId="49" fontId="44" fillId="13" borderId="16" xfId="0" applyFont="1" applyFill="1" applyBorder="1" applyAlignment="1" applyProtection="1">
      <alignment horizontal="center" vertical="center" textRotation="90" wrapText="1"/>
    </xf>
    <xf numFmtId="49" fontId="44" fillId="13" borderId="28" xfId="0" applyFont="1" applyFill="1" applyBorder="1" applyAlignment="1" applyProtection="1">
      <alignment horizontal="center" vertical="center" textRotation="90" wrapText="1"/>
    </xf>
    <xf numFmtId="49" fontId="44" fillId="13" borderId="26" xfId="0" applyFont="1" applyFill="1" applyBorder="1" applyAlignment="1" applyProtection="1">
      <alignment horizontal="center" vertical="center" textRotation="90" wrapText="1"/>
    </xf>
    <xf numFmtId="0" fontId="10" fillId="7" borderId="5" xfId="54" applyFont="1" applyFill="1" applyBorder="1" applyAlignment="1" applyProtection="1">
      <alignment horizontal="center" vertical="center" wrapText="1"/>
    </xf>
    <xf numFmtId="0" fontId="0" fillId="7" borderId="13" xfId="102" applyNumberFormat="1" applyFont="1" applyFill="1" applyBorder="1" applyAlignment="1" applyProtection="1">
      <alignment horizontal="center" vertical="center" wrapText="1"/>
    </xf>
    <xf numFmtId="0" fontId="0" fillId="7" borderId="15" xfId="102" applyNumberFormat="1" applyFont="1" applyFill="1" applyBorder="1" applyAlignment="1" applyProtection="1">
      <alignment horizontal="center" vertical="center" wrapText="1"/>
    </xf>
    <xf numFmtId="0" fontId="0" fillId="7" borderId="14" xfId="102" applyNumberFormat="1" applyFont="1" applyFill="1" applyBorder="1" applyAlignment="1" applyProtection="1">
      <alignment horizontal="center" vertical="center" wrapText="1"/>
    </xf>
    <xf numFmtId="0" fontId="10" fillId="12" borderId="13" xfId="45" applyFont="1" applyFill="1" applyBorder="1" applyAlignment="1" applyProtection="1">
      <alignment horizontal="center" vertical="center" wrapText="1"/>
    </xf>
    <xf numFmtId="0" fontId="10" fillId="12" borderId="14" xfId="45" applyFont="1" applyFill="1" applyBorder="1" applyAlignment="1" applyProtection="1">
      <alignment horizontal="center" vertical="center" wrapText="1"/>
    </xf>
    <xf numFmtId="0" fontId="10" fillId="12" borderId="16" xfId="45" applyFont="1" applyFill="1" applyBorder="1" applyAlignment="1" applyProtection="1">
      <alignment horizontal="center" vertical="center" wrapText="1"/>
    </xf>
    <xf numFmtId="0" fontId="10" fillId="12" borderId="26" xfId="45" applyFont="1" applyFill="1" applyBorder="1" applyAlignment="1" applyProtection="1">
      <alignment horizontal="center" vertical="center" wrapText="1"/>
    </xf>
    <xf numFmtId="49" fontId="10" fillId="11" borderId="5" xfId="53" applyNumberFormat="1" applyFont="1" applyFill="1" applyBorder="1" applyAlignment="1" applyProtection="1">
      <alignment horizontal="left" vertical="center" wrapText="1" indent="1"/>
    </xf>
    <xf numFmtId="49" fontId="74" fillId="9" borderId="13" xfId="30" applyNumberFormat="1" applyFont="1" applyFill="1" applyBorder="1" applyAlignment="1" applyProtection="1">
      <alignment horizontal="left" vertical="center" wrapText="1" indent="1"/>
      <protection locked="0"/>
    </xf>
    <xf numFmtId="49" fontId="74" fillId="9" borderId="15" xfId="30" applyNumberFormat="1" applyFont="1" applyFill="1" applyBorder="1" applyAlignment="1" applyProtection="1">
      <alignment horizontal="left" vertical="center" wrapText="1" indent="1"/>
      <protection locked="0"/>
    </xf>
    <xf numFmtId="49" fontId="74" fillId="9" borderId="14" xfId="30" applyNumberFormat="1" applyFont="1" applyFill="1" applyBorder="1" applyAlignment="1" applyProtection="1">
      <alignment horizontal="left" vertical="center" wrapText="1" indent="1"/>
      <protection locked="0"/>
    </xf>
    <xf numFmtId="49" fontId="44" fillId="13" borderId="5" xfId="0" applyFont="1" applyFill="1" applyBorder="1" applyAlignment="1" applyProtection="1">
      <alignment horizontal="center" vertical="center" textRotation="90" wrapText="1"/>
    </xf>
    <xf numFmtId="0" fontId="51" fillId="0" borderId="0" xfId="47" applyFont="1" applyFill="1" applyBorder="1" applyAlignment="1" applyProtection="1">
      <alignment horizontal="center" vertical="center" wrapText="1"/>
    </xf>
    <xf numFmtId="0" fontId="10" fillId="8" borderId="5" xfId="53" applyNumberFormat="1" applyFont="1" applyFill="1" applyBorder="1" applyAlignment="1" applyProtection="1">
      <alignment horizontal="left" vertical="center" wrapText="1"/>
    </xf>
    <xf numFmtId="49" fontId="0" fillId="9" borderId="5" xfId="53" applyNumberFormat="1" applyFont="1" applyFill="1" applyBorder="1" applyAlignment="1" applyProtection="1">
      <alignment horizontal="center" vertical="center" wrapText="1"/>
      <protection locked="0"/>
    </xf>
    <xf numFmtId="0" fontId="33" fillId="7" borderId="15" xfId="33" applyNumberFormat="1" applyFont="1" applyFill="1" applyBorder="1" applyAlignment="1" applyProtection="1">
      <alignment horizontal="center" vertical="center" wrapText="1"/>
    </xf>
    <xf numFmtId="0" fontId="37" fillId="0" borderId="0" xfId="54" applyFont="1" applyFill="1" applyBorder="1" applyAlignment="1" applyProtection="1">
      <alignment horizontal="center" vertical="center" wrapText="1"/>
    </xf>
    <xf numFmtId="0" fontId="51" fillId="0" borderId="17" xfId="47" applyFont="1" applyFill="1" applyBorder="1" applyAlignment="1" applyProtection="1">
      <alignment horizontal="center" vertical="center" wrapText="1"/>
    </xf>
    <xf numFmtId="0" fontId="10" fillId="8" borderId="13" xfId="53" applyNumberFormat="1" applyFont="1" applyFill="1" applyBorder="1" applyAlignment="1" applyProtection="1">
      <alignment horizontal="left" vertical="center" wrapText="1" indent="1"/>
    </xf>
    <xf numFmtId="0" fontId="10" fillId="8" borderId="15" xfId="53" applyNumberFormat="1" applyFont="1" applyFill="1" applyBorder="1" applyAlignment="1" applyProtection="1">
      <alignment horizontal="left" vertical="center" wrapText="1" indent="1"/>
    </xf>
    <xf numFmtId="0" fontId="10" fillId="8" borderId="14" xfId="53" applyNumberFormat="1" applyFont="1" applyFill="1" applyBorder="1" applyAlignment="1" applyProtection="1">
      <alignment horizontal="left" vertical="center" wrapText="1" indent="1"/>
    </xf>
    <xf numFmtId="0" fontId="10" fillId="0" borderId="23" xfId="53" applyNumberFormat="1" applyFont="1" applyFill="1" applyBorder="1" applyAlignment="1" applyProtection="1">
      <alignment horizontal="center" vertical="center" wrapText="1"/>
    </xf>
    <xf numFmtId="0" fontId="10" fillId="0" borderId="0" xfId="53" applyNumberFormat="1"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15" fillId="0" borderId="0" xfId="54" applyFont="1" applyFill="1" applyAlignment="1" applyProtection="1">
      <alignment horizontal="center" vertical="center" wrapText="1"/>
    </xf>
    <xf numFmtId="0" fontId="37" fillId="7" borderId="0" xfId="54" applyFont="1" applyFill="1" applyBorder="1" applyAlignment="1" applyProtection="1">
      <alignment horizontal="center" vertical="center" wrapText="1"/>
    </xf>
    <xf numFmtId="0" fontId="10" fillId="12" borderId="5" xfId="47" applyFont="1" applyFill="1" applyBorder="1" applyAlignment="1" applyProtection="1">
      <alignment horizontal="center" vertical="center" wrapText="1"/>
    </xf>
    <xf numFmtId="0" fontId="10" fillId="12" borderId="5" xfId="45" applyFont="1" applyFill="1" applyBorder="1" applyAlignment="1" applyProtection="1">
      <alignment horizontal="center" vertical="center" wrapText="1"/>
    </xf>
    <xf numFmtId="0" fontId="33" fillId="7" borderId="0" xfId="33" applyNumberFormat="1" applyFont="1" applyFill="1" applyBorder="1" applyAlignment="1" applyProtection="1">
      <alignment horizontal="center" vertical="center" wrapText="1"/>
    </xf>
    <xf numFmtId="0" fontId="10" fillId="8" borderId="5" xfId="47" applyNumberFormat="1" applyFont="1" applyFill="1" applyBorder="1" applyAlignment="1" applyProtection="1">
      <alignment horizontal="left" vertical="center" wrapText="1"/>
    </xf>
    <xf numFmtId="0" fontId="10" fillId="8" borderId="5" xfId="54" applyNumberFormat="1" applyFont="1" applyFill="1" applyBorder="1" applyAlignment="1" applyProtection="1">
      <alignment horizontal="left" vertical="center" wrapText="1"/>
    </xf>
    <xf numFmtId="0" fontId="10" fillId="0" borderId="16" xfId="54" applyNumberFormat="1" applyFont="1" applyFill="1" applyBorder="1" applyAlignment="1" applyProtection="1">
      <alignment horizontal="left" vertical="center" wrapText="1"/>
    </xf>
    <xf numFmtId="0" fontId="10" fillId="0" borderId="26" xfId="54" applyNumberFormat="1" applyFont="1" applyFill="1" applyBorder="1" applyAlignment="1" applyProtection="1">
      <alignment horizontal="left" vertical="center" wrapText="1"/>
    </xf>
    <xf numFmtId="0" fontId="10" fillId="7" borderId="5" xfId="54" applyNumberFormat="1" applyFont="1" applyFill="1" applyBorder="1" applyAlignment="1" applyProtection="1">
      <alignment horizontal="left" vertical="center" wrapText="1"/>
    </xf>
    <xf numFmtId="49" fontId="10" fillId="2" borderId="5" xfId="54" applyNumberFormat="1" applyFont="1" applyFill="1" applyBorder="1" applyAlignment="1" applyProtection="1">
      <alignment horizontal="left" vertical="center" wrapText="1" indent="4"/>
      <protection locked="0"/>
    </xf>
    <xf numFmtId="0" fontId="0" fillId="7" borderId="5" xfId="102" applyNumberFormat="1" applyFont="1" applyFill="1" applyBorder="1" applyAlignment="1" applyProtection="1">
      <alignment horizontal="center" vertical="center" wrapText="1"/>
    </xf>
    <xf numFmtId="0" fontId="10" fillId="0" borderId="21" xfId="54" applyNumberFormat="1" applyFont="1" applyFill="1" applyBorder="1" applyAlignment="1" applyProtection="1">
      <alignment horizontal="left" vertical="center" wrapText="1"/>
    </xf>
    <xf numFmtId="0" fontId="10" fillId="0" borderId="20" xfId="54" applyNumberFormat="1" applyFont="1" applyFill="1" applyBorder="1" applyAlignment="1" applyProtection="1">
      <alignment horizontal="left" vertical="center" wrapText="1"/>
    </xf>
    <xf numFmtId="0" fontId="10" fillId="0" borderId="18" xfId="54" applyNumberFormat="1" applyFont="1" applyFill="1" applyBorder="1" applyAlignment="1" applyProtection="1">
      <alignment horizontal="left" vertical="center" wrapText="1"/>
    </xf>
    <xf numFmtId="49" fontId="10" fillId="7" borderId="5" xfId="54" applyNumberFormat="1" applyFont="1" applyFill="1" applyBorder="1" applyAlignment="1" applyProtection="1">
      <alignment horizontal="center" vertical="center" wrapText="1"/>
    </xf>
    <xf numFmtId="0" fontId="10" fillId="0" borderId="28" xfId="54" applyNumberFormat="1" applyFont="1" applyFill="1" applyBorder="1" applyAlignment="1" applyProtection="1">
      <alignment horizontal="left" vertical="center" wrapText="1"/>
    </xf>
    <xf numFmtId="0" fontId="37" fillId="0" borderId="5" xfId="54" applyFont="1" applyFill="1" applyBorder="1" applyAlignment="1" applyProtection="1">
      <alignment horizontal="center" vertical="center" wrapText="1"/>
    </xf>
    <xf numFmtId="0" fontId="10" fillId="7" borderId="5" xfId="54" applyFont="1" applyFill="1" applyBorder="1" applyAlignment="1" applyProtection="1">
      <alignment horizontal="center" vertical="center"/>
    </xf>
    <xf numFmtId="0" fontId="0" fillId="0" borderId="5" xfId="54" applyFont="1" applyFill="1" applyBorder="1" applyAlignment="1" applyProtection="1">
      <alignment horizontal="left" vertical="center" wrapText="1"/>
    </xf>
    <xf numFmtId="0" fontId="0" fillId="0" borderId="5" xfId="54" applyFont="1" applyFill="1" applyBorder="1" applyAlignment="1" applyProtection="1">
      <alignment horizontal="left" vertical="center" wrapText="1" indent="1"/>
    </xf>
    <xf numFmtId="0" fontId="41" fillId="0" borderId="5" xfId="54" applyFont="1" applyFill="1" applyBorder="1" applyAlignment="1" applyProtection="1">
      <alignment horizontal="left" vertical="center" wrapText="1"/>
    </xf>
    <xf numFmtId="0" fontId="22" fillId="0" borderId="15" xfId="32" applyFont="1" applyFill="1" applyBorder="1" applyAlignment="1" applyProtection="1">
      <alignment horizontal="left" vertical="center" wrapText="1" indent="1"/>
    </xf>
    <xf numFmtId="49" fontId="10" fillId="0" borderId="0" xfId="41" applyBorder="1" applyAlignment="1" applyProtection="1">
      <alignment horizontal="left" vertical="top" wrapText="1"/>
    </xf>
    <xf numFmtId="0" fontId="10" fillId="7" borderId="5" xfId="48" applyNumberFormat="1" applyFont="1" applyFill="1" applyBorder="1" applyAlignment="1" applyProtection="1">
      <alignment horizontal="center" vertical="center" wrapText="1"/>
    </xf>
    <xf numFmtId="49" fontId="10" fillId="0" borderId="0" xfId="41" applyFont="1" applyAlignment="1">
      <alignment horizontal="left" vertical="top" wrapText="1"/>
    </xf>
    <xf numFmtId="49" fontId="0" fillId="12" borderId="15" xfId="0" applyFont="1" applyFill="1" applyBorder="1" applyAlignment="1">
      <alignment horizontal="left" vertical="center" indent="1"/>
    </xf>
    <xf numFmtId="4" fontId="10" fillId="8" borderId="13" xfId="30" applyNumberFormat="1" applyFont="1" applyFill="1" applyBorder="1" applyAlignment="1" applyProtection="1">
      <alignment horizontal="left" vertical="center" wrapText="1"/>
    </xf>
    <xf numFmtId="4" fontId="10" fillId="8" borderId="15" xfId="30" applyNumberFormat="1" applyFont="1" applyFill="1" applyBorder="1" applyAlignment="1" applyProtection="1">
      <alignment horizontal="left" vertical="center" wrapText="1"/>
    </xf>
    <xf numFmtId="4" fontId="10" fillId="8" borderId="14" xfId="30" applyNumberFormat="1" applyFont="1" applyFill="1" applyBorder="1" applyAlignment="1" applyProtection="1">
      <alignment horizontal="left" vertical="center" wrapText="1"/>
    </xf>
    <xf numFmtId="0" fontId="33" fillId="0" borderId="20" xfId="54" applyFont="1" applyFill="1" applyBorder="1" applyAlignment="1" applyProtection="1">
      <alignment horizontal="center" vertical="top" wrapText="1"/>
    </xf>
    <xf numFmtId="0" fontId="33" fillId="0" borderId="0" xfId="54" applyFont="1" applyFill="1" applyBorder="1" applyAlignment="1" applyProtection="1">
      <alignment horizontal="center" vertical="top" wrapText="1"/>
    </xf>
    <xf numFmtId="14" fontId="53" fillId="0" borderId="5" xfId="53" applyNumberFormat="1" applyFont="1" applyFill="1" applyBorder="1" applyAlignment="1" applyProtection="1">
      <alignment horizontal="center" vertical="center" wrapText="1"/>
    </xf>
    <xf numFmtId="49" fontId="10" fillId="7" borderId="16" xfId="54" applyNumberFormat="1" applyFont="1" applyFill="1" applyBorder="1" applyAlignment="1" applyProtection="1">
      <alignment horizontal="center" vertical="center" wrapText="1"/>
    </xf>
    <xf numFmtId="49" fontId="10" fillId="7" borderId="26" xfId="54" applyNumberFormat="1" applyFont="1" applyFill="1" applyBorder="1" applyAlignment="1" applyProtection="1">
      <alignment horizontal="center" vertical="center" wrapText="1"/>
    </xf>
    <xf numFmtId="0" fontId="10" fillId="8" borderId="13" xfId="54" applyNumberFormat="1" applyFont="1" applyFill="1" applyBorder="1" applyAlignment="1" applyProtection="1">
      <alignment horizontal="left" vertical="center" wrapText="1"/>
    </xf>
    <xf numFmtId="0" fontId="10" fillId="8" borderId="15" xfId="54" applyNumberFormat="1" applyFont="1" applyFill="1" applyBorder="1" applyAlignment="1" applyProtection="1">
      <alignment horizontal="left" vertical="center" wrapText="1"/>
    </xf>
    <xf numFmtId="0" fontId="10" fillId="8" borderId="14" xfId="54" applyNumberFormat="1" applyFont="1" applyFill="1" applyBorder="1" applyAlignment="1" applyProtection="1">
      <alignment horizontal="left" vertical="center" wrapText="1"/>
    </xf>
    <xf numFmtId="0" fontId="10" fillId="8" borderId="13" xfId="47" applyNumberFormat="1" applyFont="1" applyFill="1" applyBorder="1" applyAlignment="1" applyProtection="1">
      <alignment horizontal="left" vertical="center" wrapText="1"/>
    </xf>
    <xf numFmtId="0" fontId="10" fillId="8" borderId="15" xfId="47" applyNumberFormat="1" applyFont="1" applyFill="1" applyBorder="1" applyAlignment="1" applyProtection="1">
      <alignment horizontal="left" vertical="center" wrapText="1"/>
    </xf>
    <xf numFmtId="0" fontId="10" fillId="8" borderId="14" xfId="47" applyNumberFormat="1" applyFont="1" applyFill="1" applyBorder="1" applyAlignment="1" applyProtection="1">
      <alignment horizontal="left" vertical="center" wrapText="1"/>
    </xf>
    <xf numFmtId="0" fontId="10" fillId="8" borderId="13" xfId="53" applyNumberFormat="1" applyFont="1" applyFill="1" applyBorder="1" applyAlignment="1" applyProtection="1">
      <alignment horizontal="left" vertical="center" wrapText="1"/>
    </xf>
    <xf numFmtId="0" fontId="10" fillId="8" borderId="15" xfId="53" applyNumberFormat="1" applyFont="1" applyFill="1" applyBorder="1" applyAlignment="1" applyProtection="1">
      <alignment horizontal="left" vertical="center" wrapText="1"/>
    </xf>
    <xf numFmtId="0" fontId="10" fillId="8" borderId="14" xfId="53" applyNumberFormat="1" applyFont="1" applyFill="1" applyBorder="1" applyAlignment="1" applyProtection="1">
      <alignment horizontal="left" vertical="center" wrapText="1"/>
    </xf>
    <xf numFmtId="49" fontId="10" fillId="11" borderId="13" xfId="53" applyNumberFormat="1" applyFont="1" applyFill="1" applyBorder="1" applyAlignment="1" applyProtection="1">
      <alignment horizontal="center" vertical="center" wrapText="1"/>
    </xf>
    <xf numFmtId="0" fontId="10" fillId="0" borderId="13" xfId="54" applyNumberFormat="1" applyFont="1" applyFill="1" applyBorder="1" applyAlignment="1" applyProtection="1">
      <alignment horizontal="left" vertical="center" wrapText="1"/>
    </xf>
    <xf numFmtId="0" fontId="37" fillId="0" borderId="21" xfId="54" applyFont="1" applyFill="1" applyBorder="1" applyAlignment="1" applyProtection="1">
      <alignment horizontal="center" vertical="center" wrapText="1"/>
    </xf>
    <xf numFmtId="0" fontId="37" fillId="0" borderId="18" xfId="54" applyFont="1" applyFill="1" applyBorder="1" applyAlignment="1" applyProtection="1">
      <alignment horizontal="center" vertical="center" wrapText="1"/>
    </xf>
    <xf numFmtId="0" fontId="10" fillId="0" borderId="5" xfId="53" applyNumberFormat="1" applyFont="1" applyFill="1" applyBorder="1" applyAlignment="1" applyProtection="1">
      <alignment horizontal="left" vertical="center" wrapText="1"/>
    </xf>
    <xf numFmtId="0" fontId="10" fillId="11" borderId="5" xfId="53" applyNumberFormat="1" applyFont="1" applyFill="1" applyBorder="1" applyAlignment="1" applyProtection="1">
      <alignment horizontal="center" vertical="center" wrapText="1"/>
    </xf>
    <xf numFmtId="0" fontId="10" fillId="0" borderId="5" xfId="53" applyNumberFormat="1" applyFont="1" applyFill="1" applyBorder="1" applyAlignment="1" applyProtection="1">
      <alignment horizontal="center" vertical="center" wrapText="1"/>
    </xf>
    <xf numFmtId="0" fontId="10" fillId="7" borderId="0" xfId="54" applyFont="1" applyFill="1" applyBorder="1" applyAlignment="1" applyProtection="1">
      <alignment horizontal="center" vertical="center" wrapText="1"/>
    </xf>
    <xf numFmtId="0" fontId="33" fillId="7" borderId="17" xfId="33" applyNumberFormat="1" applyFont="1" applyFill="1" applyBorder="1" applyAlignment="1" applyProtection="1">
      <alignment horizontal="center" vertical="center" wrapText="1"/>
    </xf>
    <xf numFmtId="49" fontId="0" fillId="9" borderId="5" xfId="0" applyNumberFormat="1" applyFill="1" applyBorder="1" applyAlignment="1" applyProtection="1">
      <alignment horizontal="left" vertical="center" wrapText="1"/>
      <protection locked="0"/>
    </xf>
    <xf numFmtId="0" fontId="0" fillId="0" borderId="5" xfId="0" applyNumberFormat="1" applyFill="1" applyBorder="1" applyAlignment="1" applyProtection="1">
      <alignment horizontal="center" vertical="center"/>
    </xf>
    <xf numFmtId="49" fontId="10" fillId="2" borderId="5" xfId="33" applyNumberFormat="1" applyFont="1" applyFill="1" applyBorder="1" applyAlignment="1" applyProtection="1">
      <alignment horizontal="left" vertical="center" wrapText="1"/>
      <protection locked="0"/>
    </xf>
    <xf numFmtId="49" fontId="0" fillId="2" borderId="5" xfId="0" applyFill="1" applyBorder="1" applyAlignment="1" applyProtection="1">
      <alignment horizontal="left" vertical="top"/>
      <protection locked="0"/>
    </xf>
    <xf numFmtId="0" fontId="0" fillId="7" borderId="5" xfId="37" applyNumberFormat="1" applyFont="1" applyFill="1" applyBorder="1" applyAlignment="1" applyProtection="1">
      <alignment horizontal="center" vertical="center" wrapText="1"/>
    </xf>
    <xf numFmtId="0" fontId="0" fillId="9" borderId="5" xfId="0" applyNumberFormat="1" applyFill="1" applyBorder="1" applyAlignment="1" applyProtection="1">
      <alignment horizontal="left" vertical="center" wrapText="1"/>
      <protection locked="0"/>
    </xf>
    <xf numFmtId="0" fontId="10" fillId="9" borderId="5" xfId="33" applyNumberFormat="1" applyFont="1" applyFill="1" applyBorder="1" applyAlignment="1" applyProtection="1">
      <alignment horizontal="left" vertical="center" wrapText="1"/>
      <protection locked="0"/>
    </xf>
    <xf numFmtId="49" fontId="0" fillId="0" borderId="5" xfId="0" applyBorder="1" applyAlignment="1">
      <alignment horizontal="left" vertical="top"/>
    </xf>
    <xf numFmtId="0" fontId="10" fillId="11" borderId="5" xfId="53" applyNumberFormat="1" applyFont="1" applyFill="1" applyBorder="1" applyAlignment="1" applyProtection="1">
      <alignment horizontal="left" vertical="center" wrapText="1"/>
    </xf>
    <xf numFmtId="49" fontId="0" fillId="11" borderId="5" xfId="0" applyFill="1" applyBorder="1" applyAlignment="1" applyProtection="1">
      <alignment horizontal="left" vertical="top"/>
    </xf>
    <xf numFmtId="0" fontId="10" fillId="0" borderId="5" xfId="33" applyNumberFormat="1" applyFont="1" applyFill="1" applyBorder="1" applyAlignment="1" applyProtection="1">
      <alignment horizontal="left" vertical="center" wrapText="1"/>
    </xf>
    <xf numFmtId="0" fontId="10" fillId="0" borderId="15" xfId="54" applyNumberFormat="1" applyFont="1" applyFill="1" applyBorder="1" applyAlignment="1" applyProtection="1">
      <alignment horizontal="left" vertical="center" wrapText="1"/>
    </xf>
    <xf numFmtId="0" fontId="10" fillId="0" borderId="14" xfId="54" applyNumberFormat="1" applyFont="1" applyFill="1" applyBorder="1" applyAlignment="1" applyProtection="1">
      <alignment horizontal="left" vertical="center" wrapText="1"/>
    </xf>
    <xf numFmtId="0" fontId="10" fillId="0" borderId="5" xfId="54" applyNumberFormat="1" applyFont="1" applyFill="1" applyBorder="1" applyAlignment="1" applyProtection="1">
      <alignment horizontal="left" vertical="center" wrapText="1"/>
    </xf>
    <xf numFmtId="0" fontId="12" fillId="10" borderId="5" xfId="0" applyNumberFormat="1" applyFont="1" applyFill="1" applyBorder="1" applyAlignment="1" applyProtection="1">
      <alignment horizontal="center" vertical="center" wrapText="1"/>
    </xf>
  </cellXfs>
  <cellStyles count="124">
    <cellStyle name=" 1" xfId="1"/>
    <cellStyle name=" 1 2" xfId="2"/>
    <cellStyle name=" 1_Stage1" xfId="3"/>
    <cellStyle name="_Model_RAB Мой_PR.PROG.WARM.NOTCOMBI.2012.2.16_v1.4(04.04.11) " xfId="4"/>
    <cellStyle name="_Model_RAB Мой_Книга2_PR.PROG.WARM.NOTCOMBI.2012.2.16_v1.4(04.04.11) " xfId="5"/>
    <cellStyle name="_Model_RAB_MRSK_svod_PR.PROG.WARM.NOTCOMBI.2012.2.16_v1.4(04.04.11) " xfId="6"/>
    <cellStyle name="_Model_RAB_MRSK_svod_Книга2_PR.PROG.WARM.NOTCOMBI.2012.2.16_v1.4(04.04.11) " xfId="7"/>
    <cellStyle name="_МОДЕЛЬ_1 (2)_PR.PROG.WARM.NOTCOMBI.2012.2.16_v1.4(04.04.11) " xfId="8"/>
    <cellStyle name="_МОДЕЛЬ_1 (2)_Книга2_PR.PROG.WARM.NOTCOMBI.2012.2.16_v1.4(04.04.11) " xfId="9"/>
    <cellStyle name="_пр 5 тариф RAB_PR.PROG.WARM.NOTCOMBI.2012.2.16_v1.4(04.04.11) " xfId="10"/>
    <cellStyle name="_пр 5 тариф RAB_Книга2_PR.PROG.WARM.NOTCOMBI.2012.2.16_v1.4(04.04.11) " xfId="11"/>
    <cellStyle name="_Расчет RAB_22072008_PR.PROG.WARM.NOTCOMBI.2012.2.16_v1.4(04.04.11) " xfId="12"/>
    <cellStyle name="_Расчет RAB_22072008_Книга2_PR.PROG.WARM.NOTCOMBI.2012.2.16_v1.4(04.04.11) " xfId="13"/>
    <cellStyle name="_Расчет RAB_Лен и МОЭСК_с 2010 года_14.04.2009_со сглаж_version 3.0_без ФСК_PR.PROG.WARM.NOTCOMBI.2012.2.16_v1.4(04.04.11) " xfId="14"/>
    <cellStyle name="_Расчет RAB_Лен и МОЭСК_с 2010 года_14.04.2009_со сглаж_version 3.0_без ФСК_Книга2_PR.PROG.WARM.NOTCOMBI.2012.2.16_v1.4(04.04.11) " xfId="15"/>
    <cellStyle name="20% — акцент1" xfId="73" builtinId="30" hidden="1"/>
    <cellStyle name="20% — акцент2" xfId="77" builtinId="34" hidden="1"/>
    <cellStyle name="20% — акцент3" xfId="81" builtinId="38" hidden="1"/>
    <cellStyle name="20% — акцент4" xfId="85" builtinId="42" hidden="1"/>
    <cellStyle name="20% — акцент5" xfId="89" builtinId="46" hidden="1"/>
    <cellStyle name="20% — акцент6" xfId="93" builtinId="50" hidden="1"/>
    <cellStyle name="40% — акцент1" xfId="74" builtinId="31" hidden="1"/>
    <cellStyle name="40% — акцент2" xfId="78" builtinId="35" hidden="1"/>
    <cellStyle name="40% — акцент3" xfId="82" builtinId="39" hidden="1"/>
    <cellStyle name="40% — акцент4" xfId="86" builtinId="43" hidden="1"/>
    <cellStyle name="40% — акцент5" xfId="90" builtinId="47" hidden="1"/>
    <cellStyle name="40% — акцент6" xfId="94" builtinId="51" hidden="1"/>
    <cellStyle name="60% — акцент1" xfId="75" builtinId="32" hidden="1"/>
    <cellStyle name="60% — акцент2" xfId="79" builtinId="36" hidden="1"/>
    <cellStyle name="60% — акцент3" xfId="83" builtinId="40" hidden="1"/>
    <cellStyle name="60% — акцент4" xfId="87" builtinId="44" hidden="1"/>
    <cellStyle name="60% — акцент5" xfId="91" builtinId="48" hidden="1"/>
    <cellStyle name="60% — акцент6" xfId="95" builtinId="52" hidden="1"/>
    <cellStyle name="Cells 2" xfId="103"/>
    <cellStyle name="Currency [0]" xfId="16"/>
    <cellStyle name="currency1" xfId="17"/>
    <cellStyle name="Currency2" xfId="18"/>
    <cellStyle name="currency3" xfId="19"/>
    <cellStyle name="currency4" xfId="20"/>
    <cellStyle name="Followed Hyperlink" xfId="21"/>
    <cellStyle name="Header 3" xfId="22"/>
    <cellStyle name="Hyperlink" xfId="23"/>
    <cellStyle name="normal" xfId="24"/>
    <cellStyle name="Normal1" xfId="25"/>
    <cellStyle name="Normal2" xfId="26"/>
    <cellStyle name="Percent1" xfId="27"/>
    <cellStyle name="Title 4" xfId="28"/>
    <cellStyle name="Акцент1" xfId="72" builtinId="29" hidden="1"/>
    <cellStyle name="Акцент2" xfId="76" builtinId="33" hidden="1"/>
    <cellStyle name="Акцент3" xfId="80" builtinId="37" hidden="1"/>
    <cellStyle name="Акцент4" xfId="84" builtinId="41" hidden="1"/>
    <cellStyle name="Акцент5" xfId="88" builtinId="45" hidden="1"/>
    <cellStyle name="Акцент6" xfId="92" builtinId="49" hidden="1"/>
    <cellStyle name="Ввод " xfId="29" builtinId="20" customBuiltin="1"/>
    <cellStyle name="Вывод" xfId="64" builtinId="21" hidden="1"/>
    <cellStyle name="Вычисление" xfId="65" builtinId="22" hidden="1"/>
    <cellStyle name="Гиперссылка" xfId="30" builtinId="8" customBuiltin="1"/>
    <cellStyle name="Гиперссылка 2" xfId="104"/>
    <cellStyle name="Гиперссылка 2 2" xfId="31"/>
    <cellStyle name="Гиперссылка 4" xfId="105"/>
    <cellStyle name="Гиперссылка 5" xfId="119"/>
    <cellStyle name="Границы" xfId="120"/>
    <cellStyle name="Денежный" xfId="99" builtinId="4" hidden="1"/>
    <cellStyle name="Денежный [0]" xfId="100" builtinId="7" hidden="1"/>
    <cellStyle name="Заголовок" xfId="32"/>
    <cellStyle name="Заголовок 1" xfId="57" builtinId="16" hidden="1"/>
    <cellStyle name="Заголовок 2" xfId="58" builtinId="17" hidden="1"/>
    <cellStyle name="Заголовок 3" xfId="59" builtinId="18" hidden="1"/>
    <cellStyle name="Заголовок 4" xfId="60" builtinId="19" hidden="1"/>
    <cellStyle name="ЗаголовокСтолбца" xfId="33"/>
    <cellStyle name="Значение" xfId="34"/>
    <cellStyle name="Итог" xfId="71" builtinId="25" hidden="1"/>
    <cellStyle name="Контрольная ячейка" xfId="67" builtinId="23" hidden="1"/>
    <cellStyle name="Название" xfId="56" builtinId="15" hidden="1"/>
    <cellStyle name="Нейтральный" xfId="63" builtinId="28" hidden="1"/>
    <cellStyle name="Обычный" xfId="0" builtinId="0" customBuiltin="1"/>
    <cellStyle name="Обычный 10" xfId="35"/>
    <cellStyle name="Обычный 12" xfId="106"/>
    <cellStyle name="Обычный 12 2" xfId="36"/>
    <cellStyle name="Обычный 12 3" xfId="115"/>
    <cellStyle name="Обычный 14" xfId="37"/>
    <cellStyle name="Обычный 14 2" xfId="111"/>
    <cellStyle name="Обычный 14 2 2" xfId="116"/>
    <cellStyle name="Обычный 14 3" xfId="112"/>
    <cellStyle name="Обычный 14 3 2" xfId="117"/>
    <cellStyle name="Обычный 14 4" xfId="113"/>
    <cellStyle name="Обычный 14 4 2" xfId="118"/>
    <cellStyle name="Обычный 14 5" xfId="96"/>
    <cellStyle name="Обычный 14 6" xfId="102"/>
    <cellStyle name="Обычный 14 7" xfId="114"/>
    <cellStyle name="Обычный 14 8" xfId="122"/>
    <cellStyle name="Обычный 14 9" xfId="123"/>
    <cellStyle name="Обычный 15" xfId="38"/>
    <cellStyle name="Обычный 2" xfId="39"/>
    <cellStyle name="Обычный 2 10 2" xfId="107"/>
    <cellStyle name="Обычный 2 2" xfId="40"/>
    <cellStyle name="Обычный 2 3" xfId="108"/>
    <cellStyle name="Обычный 2 4" xfId="109"/>
    <cellStyle name="Обычный 3" xfId="41"/>
    <cellStyle name="Обычный 3 2" xfId="42"/>
    <cellStyle name="Обычный 3 3" xfId="43"/>
    <cellStyle name="Обычный 3 4" xfId="121"/>
    <cellStyle name="Обычный 4" xfId="44"/>
    <cellStyle name="Обычный 5" xfId="110"/>
    <cellStyle name="Обычный_BALANCE.WARM.2007YEAR(FACT)" xfId="45"/>
    <cellStyle name="Обычный_INVEST.WARM.PLAN.4.78(v0.1)" xfId="46"/>
    <cellStyle name="Обычный_JKH.OPEN.INFO.HVS(v3.5)_цены161210" xfId="47"/>
    <cellStyle name="Обычный_JKH.OPEN.INFO.PRICE.VO_v4.0(10.02.11)" xfId="48"/>
    <cellStyle name="Обычный_MINENERGO.340.PRIL79(v0.1)" xfId="49"/>
    <cellStyle name="Обычный_PREDEL.JKH.2010(v1.3)" xfId="50"/>
    <cellStyle name="Обычный_razrabotka_sablonov_po_WKU" xfId="51"/>
    <cellStyle name="Обычный_SIMPLE_1_massive2" xfId="52"/>
    <cellStyle name="Обычный_ЖКУ_проект3" xfId="53"/>
    <cellStyle name="Обычный_Мониторинг инвестиций" xfId="54"/>
    <cellStyle name="Обычный_Шаблон по источникам для Модуля Реестр (2)" xfId="55"/>
    <cellStyle name="Плохой" xfId="62" builtinId="27" hidden="1"/>
    <cellStyle name="Пояснение" xfId="70" builtinId="53" hidden="1"/>
    <cellStyle name="Примечание" xfId="69" builtinId="10" hidden="1"/>
    <cellStyle name="Процентный" xfId="101" builtinId="5" hidden="1"/>
    <cellStyle name="Связанная ячейка" xfId="66" builtinId="24" hidden="1"/>
    <cellStyle name="Текст предупреждения" xfId="68" builtinId="11" hidden="1"/>
    <cellStyle name="Финансовый" xfId="97" builtinId="3" hidden="1"/>
    <cellStyle name="Финансовый [0]" xfId="98" builtinId="6" hidden="1"/>
    <cellStyle name="Хороший" xfId="61" builtinId="26" hidden="1"/>
  </cellStyles>
  <dxfs count="0"/>
  <tableStyles count="0" defaultTableStyle="TableStyleMedium2" defaultPivotStyle="PivotStyleMedium9"/>
  <colors>
    <indexedColors>
      <rgbColor rgb="00000000"/>
      <rgbColor rgb="00FFFFFF"/>
      <rgbColor rgb="00FF0000"/>
      <rgbColor rgb="0000FF00"/>
      <rgbColor rgb="000000FF"/>
      <rgbColor rgb="00FFFF00"/>
      <rgbColor rgb="00FF00FF"/>
      <rgbColor rgb="0000FFFF"/>
      <rgbColor rgb="00000000"/>
      <rgbColor rgb="00FFFFFF"/>
      <rgbColor rgb="00CC0000"/>
      <rgbColor rgb="00000000"/>
      <rgbColor rgb="000000FF"/>
      <rgbColor rgb="00FFFF00"/>
      <rgbColor rgb="00FF00FF"/>
      <rgbColor rgb="0000FFFF"/>
      <rgbColor rgb="00800000"/>
      <rgbColor rgb="00008000"/>
      <rgbColor rgb="00000080"/>
      <rgbColor rgb="00808000"/>
      <rgbColor rgb="00800080"/>
      <rgbColor rgb="00008080"/>
      <rgbColor rgb="00C0C0C0"/>
      <rgbColor rgb="00BCBCBC"/>
      <rgbColor rgb="009999FF"/>
      <rgbColor rgb="00993366"/>
      <rgbColor rgb="00FFFFCC"/>
      <rgbColor rgb="00CCFFFF"/>
      <rgbColor rgb="00660066"/>
      <rgbColor rgb="00FFB7B7"/>
      <rgbColor rgb="000066CC"/>
      <rgbColor rgb="00CCCCFF"/>
      <rgbColor rgb="00000080"/>
      <rgbColor rgb="00FF00FF"/>
      <rgbColor rgb="00FFFF00"/>
      <rgbColor rgb="0000FFFF"/>
      <rgbColor rgb="00800080"/>
      <rgbColor rgb="00800000"/>
      <rgbColor rgb="00008080"/>
      <rgbColor rgb="000000FF"/>
      <rgbColor rgb="0000CCFF"/>
      <rgbColor rgb="00E3FAFD"/>
      <rgbColor rgb="00D7EAD3"/>
      <rgbColor rgb="00FFFFC0"/>
      <rgbColor rgb="00B7E4FF"/>
      <rgbColor rgb="00FFCCFF"/>
      <rgbColor rgb="00CC99FF"/>
      <rgbColor rgb="00FFCC99"/>
      <rgbColor rgb="003366FF"/>
      <rgbColor rgb="0033CCCC"/>
      <rgbColor rgb="0099CC00"/>
      <rgbColor rgb="00FFCC00"/>
      <rgbColor rgb="00FF9900"/>
      <rgbColor rgb="00FF6600"/>
      <rgbColor rgb="00666699"/>
      <rgbColor rgb="00BCBCBC"/>
      <rgbColor rgb="00003366"/>
      <rgbColor rgb="00339966"/>
      <rgbColor rgb="00003300"/>
      <rgbColor rgb="00333300"/>
      <rgbColor rgb="00993300"/>
      <rgbColor rgb="00993366"/>
      <rgbColor rgb="00000080"/>
      <rgbColor rgb="00333333"/>
    </indexedColors>
    <mruColors>
      <color rgb="FFEAEBE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calcChain" Target="calcChain.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s>
</file>

<file path=xl/drawings/_rels/drawing1.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3" Type="http://schemas.openxmlformats.org/officeDocument/2006/relationships/image" Target="../media/image4.png"/><Relationship Id="rId7" Type="http://schemas.openxmlformats.org/officeDocument/2006/relationships/image" Target="../media/image8.png"/><Relationship Id="rId12" Type="http://schemas.openxmlformats.org/officeDocument/2006/relationships/image" Target="../media/image13.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0" Type="http://schemas.openxmlformats.org/officeDocument/2006/relationships/image" Target="../media/image11.png"/><Relationship Id="rId4" Type="http://schemas.openxmlformats.org/officeDocument/2006/relationships/image" Target="../media/image5.png"/><Relationship Id="rId9" Type="http://schemas.openxmlformats.org/officeDocument/2006/relationships/image" Target="../media/image10.png"/><Relationship Id="rId14" Type="http://schemas.openxmlformats.org/officeDocument/2006/relationships/image" Target="../media/image15.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6.png"/></Relationships>
</file>

<file path=xl/drawings/_rels/drawing3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1.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34.xml.rels><?xml version="1.0" encoding="UTF-8" standalone="yes"?>
<Relationships xmlns="http://schemas.openxmlformats.org/package/2006/relationships"><Relationship Id="rId1" Type="http://schemas.openxmlformats.org/officeDocument/2006/relationships/image" Target="../media/image18.png"/></Relationships>
</file>

<file path=xl/drawings/_rels/drawing35.xml.rels><?xml version="1.0" encoding="UTF-8" standalone="yes"?>
<Relationships xmlns="http://schemas.openxmlformats.org/package/2006/relationships"><Relationship Id="rId1" Type="http://schemas.openxmlformats.org/officeDocument/2006/relationships/image" Target="../media/image18.png"/></Relationships>
</file>

<file path=xl/drawings/_rels/drawing4.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6.png"/></Relationships>
</file>

<file path=xl/drawings/_rels/drawing5.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6.png"/><Relationship Id="rId1" Type="http://schemas.openxmlformats.org/officeDocument/2006/relationships/image" Target="../media/image18.png"/><Relationship Id="rId4" Type="http://schemas.openxmlformats.org/officeDocument/2006/relationships/image" Target="../media/image20.png"/></Relationships>
</file>

<file path=xl/drawings/_rels/drawing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absolute">
    <xdr:from>
      <xdr:col>1</xdr:col>
      <xdr:colOff>0</xdr:colOff>
      <xdr:row>18</xdr:row>
      <xdr:rowOff>482600</xdr:rowOff>
    </xdr:from>
    <xdr:to>
      <xdr:col>3</xdr:col>
      <xdr:colOff>0</xdr:colOff>
      <xdr:row>113</xdr:row>
      <xdr:rowOff>3175</xdr:rowOff>
    </xdr:to>
    <xdr:sp macro="[0]!Instruction.BlockClick" textlink="">
      <xdr:nvSpPr>
        <xdr:cNvPr id="2" name="InstrBlock_8">
          <a:extLst>
            <a:ext uri="{FF2B5EF4-FFF2-40B4-BE49-F238E27FC236}">
              <a16:creationId xmlns:a16="http://schemas.microsoft.com/office/drawing/2014/main" id="{00000000-0008-0000-0200-000002000000}"/>
            </a:ext>
          </a:extLst>
        </xdr:cNvPr>
        <xdr:cNvSpPr txBox="1">
          <a:spLocks noChangeArrowheads="1"/>
        </xdr:cNvSpPr>
      </xdr:nvSpPr>
      <xdr:spPr bwMode="auto">
        <a:xfrm>
          <a:off x="219075" y="43021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Обновление</a:t>
          </a:r>
        </a:p>
      </xdr:txBody>
    </xdr:sp>
    <xdr:clientData/>
  </xdr:twoCellAnchor>
  <xdr:twoCellAnchor editAs="absolute">
    <xdr:from>
      <xdr:col>1</xdr:col>
      <xdr:colOff>0</xdr:colOff>
      <xdr:row>18</xdr:row>
      <xdr:rowOff>19050</xdr:rowOff>
    </xdr:from>
    <xdr:to>
      <xdr:col>3</xdr:col>
      <xdr:colOff>0</xdr:colOff>
      <xdr:row>18</xdr:row>
      <xdr:rowOff>482600</xdr:rowOff>
    </xdr:to>
    <xdr:sp macro="[0]!Instruction.BlockClick" textlink="">
      <xdr:nvSpPr>
        <xdr:cNvPr id="3" name="InstrBlock_7">
          <a:extLst>
            <a:ext uri="{FF2B5EF4-FFF2-40B4-BE49-F238E27FC236}">
              <a16:creationId xmlns:a16="http://schemas.microsoft.com/office/drawing/2014/main" id="{00000000-0008-0000-0200-000003000000}"/>
            </a:ext>
          </a:extLst>
        </xdr:cNvPr>
        <xdr:cNvSpPr txBox="1">
          <a:spLocks noChangeArrowheads="1"/>
        </xdr:cNvSpPr>
      </xdr:nvSpPr>
      <xdr:spPr bwMode="auto">
        <a:xfrm>
          <a:off x="219075" y="38385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Консультации по работе с отчётом</a:t>
          </a:r>
        </a:p>
      </xdr:txBody>
    </xdr:sp>
    <xdr:clientData/>
  </xdr:twoCellAnchor>
  <xdr:twoCellAnchor editAs="absolute">
    <xdr:from>
      <xdr:col>1</xdr:col>
      <xdr:colOff>0</xdr:colOff>
      <xdr:row>15</xdr:row>
      <xdr:rowOff>127000</xdr:rowOff>
    </xdr:from>
    <xdr:to>
      <xdr:col>3</xdr:col>
      <xdr:colOff>0</xdr:colOff>
      <xdr:row>18</xdr:row>
      <xdr:rowOff>19050</xdr:rowOff>
    </xdr:to>
    <xdr:sp macro="[0]!Instruction.BlockClick" textlink="">
      <xdr:nvSpPr>
        <xdr:cNvPr id="4" name="InstrBlock_6">
          <a:extLst>
            <a:ext uri="{FF2B5EF4-FFF2-40B4-BE49-F238E27FC236}">
              <a16:creationId xmlns:a16="http://schemas.microsoft.com/office/drawing/2014/main" id="{00000000-0008-0000-0200-000004000000}"/>
            </a:ext>
          </a:extLst>
        </xdr:cNvPr>
        <xdr:cNvSpPr txBox="1">
          <a:spLocks noChangeArrowheads="1"/>
        </xdr:cNvSpPr>
      </xdr:nvSpPr>
      <xdr:spPr bwMode="auto">
        <a:xfrm>
          <a:off x="219075" y="33750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Методология заполнения</a:t>
          </a:r>
        </a:p>
      </xdr:txBody>
    </xdr:sp>
    <xdr:clientData/>
  </xdr:twoCellAnchor>
  <xdr:twoCellAnchor editAs="absolute">
    <xdr:from>
      <xdr:col>1</xdr:col>
      <xdr:colOff>0</xdr:colOff>
      <xdr:row>13</xdr:row>
      <xdr:rowOff>44450</xdr:rowOff>
    </xdr:from>
    <xdr:to>
      <xdr:col>3</xdr:col>
      <xdr:colOff>0</xdr:colOff>
      <xdr:row>15</xdr:row>
      <xdr:rowOff>127000</xdr:rowOff>
    </xdr:to>
    <xdr:sp macro="[0]!Instruction.BlockClick" textlink="">
      <xdr:nvSpPr>
        <xdr:cNvPr id="5" name="InstrBlock_5">
          <a:extLst>
            <a:ext uri="{FF2B5EF4-FFF2-40B4-BE49-F238E27FC236}">
              <a16:creationId xmlns:a16="http://schemas.microsoft.com/office/drawing/2014/main" id="{00000000-0008-0000-0200-000005000000}"/>
            </a:ext>
          </a:extLst>
        </xdr:cNvPr>
        <xdr:cNvSpPr txBox="1">
          <a:spLocks noChangeArrowheads="1"/>
        </xdr:cNvSpPr>
      </xdr:nvSpPr>
      <xdr:spPr bwMode="auto">
        <a:xfrm>
          <a:off x="219075" y="2911475"/>
          <a:ext cx="2066925" cy="463550"/>
        </a:xfrm>
        <a:prstGeom prst="rect">
          <a:avLst/>
        </a:prstGeom>
        <a:solidFill>
          <a:srgbClr val="F0F0F0"/>
        </a:solidFill>
        <a:ln w="9525">
          <a:solidFill>
            <a:srgbClr val="A6A6A6"/>
          </a:solidFill>
          <a:miter lim="800000"/>
          <a:headEnd/>
          <a:tailEnd/>
        </a:ln>
      </xdr:spPr>
      <xdr:txBody>
        <a:bodyPr vertOverflow="clip" wrap="square" lIns="468000" tIns="46800" rIns="0" bIns="46800" anchor="ctr" upright="1"/>
        <a:lstStyle/>
        <a:p>
          <a:pPr algn="l" rtl="0">
            <a:defRPr sz="1000"/>
          </a:pPr>
          <a:r>
            <a:rPr lang="ru-RU" sz="1000" b="0" i="0" u="none" strike="noStrike" baseline="0">
              <a:solidFill>
                <a:srgbClr val="000000"/>
              </a:solidFill>
              <a:latin typeface="Tahoma"/>
              <a:ea typeface="Tahoma"/>
              <a:cs typeface="Tahoma"/>
            </a:rPr>
            <a:t>Организационно-технические консультации</a:t>
          </a:r>
        </a:p>
      </xdr:txBody>
    </xdr:sp>
    <xdr:clientData/>
  </xdr:twoCellAnchor>
  <xdr:twoCellAnchor editAs="absolute">
    <xdr:from>
      <xdr:col>1</xdr:col>
      <xdr:colOff>0</xdr:colOff>
      <xdr:row>12</xdr:row>
      <xdr:rowOff>66675</xdr:rowOff>
    </xdr:from>
    <xdr:to>
      <xdr:col>3</xdr:col>
      <xdr:colOff>0</xdr:colOff>
      <xdr:row>13</xdr:row>
      <xdr:rowOff>44450</xdr:rowOff>
    </xdr:to>
    <xdr:sp macro="[0]!Instruction.BlockClick" textlink="">
      <xdr:nvSpPr>
        <xdr:cNvPr id="6" name="InstrBlock_4">
          <a:extLst>
            <a:ext uri="{FF2B5EF4-FFF2-40B4-BE49-F238E27FC236}">
              <a16:creationId xmlns:a16="http://schemas.microsoft.com/office/drawing/2014/main" id="{00000000-0008-0000-0200-000006000000}"/>
            </a:ext>
          </a:extLst>
        </xdr:cNvPr>
        <xdr:cNvSpPr txBox="1">
          <a:spLocks noChangeArrowheads="1"/>
        </xdr:cNvSpPr>
      </xdr:nvSpPr>
      <xdr:spPr bwMode="auto">
        <a:xfrm>
          <a:off x="219075" y="24479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Проверка отчёта</a:t>
          </a:r>
        </a:p>
      </xdr:txBody>
    </xdr:sp>
    <xdr:clientData/>
  </xdr:twoCellAnchor>
  <xdr:twoCellAnchor editAs="absolute">
    <xdr:from>
      <xdr:col>1</xdr:col>
      <xdr:colOff>0</xdr:colOff>
      <xdr:row>10</xdr:row>
      <xdr:rowOff>98425</xdr:rowOff>
    </xdr:from>
    <xdr:to>
      <xdr:col>3</xdr:col>
      <xdr:colOff>0</xdr:colOff>
      <xdr:row>12</xdr:row>
      <xdr:rowOff>66675</xdr:rowOff>
    </xdr:to>
    <xdr:sp macro="[0]!Instruction.BlockClick" textlink="">
      <xdr:nvSpPr>
        <xdr:cNvPr id="7" name="InstrBlock_3">
          <a:extLst>
            <a:ext uri="{FF2B5EF4-FFF2-40B4-BE49-F238E27FC236}">
              <a16:creationId xmlns:a16="http://schemas.microsoft.com/office/drawing/2014/main" id="{00000000-0008-0000-0200-000007000000}"/>
            </a:ext>
          </a:extLst>
        </xdr:cNvPr>
        <xdr:cNvSpPr txBox="1">
          <a:spLocks noChangeArrowheads="1"/>
        </xdr:cNvSpPr>
      </xdr:nvSpPr>
      <xdr:spPr bwMode="auto">
        <a:xfrm>
          <a:off x="219075" y="19843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Работа с реестрами</a:t>
          </a:r>
        </a:p>
      </xdr:txBody>
    </xdr:sp>
    <xdr:clientData/>
  </xdr:twoCellAnchor>
  <xdr:twoCellAnchor editAs="absolute">
    <xdr:from>
      <xdr:col>1</xdr:col>
      <xdr:colOff>0</xdr:colOff>
      <xdr:row>7</xdr:row>
      <xdr:rowOff>149225</xdr:rowOff>
    </xdr:from>
    <xdr:to>
      <xdr:col>3</xdr:col>
      <xdr:colOff>0</xdr:colOff>
      <xdr:row>10</xdr:row>
      <xdr:rowOff>98425</xdr:rowOff>
    </xdr:to>
    <xdr:sp macro="[0]!Instruction.BlockClick" textlink="">
      <xdr:nvSpPr>
        <xdr:cNvPr id="8" name="InstrBlock_2">
          <a:extLst>
            <a:ext uri="{FF2B5EF4-FFF2-40B4-BE49-F238E27FC236}">
              <a16:creationId xmlns:a16="http://schemas.microsoft.com/office/drawing/2014/main" id="{00000000-0008-0000-0200-000008000000}"/>
            </a:ext>
          </a:extLst>
        </xdr:cNvPr>
        <xdr:cNvSpPr txBox="1">
          <a:spLocks noChangeArrowheads="1"/>
        </xdr:cNvSpPr>
      </xdr:nvSpPr>
      <xdr:spPr bwMode="auto">
        <a:xfrm>
          <a:off x="219075" y="15208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Условные обозначения</a:t>
          </a:r>
        </a:p>
      </xdr:txBody>
    </xdr:sp>
    <xdr:clientData/>
  </xdr:twoCellAnchor>
  <xdr:twoCellAnchor editAs="absolute">
    <xdr:from>
      <xdr:col>1</xdr:col>
      <xdr:colOff>0</xdr:colOff>
      <xdr:row>5</xdr:row>
      <xdr:rowOff>0</xdr:rowOff>
    </xdr:from>
    <xdr:to>
      <xdr:col>3</xdr:col>
      <xdr:colOff>0</xdr:colOff>
      <xdr:row>7</xdr:row>
      <xdr:rowOff>149225</xdr:rowOff>
    </xdr:to>
    <xdr:sp macro="[0]!Instruction.BlockClick" textlink="">
      <xdr:nvSpPr>
        <xdr:cNvPr id="14" name="InstrBlock_1">
          <a:extLst>
            <a:ext uri="{FF2B5EF4-FFF2-40B4-BE49-F238E27FC236}">
              <a16:creationId xmlns:a16="http://schemas.microsoft.com/office/drawing/2014/main" id="{00000000-0008-0000-0200-00000E000000}"/>
            </a:ext>
          </a:extLst>
        </xdr:cNvPr>
        <xdr:cNvSpPr txBox="1">
          <a:spLocks noChangeArrowheads="1"/>
        </xdr:cNvSpPr>
      </xdr:nvSpPr>
      <xdr:spPr bwMode="auto">
        <a:xfrm>
          <a:off x="219075" y="1057275"/>
          <a:ext cx="2066925" cy="463550"/>
        </a:xfrm>
        <a:prstGeom prst="rect">
          <a:avLst/>
        </a:prstGeom>
        <a:solidFill>
          <a:srgbClr val="FFC17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Технические требования</a:t>
          </a:r>
        </a:p>
      </xdr:txBody>
    </xdr:sp>
    <xdr:clientData/>
  </xdr:twoCellAnchor>
  <xdr:twoCellAnchor editAs="absolute">
    <xdr:from>
      <xdr:col>1</xdr:col>
      <xdr:colOff>66675</xdr:colOff>
      <xdr:row>5</xdr:row>
      <xdr:rowOff>57150</xdr:rowOff>
    </xdr:from>
    <xdr:to>
      <xdr:col>1</xdr:col>
      <xdr:colOff>447675</xdr:colOff>
      <xdr:row>7</xdr:row>
      <xdr:rowOff>123825</xdr:rowOff>
    </xdr:to>
    <xdr:pic macro="[0]!Instruction.BlockClick">
      <xdr:nvPicPr>
        <xdr:cNvPr id="7206806" name="InstrImg_1" descr="icon1">
          <a:extLst>
            <a:ext uri="{FF2B5EF4-FFF2-40B4-BE49-F238E27FC236}">
              <a16:creationId xmlns:a16="http://schemas.microsoft.com/office/drawing/2014/main" id="{00000000-0008-0000-0200-000096F76D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0" y="11144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7</xdr:row>
      <xdr:rowOff>180975</xdr:rowOff>
    </xdr:from>
    <xdr:to>
      <xdr:col>1</xdr:col>
      <xdr:colOff>428625</xdr:colOff>
      <xdr:row>10</xdr:row>
      <xdr:rowOff>57150</xdr:rowOff>
    </xdr:to>
    <xdr:pic macro="[0]!Instruction.BlockClick">
      <xdr:nvPicPr>
        <xdr:cNvPr id="7206807" name="InstrImg_2" descr="icon2">
          <a:extLst>
            <a:ext uri="{FF2B5EF4-FFF2-40B4-BE49-F238E27FC236}">
              <a16:creationId xmlns:a16="http://schemas.microsoft.com/office/drawing/2014/main" id="{00000000-0008-0000-0200-000097F76D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6700" y="1552575"/>
          <a:ext cx="3810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10</xdr:row>
      <xdr:rowOff>133350</xdr:rowOff>
    </xdr:from>
    <xdr:to>
      <xdr:col>1</xdr:col>
      <xdr:colOff>428625</xdr:colOff>
      <xdr:row>12</xdr:row>
      <xdr:rowOff>38100</xdr:rowOff>
    </xdr:to>
    <xdr:pic macro="[0]!Instruction.BlockClick">
      <xdr:nvPicPr>
        <xdr:cNvPr id="7206808" name="InstrImg_3" descr="icon3">
          <a:extLst>
            <a:ext uri="{FF2B5EF4-FFF2-40B4-BE49-F238E27FC236}">
              <a16:creationId xmlns:a16="http://schemas.microsoft.com/office/drawing/2014/main" id="{00000000-0008-0000-0200-000098F76D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6700" y="2019300"/>
          <a:ext cx="3810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12</xdr:row>
      <xdr:rowOff>114300</xdr:rowOff>
    </xdr:from>
    <xdr:to>
      <xdr:col>1</xdr:col>
      <xdr:colOff>428625</xdr:colOff>
      <xdr:row>13</xdr:row>
      <xdr:rowOff>28575</xdr:rowOff>
    </xdr:to>
    <xdr:pic macro="[0]!Instruction.BlockClick">
      <xdr:nvPicPr>
        <xdr:cNvPr id="7206809" name="InstrImg_4" descr="icon4">
          <a:extLst>
            <a:ext uri="{FF2B5EF4-FFF2-40B4-BE49-F238E27FC236}">
              <a16:creationId xmlns:a16="http://schemas.microsoft.com/office/drawing/2014/main" id="{00000000-0008-0000-0200-000099F76D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6700" y="2495550"/>
          <a:ext cx="3810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13</xdr:row>
      <xdr:rowOff>95250</xdr:rowOff>
    </xdr:from>
    <xdr:to>
      <xdr:col>1</xdr:col>
      <xdr:colOff>428625</xdr:colOff>
      <xdr:row>15</xdr:row>
      <xdr:rowOff>95250</xdr:rowOff>
    </xdr:to>
    <xdr:pic macro="[0]!Instruction.BlockClick">
      <xdr:nvPicPr>
        <xdr:cNvPr id="7206810" name="InstrImg_5" descr="icon5">
          <a:extLst>
            <a:ext uri="{FF2B5EF4-FFF2-40B4-BE49-F238E27FC236}">
              <a16:creationId xmlns:a16="http://schemas.microsoft.com/office/drawing/2014/main" id="{00000000-0008-0000-0200-00009AF76D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66700" y="296227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66675</xdr:colOff>
      <xdr:row>16</xdr:row>
      <xdr:rowOff>0</xdr:rowOff>
    </xdr:from>
    <xdr:to>
      <xdr:col>1</xdr:col>
      <xdr:colOff>447675</xdr:colOff>
      <xdr:row>18</xdr:row>
      <xdr:rowOff>0</xdr:rowOff>
    </xdr:to>
    <xdr:pic macro="[0]!Instruction.BlockClick">
      <xdr:nvPicPr>
        <xdr:cNvPr id="7206811" name="InstrImg_6" descr="icon6">
          <a:extLst>
            <a:ext uri="{FF2B5EF4-FFF2-40B4-BE49-F238E27FC236}">
              <a16:creationId xmlns:a16="http://schemas.microsoft.com/office/drawing/2014/main" id="{00000000-0008-0000-0200-00009BF76D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85750" y="34385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76200</xdr:colOff>
      <xdr:row>18</xdr:row>
      <xdr:rowOff>95250</xdr:rowOff>
    </xdr:from>
    <xdr:to>
      <xdr:col>1</xdr:col>
      <xdr:colOff>457200</xdr:colOff>
      <xdr:row>18</xdr:row>
      <xdr:rowOff>457200</xdr:rowOff>
    </xdr:to>
    <xdr:pic macro="[0]!Instruction.BlockClick">
      <xdr:nvPicPr>
        <xdr:cNvPr id="7206812" name="InstrImg_7" descr="icon7">
          <a:extLst>
            <a:ext uri="{FF2B5EF4-FFF2-40B4-BE49-F238E27FC236}">
              <a16:creationId xmlns:a16="http://schemas.microsoft.com/office/drawing/2014/main" id="{00000000-0008-0000-0200-00009CF76D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95275" y="3914775"/>
          <a:ext cx="38100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19050</xdr:colOff>
      <xdr:row>18</xdr:row>
      <xdr:rowOff>514350</xdr:rowOff>
    </xdr:from>
    <xdr:to>
      <xdr:col>1</xdr:col>
      <xdr:colOff>447675</xdr:colOff>
      <xdr:row>113</xdr:row>
      <xdr:rowOff>19050</xdr:rowOff>
    </xdr:to>
    <xdr:pic macro="[0]!Instruction.BlockClick">
      <xdr:nvPicPr>
        <xdr:cNvPr id="7206813" name="InstrImg_8" descr="icon8.png">
          <a:extLst>
            <a:ext uri="{FF2B5EF4-FFF2-40B4-BE49-F238E27FC236}">
              <a16:creationId xmlns:a16="http://schemas.microsoft.com/office/drawing/2014/main" id="{00000000-0008-0000-0200-00009DF76D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38125" y="4333875"/>
          <a:ext cx="428625"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215570</xdr:colOff>
      <xdr:row>2</xdr:row>
      <xdr:rowOff>9392</xdr:rowOff>
    </xdr:from>
    <xdr:to>
      <xdr:col>2</xdr:col>
      <xdr:colOff>1303231</xdr:colOff>
      <xdr:row>2</xdr:row>
      <xdr:rowOff>223955</xdr:rowOff>
    </xdr:to>
    <xdr:sp macro="" textlink="">
      <xdr:nvSpPr>
        <xdr:cNvPr id="31" name="cmdAct_1">
          <a:extLst>
            <a:ext uri="{FF2B5EF4-FFF2-40B4-BE49-F238E27FC236}">
              <a16:creationId xmlns:a16="http://schemas.microsoft.com/office/drawing/2014/main" id="{00000000-0008-0000-0200-00001F000000}"/>
            </a:ext>
          </a:extLst>
        </xdr:cNvPr>
        <xdr:cNvSpPr txBox="1">
          <a:spLocks noChangeArrowheads="1"/>
        </xdr:cNvSpPr>
      </xdr:nvSpPr>
      <xdr:spPr bwMode="auto">
        <a:xfrm>
          <a:off x="1019480" y="352292"/>
          <a:ext cx="1083845" cy="214563"/>
        </a:xfrm>
        <a:prstGeom prst="rect">
          <a:avLst/>
        </a:prstGeom>
        <a:solidFill>
          <a:srgbClr val="B3FFD9"/>
        </a:solidFill>
        <a:ln w="9525">
          <a:noFill/>
          <a:miter lim="800000"/>
          <a:headEnd/>
          <a:tailEnd/>
        </a:ln>
      </xdr:spPr>
      <xdr:txBody>
        <a:bodyPr vertOverflow="clip" wrap="square" lIns="360000" tIns="36000" rIns="36000" bIns="36000" anchor="ctr" upright="1"/>
        <a:lstStyle/>
        <a:p>
          <a:pPr algn="l" rtl="0">
            <a:defRPr sz="1000"/>
          </a:pPr>
          <a:r>
            <a:rPr lang="ru-RU" sz="1000" b="0" i="0" u="none" strike="noStrike" baseline="0">
              <a:solidFill>
                <a:schemeClr val="tx1"/>
              </a:solidFill>
              <a:latin typeface="Tahoma"/>
              <a:ea typeface="Tahoma"/>
              <a:cs typeface="Tahoma"/>
            </a:rPr>
            <a:t>Актуальна</a:t>
          </a:r>
        </a:p>
      </xdr:txBody>
    </xdr:sp>
    <xdr:clientData/>
  </xdr:twoCellAnchor>
  <xdr:twoCellAnchor>
    <xdr:from>
      <xdr:col>2</xdr:col>
      <xdr:colOff>190500</xdr:colOff>
      <xdr:row>1</xdr:row>
      <xdr:rowOff>114300</xdr:rowOff>
    </xdr:from>
    <xdr:to>
      <xdr:col>2</xdr:col>
      <xdr:colOff>476250</xdr:colOff>
      <xdr:row>3</xdr:row>
      <xdr:rowOff>57150</xdr:rowOff>
    </xdr:to>
    <xdr:pic>
      <xdr:nvPicPr>
        <xdr:cNvPr id="7206815" name="cmdAct_2" descr="icon15.png">
          <a:extLst>
            <a:ext uri="{FF2B5EF4-FFF2-40B4-BE49-F238E27FC236}">
              <a16:creationId xmlns:a16="http://schemas.microsoft.com/office/drawing/2014/main" id="{00000000-0008-0000-0200-00009FF76D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990600" y="152400"/>
          <a:ext cx="28575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215265</xdr:colOff>
      <xdr:row>2</xdr:row>
      <xdr:rowOff>9525</xdr:rowOff>
    </xdr:from>
    <xdr:to>
      <xdr:col>4</xdr:col>
      <xdr:colOff>83522</xdr:colOff>
      <xdr:row>2</xdr:row>
      <xdr:rowOff>219075</xdr:rowOff>
    </xdr:to>
    <xdr:sp macro="[0]!Instruction.cmdGetUpdate_Click" textlink="">
      <xdr:nvSpPr>
        <xdr:cNvPr id="33" name="cmdNoAct_1" hidden="1">
          <a:extLst>
            <a:ext uri="{FF2B5EF4-FFF2-40B4-BE49-F238E27FC236}">
              <a16:creationId xmlns:a16="http://schemas.microsoft.com/office/drawing/2014/main" id="{00000000-0008-0000-0200-000021000000}"/>
            </a:ext>
          </a:extLst>
        </xdr:cNvPr>
        <xdr:cNvSpPr txBox="1">
          <a:spLocks noChangeArrowheads="1"/>
        </xdr:cNvSpPr>
      </xdr:nvSpPr>
      <xdr:spPr bwMode="auto">
        <a:xfrm>
          <a:off x="1019175" y="352425"/>
          <a:ext cx="1634204" cy="209550"/>
        </a:xfrm>
        <a:prstGeom prst="rect">
          <a:avLst/>
        </a:prstGeom>
        <a:solidFill>
          <a:srgbClr val="FF5050"/>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chemeClr val="bg1"/>
              </a:solidFill>
              <a:latin typeface="Tahoma"/>
              <a:ea typeface="Tahoma"/>
              <a:cs typeface="Tahoma"/>
            </a:rPr>
            <a:t>Требуется обновление</a:t>
          </a:r>
        </a:p>
      </xdr:txBody>
    </xdr:sp>
    <xdr:clientData/>
  </xdr:twoCellAnchor>
  <xdr:twoCellAnchor editAs="oneCell">
    <xdr:from>
      <xdr:col>2</xdr:col>
      <xdr:colOff>228600</xdr:colOff>
      <xdr:row>1</xdr:row>
      <xdr:rowOff>200025</xdr:rowOff>
    </xdr:from>
    <xdr:to>
      <xdr:col>2</xdr:col>
      <xdr:colOff>476250</xdr:colOff>
      <xdr:row>3</xdr:row>
      <xdr:rowOff>9525</xdr:rowOff>
    </xdr:to>
    <xdr:pic>
      <xdr:nvPicPr>
        <xdr:cNvPr id="7206817" name="cmdNoAct_2" descr="icon16.png" hidden="1">
          <a:extLst>
            <a:ext uri="{FF2B5EF4-FFF2-40B4-BE49-F238E27FC236}">
              <a16:creationId xmlns:a16="http://schemas.microsoft.com/office/drawing/2014/main" id="{00000000-0008-0000-0200-0000A1F76D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028700" y="238125"/>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216626</xdr:colOff>
      <xdr:row>2</xdr:row>
      <xdr:rowOff>3612</xdr:rowOff>
    </xdr:from>
    <xdr:to>
      <xdr:col>4</xdr:col>
      <xdr:colOff>135812</xdr:colOff>
      <xdr:row>2</xdr:row>
      <xdr:rowOff>219612</xdr:rowOff>
    </xdr:to>
    <xdr:sp macro="" textlink="">
      <xdr:nvSpPr>
        <xdr:cNvPr id="35" name="cmdNoInet_1" hidden="1">
          <a:extLst>
            <a:ext uri="{FF2B5EF4-FFF2-40B4-BE49-F238E27FC236}">
              <a16:creationId xmlns:a16="http://schemas.microsoft.com/office/drawing/2014/main" id="{00000000-0008-0000-0200-000023000000}"/>
            </a:ext>
          </a:extLst>
        </xdr:cNvPr>
        <xdr:cNvSpPr txBox="1">
          <a:spLocks noChangeArrowheads="1"/>
        </xdr:cNvSpPr>
      </xdr:nvSpPr>
      <xdr:spPr bwMode="auto">
        <a:xfrm>
          <a:off x="1020536" y="346512"/>
          <a:ext cx="1692728" cy="216000"/>
        </a:xfrm>
        <a:prstGeom prst="rect">
          <a:avLst/>
        </a:prstGeom>
        <a:solidFill>
          <a:srgbClr val="FFCC66"/>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ysClr val="windowText" lastClr="000000"/>
              </a:solidFill>
              <a:latin typeface="Tahoma"/>
              <a:ea typeface="Tahoma"/>
              <a:cs typeface="Tahoma"/>
            </a:rPr>
            <a:t>Ошибка подключения</a:t>
          </a:r>
        </a:p>
      </xdr:txBody>
    </xdr:sp>
    <xdr:clientData/>
  </xdr:twoCellAnchor>
  <xdr:oneCellAnchor>
    <xdr:from>
      <xdr:col>2</xdr:col>
      <xdr:colOff>203835</xdr:colOff>
      <xdr:row>1</xdr:row>
      <xdr:rowOff>136963</xdr:rowOff>
    </xdr:from>
    <xdr:ext cx="246578" cy="374141"/>
    <xdr:sp macro="" textlink="">
      <xdr:nvSpPr>
        <xdr:cNvPr id="36" name="cmdNoInet_2" hidden="1">
          <a:extLst>
            <a:ext uri="{FF2B5EF4-FFF2-40B4-BE49-F238E27FC236}">
              <a16:creationId xmlns:a16="http://schemas.microsoft.com/office/drawing/2014/main" id="{00000000-0008-0000-0200-000024000000}"/>
            </a:ext>
          </a:extLst>
        </xdr:cNvPr>
        <xdr:cNvSpPr txBox="1"/>
      </xdr:nvSpPr>
      <xdr:spPr>
        <a:xfrm>
          <a:off x="1000125" y="270313"/>
          <a:ext cx="250371"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ru-RU" sz="1800" b="1">
              <a:solidFill>
                <a:schemeClr val="bg1"/>
              </a:solidFill>
            </a:rPr>
            <a:t>!</a:t>
          </a:r>
        </a:p>
      </xdr:txBody>
    </xdr:sp>
    <xdr:clientData/>
  </xdr:one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0" name="chkGetUpdatesTrue" descr="check_yes.jpg">
          <a:extLst>
            <a:ext uri="{FF2B5EF4-FFF2-40B4-BE49-F238E27FC236}">
              <a16:creationId xmlns:a16="http://schemas.microsoft.com/office/drawing/2014/main" id="{00000000-0008-0000-0200-0000A4F76D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1" name="chkNoUpdatesFalse" descr="check_no.png">
          <a:extLst>
            <a:ext uri="{FF2B5EF4-FFF2-40B4-BE49-F238E27FC236}">
              <a16:creationId xmlns:a16="http://schemas.microsoft.com/office/drawing/2014/main" id="{00000000-0008-0000-0200-0000A5F76D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2" name="chkNoUpdatesTrue" descr="check_yes.jpg" hidden="1">
          <a:extLst>
            <a:ext uri="{FF2B5EF4-FFF2-40B4-BE49-F238E27FC236}">
              <a16:creationId xmlns:a16="http://schemas.microsoft.com/office/drawing/2014/main" id="{00000000-0008-0000-0200-0000A6F76D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3" name="chkGetUpdatesFalse" descr="check_no.png" hidden="1">
          <a:extLst>
            <a:ext uri="{FF2B5EF4-FFF2-40B4-BE49-F238E27FC236}">
              <a16:creationId xmlns:a16="http://schemas.microsoft.com/office/drawing/2014/main" id="{00000000-0008-0000-0200-0000A7F76D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xdr:colOff>
      <xdr:row>103</xdr:row>
      <xdr:rowOff>180974</xdr:rowOff>
    </xdr:from>
    <xdr:to>
      <xdr:col>9</xdr:col>
      <xdr:colOff>87599</xdr:colOff>
      <xdr:row>106</xdr:row>
      <xdr:rowOff>5474</xdr:rowOff>
    </xdr:to>
    <xdr:sp macro="[0]!Instruction.cmdGetUpdate_Click" textlink="">
      <xdr:nvSpPr>
        <xdr:cNvPr id="32" name="cmdGetUpdate">
          <a:extLst>
            <a:ext uri="{FF2B5EF4-FFF2-40B4-BE49-F238E27FC236}">
              <a16:creationId xmlns:a16="http://schemas.microsoft.com/office/drawing/2014/main" id="{00000000-0008-0000-0200-000020000000}"/>
            </a:ext>
          </a:extLst>
        </xdr:cNvPr>
        <xdr:cNvSpPr txBox="1">
          <a:spLocks noChangeArrowheads="1"/>
        </xdr:cNvSpPr>
      </xdr:nvSpPr>
      <xdr:spPr bwMode="auto">
        <a:xfrm>
          <a:off x="2581275" y="2638424"/>
          <a:ext cx="1563974"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Обновить</a:t>
          </a:r>
        </a:p>
      </xdr:txBody>
    </xdr:sp>
    <xdr:clientData/>
  </xdr:twoCellAnchor>
  <xdr:twoCellAnchor>
    <xdr:from>
      <xdr:col>9</xdr:col>
      <xdr:colOff>255271</xdr:colOff>
      <xdr:row>103</xdr:row>
      <xdr:rowOff>180974</xdr:rowOff>
    </xdr:from>
    <xdr:to>
      <xdr:col>15</xdr:col>
      <xdr:colOff>47626</xdr:colOff>
      <xdr:row>106</xdr:row>
      <xdr:rowOff>5474</xdr:rowOff>
    </xdr:to>
    <xdr:sp macro="[0]!Instruction.cmdShowHideUpdateLog_Click" textlink="">
      <xdr:nvSpPr>
        <xdr:cNvPr id="34" name="cmdShowHideUpdateLog">
          <a:extLst>
            <a:ext uri="{FF2B5EF4-FFF2-40B4-BE49-F238E27FC236}">
              <a16:creationId xmlns:a16="http://schemas.microsoft.com/office/drawing/2014/main" id="{00000000-0008-0000-0200-000022000000}"/>
            </a:ext>
          </a:extLst>
        </xdr:cNvPr>
        <xdr:cNvSpPr txBox="1">
          <a:spLocks noChangeArrowheads="1"/>
        </xdr:cNvSpPr>
      </xdr:nvSpPr>
      <xdr:spPr bwMode="auto">
        <a:xfrm>
          <a:off x="4312921" y="2638424"/>
          <a:ext cx="1564005"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Показать / скрыть лог обновления</a:t>
          </a:r>
        </a:p>
      </xdr:txBody>
    </xdr:sp>
    <xdr:clientData/>
  </xdr:twoCellAnchor>
  <xdr:twoCellAnchor>
    <xdr:from>
      <xdr:col>4</xdr:col>
      <xdr:colOff>19050</xdr:colOff>
      <xdr:row>103</xdr:row>
      <xdr:rowOff>161925</xdr:rowOff>
    </xdr:from>
    <xdr:to>
      <xdr:col>5</xdr:col>
      <xdr:colOff>142875</xdr:colOff>
      <xdr:row>106</xdr:row>
      <xdr:rowOff>9525</xdr:rowOff>
    </xdr:to>
    <xdr:pic macro="[0]!Instruction.cmdGetUpdate_Click">
      <xdr:nvPicPr>
        <xdr:cNvPr id="7206826" name="cmdGetUpdateImg" descr="icon11.png">
          <a:extLst>
            <a:ext uri="{FF2B5EF4-FFF2-40B4-BE49-F238E27FC236}">
              <a16:creationId xmlns:a16="http://schemas.microsoft.com/office/drawing/2014/main" id="{00000000-0008-0000-0200-0000AAF76D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2590800" y="457200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238125</xdr:colOff>
      <xdr:row>103</xdr:row>
      <xdr:rowOff>161925</xdr:rowOff>
    </xdr:from>
    <xdr:to>
      <xdr:col>11</xdr:col>
      <xdr:colOff>66675</xdr:colOff>
      <xdr:row>106</xdr:row>
      <xdr:rowOff>9525</xdr:rowOff>
    </xdr:to>
    <xdr:pic macro="[0]!Instruction.cmdShowHideUpdateLog_Click">
      <xdr:nvPicPr>
        <xdr:cNvPr id="7206827" name="cmdShowHideUpdateLogImg" descr="icon13.png">
          <a:extLst>
            <a:ext uri="{FF2B5EF4-FFF2-40B4-BE49-F238E27FC236}">
              <a16:creationId xmlns:a16="http://schemas.microsoft.com/office/drawing/2014/main" id="{00000000-0008-0000-0200-0000ABF76D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4295775" y="457200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xdr:col>
          <xdr:colOff>0</xdr:colOff>
          <xdr:row>6</xdr:row>
          <xdr:rowOff>0</xdr:rowOff>
        </xdr:from>
        <xdr:to>
          <xdr:col>22</xdr:col>
          <xdr:colOff>66675</xdr:colOff>
          <xdr:row>120</xdr:row>
          <xdr:rowOff>123825</xdr:rowOff>
        </xdr:to>
        <xdr:sp macro="" textlink="">
          <xdr:nvSpPr>
            <xdr:cNvPr id="193537" name="InstrWord" hidden="1">
              <a:extLst>
                <a:ext uri="{63B3BB69-23CF-44E3-9099-C40C66FF867C}">
                  <a14:compatExt spid="_x0000_s193537"/>
                </a:ext>
                <a:ext uri="{FF2B5EF4-FFF2-40B4-BE49-F238E27FC236}">
                  <a16:creationId xmlns:a16="http://schemas.microsoft.com/office/drawing/2014/main" id="{00000000-0008-0000-0200-000001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18</xdr:col>
      <xdr:colOff>219075</xdr:colOff>
      <xdr:row>1</xdr:row>
      <xdr:rowOff>85725</xdr:rowOff>
    </xdr:from>
    <xdr:to>
      <xdr:col>24</xdr:col>
      <xdr:colOff>279237</xdr:colOff>
      <xdr:row>2</xdr:row>
      <xdr:rowOff>161925</xdr:rowOff>
    </xdr:to>
    <xdr:sp macro="[0]!Instruction.cmdStart_Click" textlink="">
      <xdr:nvSpPr>
        <xdr:cNvPr id="37" name="cmdStart" hidden="1">
          <a:extLst>
            <a:ext uri="{FF2B5EF4-FFF2-40B4-BE49-F238E27FC236}">
              <a16:creationId xmlns:a16="http://schemas.microsoft.com/office/drawing/2014/main" id="{00000000-0008-0000-0200-000025000000}"/>
            </a:ext>
          </a:extLst>
        </xdr:cNvPr>
        <xdr:cNvSpPr>
          <a:spLocks noChangeArrowheads="1"/>
        </xdr:cNvSpPr>
      </xdr:nvSpPr>
      <xdr:spPr bwMode="auto">
        <a:xfrm>
          <a:off x="6934200" y="123825"/>
          <a:ext cx="1831812" cy="285750"/>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Приступить к заполнению</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C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a:extLst>
            <a:ext uri="{FF2B5EF4-FFF2-40B4-BE49-F238E27FC236}">
              <a16:creationId xmlns:a16="http://schemas.microsoft.com/office/drawing/2014/main" id="{00000000-0008-0000-0C00-000004000000}"/>
            </a:ext>
          </a:extLst>
        </xdr:cNvPr>
        <xdr:cNvGrpSpPr>
          <a:grpSpLocks/>
        </xdr:cNvGrpSpPr>
      </xdr:nvGrpSpPr>
      <xdr:grpSpPr bwMode="auto">
        <a:xfrm>
          <a:off x="6419850" y="626745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0C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0C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D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 name="FREEZE_PANES" descr="update_org.png">
          <a:extLst>
            <a:ext uri="{FF2B5EF4-FFF2-40B4-BE49-F238E27FC236}">
              <a16:creationId xmlns:a16="http://schemas.microsoft.com/office/drawing/2014/main" id="{00000000-0008-0000-0E00-00000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2" name="UNFREEZE_PANES" descr="update_org.png" hidden="1">
          <a:extLst>
            <a:ext uri="{FF2B5EF4-FFF2-40B4-BE49-F238E27FC236}">
              <a16:creationId xmlns:a16="http://schemas.microsoft.com/office/drawing/2014/main" id="{00000000-0008-0000-0E00-00000C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a:extLst>
            <a:ext uri="{FF2B5EF4-FFF2-40B4-BE49-F238E27FC236}">
              <a16:creationId xmlns:a16="http://schemas.microsoft.com/office/drawing/2014/main" id="{00000000-0008-0000-0E00-000004000000}"/>
            </a:ext>
          </a:extLst>
        </xdr:cNvPr>
        <xdr:cNvGrpSpPr>
          <a:grpSpLocks/>
        </xdr:cNvGrpSpPr>
      </xdr:nvGrpSpPr>
      <xdr:grpSpPr bwMode="auto">
        <a:xfrm>
          <a:off x="6419850" y="66198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0E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0E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F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0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a:extLst>
            <a:ext uri="{FF2B5EF4-FFF2-40B4-BE49-F238E27FC236}">
              <a16:creationId xmlns:a16="http://schemas.microsoft.com/office/drawing/2014/main" id="{00000000-0008-0000-1000-000004000000}"/>
            </a:ext>
          </a:extLst>
        </xdr:cNvPr>
        <xdr:cNvGrpSpPr>
          <a:grpSpLocks/>
        </xdr:cNvGrpSpPr>
      </xdr:nvGrpSpPr>
      <xdr:grpSpPr bwMode="auto">
        <a:xfrm>
          <a:off x="6419850" y="690562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0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0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1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a:extLst>
            <a:ext uri="{FF2B5EF4-FFF2-40B4-BE49-F238E27FC236}">
              <a16:creationId xmlns:a16="http://schemas.microsoft.com/office/drawing/2014/main" id="{00000000-0008-0000-12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a:extLst>
            <a:ext uri="{FF2B5EF4-FFF2-40B4-BE49-F238E27FC236}">
              <a16:creationId xmlns:a16="http://schemas.microsoft.com/office/drawing/2014/main" id="{00000000-0008-0000-12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38100</xdr:colOff>
      <xdr:row>23</xdr:row>
      <xdr:rowOff>0</xdr:rowOff>
    </xdr:from>
    <xdr:to>
      <xdr:col>18</xdr:col>
      <xdr:colOff>228600</xdr:colOff>
      <xdr:row>23</xdr:row>
      <xdr:rowOff>190500</xdr:rowOff>
    </xdr:to>
    <xdr:grpSp>
      <xdr:nvGrpSpPr>
        <xdr:cNvPr id="4" name="shCalendar" hidden="1">
          <a:extLst>
            <a:ext uri="{FF2B5EF4-FFF2-40B4-BE49-F238E27FC236}">
              <a16:creationId xmlns:a16="http://schemas.microsoft.com/office/drawing/2014/main" id="{00000000-0008-0000-1200-000004000000}"/>
            </a:ext>
          </a:extLst>
        </xdr:cNvPr>
        <xdr:cNvGrpSpPr>
          <a:grpSpLocks/>
        </xdr:cNvGrpSpPr>
      </xdr:nvGrpSpPr>
      <xdr:grpSpPr bwMode="auto">
        <a:xfrm>
          <a:off x="6972300" y="62388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2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2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21</xdr:col>
      <xdr:colOff>0</xdr:colOff>
      <xdr:row>23</xdr:row>
      <xdr:rowOff>0</xdr:rowOff>
    </xdr:from>
    <xdr:ext cx="190500" cy="190500"/>
    <xdr:grpSp>
      <xdr:nvGrpSpPr>
        <xdr:cNvPr id="7" name="shCalendar" hidden="1">
          <a:extLst>
            <a:ext uri="{FF2B5EF4-FFF2-40B4-BE49-F238E27FC236}">
              <a16:creationId xmlns:a16="http://schemas.microsoft.com/office/drawing/2014/main" id="{00000000-0008-0000-1200-000007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10" name="shCalendar_bck" hidden="1">
            <a:extLst>
              <a:ext uri="{FF2B5EF4-FFF2-40B4-BE49-F238E27FC236}">
                <a16:creationId xmlns:a16="http://schemas.microsoft.com/office/drawing/2014/main" id="{00000000-0008-0000-1200-00000A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a:extLst>
              <a:ext uri="{FF2B5EF4-FFF2-40B4-BE49-F238E27FC236}">
                <a16:creationId xmlns:a16="http://schemas.microsoft.com/office/drawing/2014/main" id="{00000000-0008-0000-1200-00000B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2" name="shCalendar" hidden="1">
          <a:extLst>
            <a:ext uri="{FF2B5EF4-FFF2-40B4-BE49-F238E27FC236}">
              <a16:creationId xmlns:a16="http://schemas.microsoft.com/office/drawing/2014/main" id="{00000000-0008-0000-1200-00000C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13" name="shCalendar_bck" hidden="1">
            <a:extLst>
              <a:ext uri="{FF2B5EF4-FFF2-40B4-BE49-F238E27FC236}">
                <a16:creationId xmlns:a16="http://schemas.microsoft.com/office/drawing/2014/main" id="{00000000-0008-0000-1200-00000D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a:extLst>
              <a:ext uri="{FF2B5EF4-FFF2-40B4-BE49-F238E27FC236}">
                <a16:creationId xmlns:a16="http://schemas.microsoft.com/office/drawing/2014/main" id="{00000000-0008-0000-1200-00000E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5" name="shCalendar" hidden="1">
          <a:extLst>
            <a:ext uri="{FF2B5EF4-FFF2-40B4-BE49-F238E27FC236}">
              <a16:creationId xmlns:a16="http://schemas.microsoft.com/office/drawing/2014/main" id="{00000000-0008-0000-1200-00000F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16" name="shCalendar_bck" hidden="1">
            <a:extLst>
              <a:ext uri="{FF2B5EF4-FFF2-40B4-BE49-F238E27FC236}">
                <a16:creationId xmlns:a16="http://schemas.microsoft.com/office/drawing/2014/main" id="{00000000-0008-0000-1200-000010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7" name="shCalendar_1" descr="CalendarSmall.bmp" hidden="1">
            <a:extLst>
              <a:ext uri="{FF2B5EF4-FFF2-40B4-BE49-F238E27FC236}">
                <a16:creationId xmlns:a16="http://schemas.microsoft.com/office/drawing/2014/main" id="{00000000-0008-0000-1200-000011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8" name="shCalendar" hidden="1">
          <a:extLst>
            <a:ext uri="{FF2B5EF4-FFF2-40B4-BE49-F238E27FC236}">
              <a16:creationId xmlns:a16="http://schemas.microsoft.com/office/drawing/2014/main" id="{00000000-0008-0000-1200-000012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19" name="shCalendar_bck" hidden="1">
            <a:extLst>
              <a:ext uri="{FF2B5EF4-FFF2-40B4-BE49-F238E27FC236}">
                <a16:creationId xmlns:a16="http://schemas.microsoft.com/office/drawing/2014/main" id="{00000000-0008-0000-1200-000013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0" name="shCalendar_1" descr="CalendarSmall.bmp" hidden="1">
            <a:extLst>
              <a:ext uri="{FF2B5EF4-FFF2-40B4-BE49-F238E27FC236}">
                <a16:creationId xmlns:a16="http://schemas.microsoft.com/office/drawing/2014/main" id="{00000000-0008-0000-1200-000014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1" name="shCalendar" hidden="1">
          <a:extLst>
            <a:ext uri="{FF2B5EF4-FFF2-40B4-BE49-F238E27FC236}">
              <a16:creationId xmlns:a16="http://schemas.microsoft.com/office/drawing/2014/main" id="{00000000-0008-0000-1200-000015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22" name="shCalendar_bck" hidden="1">
            <a:extLst>
              <a:ext uri="{FF2B5EF4-FFF2-40B4-BE49-F238E27FC236}">
                <a16:creationId xmlns:a16="http://schemas.microsoft.com/office/drawing/2014/main" id="{00000000-0008-0000-1200-000016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3" name="shCalendar_1" descr="CalendarSmall.bmp" hidden="1">
            <a:extLst>
              <a:ext uri="{FF2B5EF4-FFF2-40B4-BE49-F238E27FC236}">
                <a16:creationId xmlns:a16="http://schemas.microsoft.com/office/drawing/2014/main" id="{00000000-0008-0000-1200-000017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4" name="shCalendar" hidden="1">
          <a:extLst>
            <a:ext uri="{FF2B5EF4-FFF2-40B4-BE49-F238E27FC236}">
              <a16:creationId xmlns:a16="http://schemas.microsoft.com/office/drawing/2014/main" id="{00000000-0008-0000-1200-000018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25" name="shCalendar_bck" hidden="1">
            <a:extLst>
              <a:ext uri="{FF2B5EF4-FFF2-40B4-BE49-F238E27FC236}">
                <a16:creationId xmlns:a16="http://schemas.microsoft.com/office/drawing/2014/main" id="{00000000-0008-0000-1200-000019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6" name="shCalendar_1" descr="CalendarSmall.bmp" hidden="1">
            <a:extLst>
              <a:ext uri="{FF2B5EF4-FFF2-40B4-BE49-F238E27FC236}">
                <a16:creationId xmlns:a16="http://schemas.microsoft.com/office/drawing/2014/main" id="{00000000-0008-0000-1200-00001A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7" name="shCalendar" hidden="1">
          <a:extLst>
            <a:ext uri="{FF2B5EF4-FFF2-40B4-BE49-F238E27FC236}">
              <a16:creationId xmlns:a16="http://schemas.microsoft.com/office/drawing/2014/main" id="{00000000-0008-0000-1200-00001B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28" name="shCalendar_bck" hidden="1">
            <a:extLst>
              <a:ext uri="{FF2B5EF4-FFF2-40B4-BE49-F238E27FC236}">
                <a16:creationId xmlns:a16="http://schemas.microsoft.com/office/drawing/2014/main" id="{00000000-0008-0000-1200-00001C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9" name="shCalendar_1" descr="CalendarSmall.bmp" hidden="1">
            <a:extLst>
              <a:ext uri="{FF2B5EF4-FFF2-40B4-BE49-F238E27FC236}">
                <a16:creationId xmlns:a16="http://schemas.microsoft.com/office/drawing/2014/main" id="{00000000-0008-0000-1200-00001D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0" name="shCalendar" hidden="1">
          <a:extLst>
            <a:ext uri="{FF2B5EF4-FFF2-40B4-BE49-F238E27FC236}">
              <a16:creationId xmlns:a16="http://schemas.microsoft.com/office/drawing/2014/main" id="{00000000-0008-0000-1200-00001E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31" name="shCalendar_bck" hidden="1">
            <a:extLst>
              <a:ext uri="{FF2B5EF4-FFF2-40B4-BE49-F238E27FC236}">
                <a16:creationId xmlns:a16="http://schemas.microsoft.com/office/drawing/2014/main" id="{00000000-0008-0000-1200-00001F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2" name="shCalendar_1" descr="CalendarSmall.bmp" hidden="1">
            <a:extLst>
              <a:ext uri="{FF2B5EF4-FFF2-40B4-BE49-F238E27FC236}">
                <a16:creationId xmlns:a16="http://schemas.microsoft.com/office/drawing/2014/main" id="{00000000-0008-0000-1200-000020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3" name="shCalendar" hidden="1">
          <a:extLst>
            <a:ext uri="{FF2B5EF4-FFF2-40B4-BE49-F238E27FC236}">
              <a16:creationId xmlns:a16="http://schemas.microsoft.com/office/drawing/2014/main" id="{00000000-0008-0000-1200-000021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34" name="shCalendar_bck" hidden="1">
            <a:extLst>
              <a:ext uri="{FF2B5EF4-FFF2-40B4-BE49-F238E27FC236}">
                <a16:creationId xmlns:a16="http://schemas.microsoft.com/office/drawing/2014/main" id="{00000000-0008-0000-1200-000022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5" name="shCalendar_1" descr="CalendarSmall.bmp" hidden="1">
            <a:extLst>
              <a:ext uri="{FF2B5EF4-FFF2-40B4-BE49-F238E27FC236}">
                <a16:creationId xmlns:a16="http://schemas.microsoft.com/office/drawing/2014/main" id="{00000000-0008-0000-1200-000023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1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3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46" name="FREEZE_PANES" descr="update_org.png">
          <a:extLst>
            <a:ext uri="{FF2B5EF4-FFF2-40B4-BE49-F238E27FC236}">
              <a16:creationId xmlns:a16="http://schemas.microsoft.com/office/drawing/2014/main" id="{00000000-0008-0000-1400-0000F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247" name="UNFREEZE_PANES" descr="update_org.png" hidden="1">
          <a:extLst>
            <a:ext uri="{FF2B5EF4-FFF2-40B4-BE49-F238E27FC236}">
              <a16:creationId xmlns:a16="http://schemas.microsoft.com/office/drawing/2014/main" id="{00000000-0008-0000-1400-0000F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a:extLst>
            <a:ext uri="{FF2B5EF4-FFF2-40B4-BE49-F238E27FC236}">
              <a16:creationId xmlns:a16="http://schemas.microsoft.com/office/drawing/2014/main" id="{00000000-0008-0000-1400-000004000000}"/>
            </a:ext>
          </a:extLst>
        </xdr:cNvPr>
        <xdr:cNvGrpSpPr>
          <a:grpSpLocks/>
        </xdr:cNvGrpSpPr>
      </xdr:nvGrpSpPr>
      <xdr:grpSpPr bwMode="auto">
        <a:xfrm>
          <a:off x="8001000" y="493395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4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4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68580</xdr:colOff>
      <xdr:row>0</xdr:row>
      <xdr:rowOff>47625</xdr:rowOff>
    </xdr:from>
    <xdr:to>
      <xdr:col>6</xdr:col>
      <xdr:colOff>80506</xdr:colOff>
      <xdr:row>0</xdr:row>
      <xdr:rowOff>301503</xdr:rowOff>
    </xdr:to>
    <xdr:sp macro="[0]!modUpdTemplLogger.Clear" textlink="">
      <xdr:nvSpPr>
        <xdr:cNvPr id="194761" name="cmdStart">
          <a:extLst>
            <a:ext uri="{FF2B5EF4-FFF2-40B4-BE49-F238E27FC236}">
              <a16:creationId xmlns:a16="http://schemas.microsoft.com/office/drawing/2014/main" id="{00000000-0008-0000-0300-0000C9F80200}"/>
            </a:ext>
          </a:extLst>
        </xdr:cNvPr>
        <xdr:cNvSpPr>
          <a:spLocks noChangeArrowheads="1"/>
        </xdr:cNvSpPr>
      </xdr:nvSpPr>
      <xdr:spPr bwMode="auto">
        <a:xfrm>
          <a:off x="9544050" y="47625"/>
          <a:ext cx="1840726" cy="253878"/>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Очистить лог</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5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a:extLst>
            <a:ext uri="{FF2B5EF4-FFF2-40B4-BE49-F238E27FC236}">
              <a16:creationId xmlns:a16="http://schemas.microsoft.com/office/drawing/2014/main" id="{00000000-0008-0000-16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a:extLst>
            <a:ext uri="{FF2B5EF4-FFF2-40B4-BE49-F238E27FC236}">
              <a16:creationId xmlns:a16="http://schemas.microsoft.com/office/drawing/2014/main" id="{00000000-0008-0000-16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a:extLst>
            <a:ext uri="{FF2B5EF4-FFF2-40B4-BE49-F238E27FC236}">
              <a16:creationId xmlns:a16="http://schemas.microsoft.com/office/drawing/2014/main" id="{00000000-0008-0000-1600-000004000000}"/>
            </a:ext>
          </a:extLst>
        </xdr:cNvPr>
        <xdr:cNvGrpSpPr>
          <a:grpSpLocks/>
        </xdr:cNvGrpSpPr>
      </xdr:nvGrpSpPr>
      <xdr:grpSpPr bwMode="auto">
        <a:xfrm>
          <a:off x="6381750" y="49815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6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6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7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38" name="FREEZE_PANES" descr="update_org.png">
          <a:extLst>
            <a:ext uri="{FF2B5EF4-FFF2-40B4-BE49-F238E27FC236}">
              <a16:creationId xmlns:a16="http://schemas.microsoft.com/office/drawing/2014/main" id="{00000000-0008-0000-1800-00002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9" name="UNFREEZE_PANES" descr="update_org.png" hidden="1">
          <a:extLst>
            <a:ext uri="{FF2B5EF4-FFF2-40B4-BE49-F238E27FC236}">
              <a16:creationId xmlns:a16="http://schemas.microsoft.com/office/drawing/2014/main" id="{00000000-0008-0000-1800-00002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a:extLst>
            <a:ext uri="{FF2B5EF4-FFF2-40B4-BE49-F238E27FC236}">
              <a16:creationId xmlns:a16="http://schemas.microsoft.com/office/drawing/2014/main" id="{00000000-0008-0000-1800-000004000000}"/>
            </a:ext>
          </a:extLst>
        </xdr:cNvPr>
        <xdr:cNvGrpSpPr>
          <a:grpSpLocks/>
        </xdr:cNvGrpSpPr>
      </xdr:nvGrpSpPr>
      <xdr:grpSpPr bwMode="auto">
        <a:xfrm>
          <a:off x="6381750" y="499110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8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8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3609" name="FREEZE_PANES" descr="update_org.png">
          <a:extLst>
            <a:ext uri="{FF2B5EF4-FFF2-40B4-BE49-F238E27FC236}">
              <a16:creationId xmlns:a16="http://schemas.microsoft.com/office/drawing/2014/main" id="{00000000-0008-0000-1900-0000C927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3610" name="UNFREEZE_PANES" descr="update_org.png" hidden="1">
          <a:extLst>
            <a:ext uri="{FF2B5EF4-FFF2-40B4-BE49-F238E27FC236}">
              <a16:creationId xmlns:a16="http://schemas.microsoft.com/office/drawing/2014/main" id="{00000000-0008-0000-1900-0000CA27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a:extLst>
            <a:ext uri="{FF2B5EF4-FFF2-40B4-BE49-F238E27FC236}">
              <a16:creationId xmlns:a16="http://schemas.microsoft.com/office/drawing/2014/main" id="{00000000-0008-0000-1A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a:extLst>
            <a:ext uri="{FF2B5EF4-FFF2-40B4-BE49-F238E27FC236}">
              <a16:creationId xmlns:a16="http://schemas.microsoft.com/office/drawing/2014/main" id="{00000000-0008-0000-1A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38100</xdr:colOff>
      <xdr:row>23</xdr:row>
      <xdr:rowOff>0</xdr:rowOff>
    </xdr:from>
    <xdr:to>
      <xdr:col>26</xdr:col>
      <xdr:colOff>190500</xdr:colOff>
      <xdr:row>23</xdr:row>
      <xdr:rowOff>190500</xdr:rowOff>
    </xdr:to>
    <xdr:grpSp>
      <xdr:nvGrpSpPr>
        <xdr:cNvPr id="4" name="shCalendar" hidden="1">
          <a:extLst>
            <a:ext uri="{FF2B5EF4-FFF2-40B4-BE49-F238E27FC236}">
              <a16:creationId xmlns:a16="http://schemas.microsoft.com/office/drawing/2014/main" id="{00000000-0008-0000-1A00-000004000000}"/>
            </a:ext>
          </a:extLst>
        </xdr:cNvPr>
        <xdr:cNvGrpSpPr>
          <a:grpSpLocks/>
        </xdr:cNvGrpSpPr>
      </xdr:nvGrpSpPr>
      <xdr:grpSpPr bwMode="auto">
        <a:xfrm>
          <a:off x="6381750" y="526732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A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A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26</xdr:col>
      <xdr:colOff>0</xdr:colOff>
      <xdr:row>23</xdr:row>
      <xdr:rowOff>0</xdr:rowOff>
    </xdr:from>
    <xdr:ext cx="190500" cy="190500"/>
    <xdr:grpSp>
      <xdr:nvGrpSpPr>
        <xdr:cNvPr id="7" name="shCalendar" hidden="1">
          <a:extLst>
            <a:ext uri="{FF2B5EF4-FFF2-40B4-BE49-F238E27FC236}">
              <a16:creationId xmlns:a16="http://schemas.microsoft.com/office/drawing/2014/main" id="{00000000-0008-0000-1A00-000007000000}"/>
            </a:ext>
          </a:extLst>
        </xdr:cNvPr>
        <xdr:cNvGrpSpPr>
          <a:grpSpLocks/>
        </xdr:cNvGrpSpPr>
      </xdr:nvGrpSpPr>
      <xdr:grpSpPr bwMode="auto">
        <a:xfrm>
          <a:off x="6381750" y="5267325"/>
          <a:ext cx="190500" cy="190500"/>
          <a:chOff x="13896191" y="1813753"/>
          <a:chExt cx="211023" cy="178845"/>
        </a:xfrm>
      </xdr:grpSpPr>
      <xdr:sp macro="[0]!modfrmDateChoose.CalendarShow" textlink="">
        <xdr:nvSpPr>
          <xdr:cNvPr id="10" name="shCalendar_bck" hidden="1">
            <a:extLst>
              <a:ext uri="{FF2B5EF4-FFF2-40B4-BE49-F238E27FC236}">
                <a16:creationId xmlns:a16="http://schemas.microsoft.com/office/drawing/2014/main" id="{00000000-0008-0000-1A00-00000A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a:extLst>
              <a:ext uri="{FF2B5EF4-FFF2-40B4-BE49-F238E27FC236}">
                <a16:creationId xmlns:a16="http://schemas.microsoft.com/office/drawing/2014/main" id="{00000000-0008-0000-1A00-00000B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26</xdr:col>
      <xdr:colOff>0</xdr:colOff>
      <xdr:row>23</xdr:row>
      <xdr:rowOff>0</xdr:rowOff>
    </xdr:from>
    <xdr:ext cx="190500" cy="190500"/>
    <xdr:grpSp>
      <xdr:nvGrpSpPr>
        <xdr:cNvPr id="12" name="shCalendar" hidden="1">
          <a:extLst>
            <a:ext uri="{FF2B5EF4-FFF2-40B4-BE49-F238E27FC236}">
              <a16:creationId xmlns:a16="http://schemas.microsoft.com/office/drawing/2014/main" id="{00000000-0008-0000-1A00-00000C000000}"/>
            </a:ext>
          </a:extLst>
        </xdr:cNvPr>
        <xdr:cNvGrpSpPr>
          <a:grpSpLocks/>
        </xdr:cNvGrpSpPr>
      </xdr:nvGrpSpPr>
      <xdr:grpSpPr bwMode="auto">
        <a:xfrm>
          <a:off x="6381750" y="5267325"/>
          <a:ext cx="190500" cy="190500"/>
          <a:chOff x="13896191" y="1813753"/>
          <a:chExt cx="211023" cy="178845"/>
        </a:xfrm>
      </xdr:grpSpPr>
      <xdr:sp macro="[0]!modfrmDateChoose.CalendarShow" textlink="">
        <xdr:nvSpPr>
          <xdr:cNvPr id="13" name="shCalendar_bck" hidden="1">
            <a:extLst>
              <a:ext uri="{FF2B5EF4-FFF2-40B4-BE49-F238E27FC236}">
                <a16:creationId xmlns:a16="http://schemas.microsoft.com/office/drawing/2014/main" id="{00000000-0008-0000-1A00-00000D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a:extLst>
              <a:ext uri="{FF2B5EF4-FFF2-40B4-BE49-F238E27FC236}">
                <a16:creationId xmlns:a16="http://schemas.microsoft.com/office/drawing/2014/main" id="{00000000-0008-0000-1A00-00000E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2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4633" name="FREEZE_PANES" descr="update_org.png">
          <a:extLst>
            <a:ext uri="{FF2B5EF4-FFF2-40B4-BE49-F238E27FC236}">
              <a16:creationId xmlns:a16="http://schemas.microsoft.com/office/drawing/2014/main" id="{00000000-0008-0000-1B00-0000C92B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4634" name="UNFREEZE_PANES" descr="update_org.png" hidden="1">
          <a:extLst>
            <a:ext uri="{FF2B5EF4-FFF2-40B4-BE49-F238E27FC236}">
              <a16:creationId xmlns:a16="http://schemas.microsoft.com/office/drawing/2014/main" id="{00000000-0008-0000-1B00-0000CA2B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0" name="FREEZE_PANES" descr="update_org.png">
          <a:extLst>
            <a:ext uri="{FF2B5EF4-FFF2-40B4-BE49-F238E27FC236}">
              <a16:creationId xmlns:a16="http://schemas.microsoft.com/office/drawing/2014/main" id="{00000000-0008-0000-1C00-00002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1" name="UNFREEZE_PANES" descr="update_org.png" hidden="1">
          <a:extLst>
            <a:ext uri="{FF2B5EF4-FFF2-40B4-BE49-F238E27FC236}">
              <a16:creationId xmlns:a16="http://schemas.microsoft.com/office/drawing/2014/main" id="{00000000-0008-0000-1C00-00002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28</xdr:col>
      <xdr:colOff>38100</xdr:colOff>
      <xdr:row>22</xdr:row>
      <xdr:rowOff>0</xdr:rowOff>
    </xdr:from>
    <xdr:to>
      <xdr:col>28</xdr:col>
      <xdr:colOff>228600</xdr:colOff>
      <xdr:row>22</xdr:row>
      <xdr:rowOff>190500</xdr:rowOff>
    </xdr:to>
    <xdr:grpSp>
      <xdr:nvGrpSpPr>
        <xdr:cNvPr id="4" name="shCalendar" hidden="1">
          <a:extLst>
            <a:ext uri="{FF2B5EF4-FFF2-40B4-BE49-F238E27FC236}">
              <a16:creationId xmlns:a16="http://schemas.microsoft.com/office/drawing/2014/main" id="{00000000-0008-0000-1C00-000004000000}"/>
            </a:ext>
          </a:extLst>
        </xdr:cNvPr>
        <xdr:cNvGrpSpPr>
          <a:grpSpLocks/>
        </xdr:cNvGrpSpPr>
      </xdr:nvGrpSpPr>
      <xdr:grpSpPr bwMode="auto">
        <a:xfrm>
          <a:off x="15706725" y="366712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C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C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47465" name="FREEZE_PANES" descr="update_org.png">
          <a:extLst>
            <a:ext uri="{FF2B5EF4-FFF2-40B4-BE49-F238E27FC236}">
              <a16:creationId xmlns:a16="http://schemas.microsoft.com/office/drawing/2014/main" id="{00000000-0008-0000-1D00-0000C90F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47466" name="UNFREEZE_PANES" descr="update_org.png" hidden="1">
          <a:extLst>
            <a:ext uri="{FF2B5EF4-FFF2-40B4-BE49-F238E27FC236}">
              <a16:creationId xmlns:a16="http://schemas.microsoft.com/office/drawing/2014/main" id="{00000000-0008-0000-1D00-0000CA0F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3" name="FREEZE_PANES" descr="update_org.png">
          <a:extLst>
            <a:ext uri="{FF2B5EF4-FFF2-40B4-BE49-F238E27FC236}">
              <a16:creationId xmlns:a16="http://schemas.microsoft.com/office/drawing/2014/main" id="{00000000-0008-0000-1E00-00007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14" name="UNFREEZE_PANES" descr="update_org.png" hidden="1">
          <a:extLst>
            <a:ext uri="{FF2B5EF4-FFF2-40B4-BE49-F238E27FC236}">
              <a16:creationId xmlns:a16="http://schemas.microsoft.com/office/drawing/2014/main" id="{00000000-0008-0000-1E00-00007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38100</xdr:colOff>
      <xdr:row>19</xdr:row>
      <xdr:rowOff>0</xdr:rowOff>
    </xdr:from>
    <xdr:to>
      <xdr:col>22</xdr:col>
      <xdr:colOff>228600</xdr:colOff>
      <xdr:row>22</xdr:row>
      <xdr:rowOff>190500</xdr:rowOff>
    </xdr:to>
    <xdr:grpSp>
      <xdr:nvGrpSpPr>
        <xdr:cNvPr id="4" name="shCalendar" hidden="1">
          <a:extLst>
            <a:ext uri="{FF2B5EF4-FFF2-40B4-BE49-F238E27FC236}">
              <a16:creationId xmlns:a16="http://schemas.microsoft.com/office/drawing/2014/main" id="{00000000-0008-0000-1E00-000004000000}"/>
            </a:ext>
          </a:extLst>
        </xdr:cNvPr>
        <xdr:cNvGrpSpPr>
          <a:grpSpLocks/>
        </xdr:cNvGrpSpPr>
      </xdr:nvGrpSpPr>
      <xdr:grpSpPr bwMode="auto">
        <a:xfrm>
          <a:off x="12925425" y="28860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E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E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22</xdr:col>
      <xdr:colOff>0</xdr:colOff>
      <xdr:row>23</xdr:row>
      <xdr:rowOff>0</xdr:rowOff>
    </xdr:from>
    <xdr:ext cx="190500" cy="190500"/>
    <xdr:grpSp>
      <xdr:nvGrpSpPr>
        <xdr:cNvPr id="7" name="shCalendar" hidden="1">
          <a:extLst>
            <a:ext uri="{FF2B5EF4-FFF2-40B4-BE49-F238E27FC236}">
              <a16:creationId xmlns:a16="http://schemas.microsoft.com/office/drawing/2014/main" id="{00000000-0008-0000-1E00-000007000000}"/>
            </a:ext>
          </a:extLst>
        </xdr:cNvPr>
        <xdr:cNvGrpSpPr>
          <a:grpSpLocks/>
        </xdr:cNvGrpSpPr>
      </xdr:nvGrpSpPr>
      <xdr:grpSpPr bwMode="auto">
        <a:xfrm>
          <a:off x="12887325" y="5314950"/>
          <a:ext cx="190500" cy="190500"/>
          <a:chOff x="13896191" y="1813753"/>
          <a:chExt cx="211023" cy="178845"/>
        </a:xfrm>
      </xdr:grpSpPr>
      <xdr:sp macro="[0]!modfrmDateChoose.CalendarShow" textlink="">
        <xdr:nvSpPr>
          <xdr:cNvPr id="8" name="shCalendar_bck" hidden="1">
            <a:extLst>
              <a:ext uri="{FF2B5EF4-FFF2-40B4-BE49-F238E27FC236}">
                <a16:creationId xmlns:a16="http://schemas.microsoft.com/office/drawing/2014/main" id="{00000000-0008-0000-1E00-000008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9" name="shCalendar_1" descr="CalendarSmall.bmp" hidden="1">
            <a:extLst>
              <a:ext uri="{FF2B5EF4-FFF2-40B4-BE49-F238E27FC236}">
                <a16:creationId xmlns:a16="http://schemas.microsoft.com/office/drawing/2014/main" id="{00000000-0008-0000-1E00-000009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22</xdr:col>
      <xdr:colOff>0</xdr:colOff>
      <xdr:row>23</xdr:row>
      <xdr:rowOff>0</xdr:rowOff>
    </xdr:from>
    <xdr:ext cx="190500" cy="190500"/>
    <xdr:grpSp>
      <xdr:nvGrpSpPr>
        <xdr:cNvPr id="10" name="shCalendar" hidden="1">
          <a:extLst>
            <a:ext uri="{FF2B5EF4-FFF2-40B4-BE49-F238E27FC236}">
              <a16:creationId xmlns:a16="http://schemas.microsoft.com/office/drawing/2014/main" id="{00000000-0008-0000-1E00-00000A000000}"/>
            </a:ext>
          </a:extLst>
        </xdr:cNvPr>
        <xdr:cNvGrpSpPr>
          <a:grpSpLocks/>
        </xdr:cNvGrpSpPr>
      </xdr:nvGrpSpPr>
      <xdr:grpSpPr bwMode="auto">
        <a:xfrm>
          <a:off x="12887325" y="5314950"/>
          <a:ext cx="190500" cy="190500"/>
          <a:chOff x="13896191" y="1813753"/>
          <a:chExt cx="211023" cy="178845"/>
        </a:xfrm>
      </xdr:grpSpPr>
      <xdr:sp macro="[0]!modfrmDateChoose.CalendarShow" textlink="">
        <xdr:nvSpPr>
          <xdr:cNvPr id="11" name="shCalendar_bck" hidden="1">
            <a:extLst>
              <a:ext uri="{FF2B5EF4-FFF2-40B4-BE49-F238E27FC236}">
                <a16:creationId xmlns:a16="http://schemas.microsoft.com/office/drawing/2014/main" id="{00000000-0008-0000-1E00-00000B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2" name="shCalendar_1" descr="CalendarSmall.bmp" hidden="1">
            <a:extLst>
              <a:ext uri="{FF2B5EF4-FFF2-40B4-BE49-F238E27FC236}">
                <a16:creationId xmlns:a16="http://schemas.microsoft.com/office/drawing/2014/main" id="{00000000-0008-0000-1E00-00000C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3.xml><?xml version="1.0" encoding="utf-8"?>
<xdr:wsDr xmlns:xdr="http://schemas.openxmlformats.org/drawingml/2006/spreadsheetDrawing" xmlns:a="http://schemas.openxmlformats.org/drawingml/2006/main">
  <xdr:twoCellAnchor editAs="oneCell">
    <xdr:from>
      <xdr:col>6</xdr:col>
      <xdr:colOff>228600</xdr:colOff>
      <xdr:row>10</xdr:row>
      <xdr:rowOff>28575</xdr:rowOff>
    </xdr:from>
    <xdr:to>
      <xdr:col>7</xdr:col>
      <xdr:colOff>200025</xdr:colOff>
      <xdr:row>10</xdr:row>
      <xdr:rowOff>247650</xdr:rowOff>
    </xdr:to>
    <xdr:pic macro="[0]!modInfo.MainSheetHelp">
      <xdr:nvPicPr>
        <xdr:cNvPr id="7207129" name="ExcludeHelp_3" descr="Справка по листу">
          <a:extLst>
            <a:ext uri="{FF2B5EF4-FFF2-40B4-BE49-F238E27FC236}">
              <a16:creationId xmlns:a16="http://schemas.microsoft.com/office/drawing/2014/main" id="{00000000-0008-0000-0400-0000D9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170497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8</xdr:row>
      <xdr:rowOff>95250</xdr:rowOff>
    </xdr:from>
    <xdr:to>
      <xdr:col>7</xdr:col>
      <xdr:colOff>200025</xdr:colOff>
      <xdr:row>8</xdr:row>
      <xdr:rowOff>314325</xdr:rowOff>
    </xdr:to>
    <xdr:pic macro="[0]!modInfo.MainSheetHelp">
      <xdr:nvPicPr>
        <xdr:cNvPr id="7207130" name="ExcludeHelp_6" descr="Справка по листу">
          <a:extLst>
            <a:ext uri="{FF2B5EF4-FFF2-40B4-BE49-F238E27FC236}">
              <a16:creationId xmlns:a16="http://schemas.microsoft.com/office/drawing/2014/main" id="{00000000-0008-0000-0400-0000DA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135255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13</xdr:row>
      <xdr:rowOff>38100</xdr:rowOff>
    </xdr:from>
    <xdr:to>
      <xdr:col>7</xdr:col>
      <xdr:colOff>200025</xdr:colOff>
      <xdr:row>13</xdr:row>
      <xdr:rowOff>257175</xdr:rowOff>
    </xdr:to>
    <xdr:pic macro="[0]!modInfo.MainSheetHelp">
      <xdr:nvPicPr>
        <xdr:cNvPr id="7207131" name="ExcludeHelp_7" descr="Справка по листу">
          <a:extLst>
            <a:ext uri="{FF2B5EF4-FFF2-40B4-BE49-F238E27FC236}">
              <a16:creationId xmlns:a16="http://schemas.microsoft.com/office/drawing/2014/main" id="{00000000-0008-0000-0400-0000DB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392430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27</xdr:row>
      <xdr:rowOff>85725</xdr:rowOff>
    </xdr:from>
    <xdr:to>
      <xdr:col>7</xdr:col>
      <xdr:colOff>200025</xdr:colOff>
      <xdr:row>27</xdr:row>
      <xdr:rowOff>304800</xdr:rowOff>
    </xdr:to>
    <xdr:pic macro="[0]!modInfo.MainSheetHelp">
      <xdr:nvPicPr>
        <xdr:cNvPr id="7207132" name="ExcludeHelp_8" descr="Справка по листу">
          <a:extLst>
            <a:ext uri="{FF2B5EF4-FFF2-40B4-BE49-F238E27FC236}">
              <a16:creationId xmlns:a16="http://schemas.microsoft.com/office/drawing/2014/main" id="{00000000-0008-0000-0400-0000DC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475297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4</xdr:row>
      <xdr:rowOff>0</xdr:rowOff>
    </xdr:from>
    <xdr:to>
      <xdr:col>7</xdr:col>
      <xdr:colOff>219075</xdr:colOff>
      <xdr:row>4</xdr:row>
      <xdr:rowOff>219075</xdr:rowOff>
    </xdr:to>
    <xdr:pic macro="[0]!modList00.CreatePrintedForm">
      <xdr:nvPicPr>
        <xdr:cNvPr id="7207133" name="cmdCreatePrintedForm" descr="Создание печатной формы" hidden="1">
          <a:extLst>
            <a:ext uri="{FF2B5EF4-FFF2-40B4-BE49-F238E27FC236}">
              <a16:creationId xmlns:a16="http://schemas.microsoft.com/office/drawing/2014/main" id="{00000000-0008-0000-0400-0000DDF8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29500" y="47625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0</xdr:colOff>
      <xdr:row>26</xdr:row>
      <xdr:rowOff>76200</xdr:rowOff>
    </xdr:from>
    <xdr:to>
      <xdr:col>6</xdr:col>
      <xdr:colOff>0</xdr:colOff>
      <xdr:row>26</xdr:row>
      <xdr:rowOff>369673</xdr:rowOff>
    </xdr:to>
    <xdr:sp macro="[0]!modList00.cmdOrganizationChoice_Click_Handler" textlink="">
      <xdr:nvSpPr>
        <xdr:cNvPr id="17" name="cmdOrgChoice">
          <a:extLst>
            <a:ext uri="{FF2B5EF4-FFF2-40B4-BE49-F238E27FC236}">
              <a16:creationId xmlns:a16="http://schemas.microsoft.com/office/drawing/2014/main" id="{00000000-0008-0000-0400-000011000000}"/>
            </a:ext>
          </a:extLst>
        </xdr:cNvPr>
        <xdr:cNvSpPr>
          <a:spLocks noChangeArrowheads="1"/>
        </xdr:cNvSpPr>
      </xdr:nvSpPr>
      <xdr:spPr bwMode="auto">
        <a:xfrm>
          <a:off x="3800475" y="4762500"/>
          <a:ext cx="3381375" cy="293473"/>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Выбор организации</a:t>
          </a:r>
        </a:p>
      </xdr:txBody>
    </xdr:sp>
    <xdr:clientData/>
  </xdr:twoCellAnchor>
  <xdr:twoCellAnchor editAs="oneCell">
    <xdr:from>
      <xdr:col>6</xdr:col>
      <xdr:colOff>38100</xdr:colOff>
      <xdr:row>18</xdr:row>
      <xdr:rowOff>0</xdr:rowOff>
    </xdr:from>
    <xdr:to>
      <xdr:col>6</xdr:col>
      <xdr:colOff>228600</xdr:colOff>
      <xdr:row>18</xdr:row>
      <xdr:rowOff>190500</xdr:rowOff>
    </xdr:to>
    <xdr:grpSp>
      <xdr:nvGrpSpPr>
        <xdr:cNvPr id="14" name="shCalendar" hidden="1">
          <a:extLst>
            <a:ext uri="{FF2B5EF4-FFF2-40B4-BE49-F238E27FC236}">
              <a16:creationId xmlns:a16="http://schemas.microsoft.com/office/drawing/2014/main" id="{00000000-0008-0000-0400-00000E000000}"/>
            </a:ext>
          </a:extLst>
        </xdr:cNvPr>
        <xdr:cNvGrpSpPr>
          <a:grpSpLocks/>
        </xdr:cNvGrpSpPr>
      </xdr:nvGrpSpPr>
      <xdr:grpSpPr bwMode="auto">
        <a:xfrm>
          <a:off x="7219950" y="3371850"/>
          <a:ext cx="190500" cy="190500"/>
          <a:chOff x="13896191" y="1813753"/>
          <a:chExt cx="211023" cy="178845"/>
        </a:xfrm>
      </xdr:grpSpPr>
      <xdr:sp macro="[0]!modfrmDateChoose.CalendarShow" textlink="">
        <xdr:nvSpPr>
          <xdr:cNvPr id="15" name="shCalendar_bck" hidden="1">
            <a:extLst>
              <a:ext uri="{FF2B5EF4-FFF2-40B4-BE49-F238E27FC236}">
                <a16:creationId xmlns:a16="http://schemas.microsoft.com/office/drawing/2014/main" id="{00000000-0008-0000-0400-00000F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6" name="shCalendar_1" descr="CalendarSmall.bmp" hidden="1">
            <a:extLst>
              <a:ext uri="{FF2B5EF4-FFF2-40B4-BE49-F238E27FC236}">
                <a16:creationId xmlns:a16="http://schemas.microsoft.com/office/drawing/2014/main" id="{00000000-0008-0000-0400-000010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99895" name="FREEZE_PANES" descr="update_org.png">
          <a:extLst>
            <a:ext uri="{FF2B5EF4-FFF2-40B4-BE49-F238E27FC236}">
              <a16:creationId xmlns:a16="http://schemas.microsoft.com/office/drawing/2014/main" id="{00000000-0008-0000-1F00-000097DC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99896" name="UNFREEZE_PANES" descr="update_org.png" hidden="1">
          <a:extLst>
            <a:ext uri="{FF2B5EF4-FFF2-40B4-BE49-F238E27FC236}">
              <a16:creationId xmlns:a16="http://schemas.microsoft.com/office/drawing/2014/main" id="{00000000-0008-0000-1F00-000098DC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7184781" name="FREEZE_PANES" descr="update_org.png">
          <a:extLst>
            <a:ext uri="{FF2B5EF4-FFF2-40B4-BE49-F238E27FC236}">
              <a16:creationId xmlns:a16="http://schemas.microsoft.com/office/drawing/2014/main" id="{00000000-0008-0000-2000-00008DA1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184782" name="UNFREEZE_PANES" descr="update_org.png" hidden="1">
          <a:extLst>
            <a:ext uri="{FF2B5EF4-FFF2-40B4-BE49-F238E27FC236}">
              <a16:creationId xmlns:a16="http://schemas.microsoft.com/office/drawing/2014/main" id="{00000000-0008-0000-2000-00008EA1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605AA514-3F10-4AD3-BDF1-13B14FF52BA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487BD297-9D94-4E4E-8B78-84EC76E15B7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7186394" name="FREEZE_PANES" descr="update_org.png">
          <a:extLst>
            <a:ext uri="{FF2B5EF4-FFF2-40B4-BE49-F238E27FC236}">
              <a16:creationId xmlns:a16="http://schemas.microsoft.com/office/drawing/2014/main" id="{00000000-0008-0000-2100-0000DAA7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186395" name="UNFREEZE_PANES" descr="update_org.png" hidden="1">
          <a:extLst>
            <a:ext uri="{FF2B5EF4-FFF2-40B4-BE49-F238E27FC236}">
              <a16:creationId xmlns:a16="http://schemas.microsoft.com/office/drawing/2014/main" id="{00000000-0008-0000-2100-0000DBA7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38100</xdr:colOff>
      <xdr:row>10</xdr:row>
      <xdr:rowOff>0</xdr:rowOff>
    </xdr:from>
    <xdr:to>
      <xdr:col>7</xdr:col>
      <xdr:colOff>228600</xdr:colOff>
      <xdr:row>10</xdr:row>
      <xdr:rowOff>190500</xdr:rowOff>
    </xdr:to>
    <xdr:grpSp>
      <xdr:nvGrpSpPr>
        <xdr:cNvPr id="7186396" name="shCalendar" hidden="1">
          <a:extLst>
            <a:ext uri="{FF2B5EF4-FFF2-40B4-BE49-F238E27FC236}">
              <a16:creationId xmlns:a16="http://schemas.microsoft.com/office/drawing/2014/main" id="{00000000-0008-0000-2100-0000DCA76D00}"/>
            </a:ext>
          </a:extLst>
        </xdr:cNvPr>
        <xdr:cNvGrpSpPr>
          <a:grpSpLocks/>
        </xdr:cNvGrpSpPr>
      </xdr:nvGrpSpPr>
      <xdr:grpSpPr bwMode="auto">
        <a:xfrm>
          <a:off x="7315200" y="1266825"/>
          <a:ext cx="190500" cy="190500"/>
          <a:chOff x="13896191" y="1813753"/>
          <a:chExt cx="211023" cy="178845"/>
        </a:xfrm>
      </xdr:grpSpPr>
      <xdr:sp macro="[0]!modfrmDateChoose.CalendarShow" textlink="">
        <xdr:nvSpPr>
          <xdr:cNvPr id="7186397" name="shCalendar_bck" hidden="1">
            <a:extLst>
              <a:ext uri="{FF2B5EF4-FFF2-40B4-BE49-F238E27FC236}">
                <a16:creationId xmlns:a16="http://schemas.microsoft.com/office/drawing/2014/main" id="{00000000-0008-0000-2100-0000DDA76D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186398" name="shCalendar_1" descr="CalendarSmall.bmp" hidden="1">
            <a:extLst>
              <a:ext uri="{FF2B5EF4-FFF2-40B4-BE49-F238E27FC236}">
                <a16:creationId xmlns:a16="http://schemas.microsoft.com/office/drawing/2014/main" id="{00000000-0008-0000-2100-0000DEA76D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4.xml><?xml version="1.0" encoding="utf-8"?>
<xdr:wsDr xmlns:xdr="http://schemas.openxmlformats.org/drawingml/2006/spreadsheetDrawing" xmlns:a="http://schemas.openxmlformats.org/drawingml/2006/main">
  <xdr:twoCellAnchor editAs="oneCell">
    <xdr:from>
      <xdr:col>9</xdr:col>
      <xdr:colOff>38100</xdr:colOff>
      <xdr:row>3</xdr:row>
      <xdr:rowOff>9525</xdr:rowOff>
    </xdr:from>
    <xdr:to>
      <xdr:col>9</xdr:col>
      <xdr:colOff>228600</xdr:colOff>
      <xdr:row>4</xdr:row>
      <xdr:rowOff>161925</xdr:rowOff>
    </xdr:to>
    <xdr:grpSp>
      <xdr:nvGrpSpPr>
        <xdr:cNvPr id="7210020" name="shCalendar" hidden="1">
          <a:extLst>
            <a:ext uri="{FF2B5EF4-FFF2-40B4-BE49-F238E27FC236}">
              <a16:creationId xmlns:a16="http://schemas.microsoft.com/office/drawing/2014/main" id="{00000000-0008-0000-2200-000024046E00}"/>
            </a:ext>
          </a:extLst>
        </xdr:cNvPr>
        <xdr:cNvGrpSpPr>
          <a:grpSpLocks/>
        </xdr:cNvGrpSpPr>
      </xdr:nvGrpSpPr>
      <xdr:grpSpPr bwMode="auto">
        <a:xfrm>
          <a:off x="7077075" y="9525"/>
          <a:ext cx="190500" cy="190500"/>
          <a:chOff x="13896191" y="1813753"/>
          <a:chExt cx="211023" cy="178845"/>
        </a:xfrm>
      </xdr:grpSpPr>
      <xdr:sp macro="[0]!modfrmDateChoose.CalendarShow" textlink="">
        <xdr:nvSpPr>
          <xdr:cNvPr id="7210021" name="shCalendar_bck" hidden="1">
            <a:extLst>
              <a:ext uri="{FF2B5EF4-FFF2-40B4-BE49-F238E27FC236}">
                <a16:creationId xmlns:a16="http://schemas.microsoft.com/office/drawing/2014/main" id="{00000000-0008-0000-2200-000025046E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10022" name="shCalendar_1" descr="CalendarSmall.bmp" hidden="1">
            <a:extLst>
              <a:ext uri="{FF2B5EF4-FFF2-40B4-BE49-F238E27FC236}">
                <a16:creationId xmlns:a16="http://schemas.microsoft.com/office/drawing/2014/main" id="{00000000-0008-0000-2200-000026046E00}"/>
              </a:ext>
            </a:extLst>
          </xdr:cNvPr>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5.xml><?xml version="1.0" encoding="utf-8"?>
<xdr:wsDr xmlns:xdr="http://schemas.openxmlformats.org/drawingml/2006/spreadsheetDrawing" xmlns:a="http://schemas.openxmlformats.org/drawingml/2006/main">
  <xdr:twoCellAnchor editAs="oneCell">
    <xdr:from>
      <xdr:col>40</xdr:col>
      <xdr:colOff>200025</xdr:colOff>
      <xdr:row>0</xdr:row>
      <xdr:rowOff>114300</xdr:rowOff>
    </xdr:from>
    <xdr:to>
      <xdr:col>40</xdr:col>
      <xdr:colOff>390525</xdr:colOff>
      <xdr:row>0</xdr:row>
      <xdr:rowOff>304800</xdr:rowOff>
    </xdr:to>
    <xdr:grpSp>
      <xdr:nvGrpSpPr>
        <xdr:cNvPr id="7203032" name="shCalendar">
          <a:extLst>
            <a:ext uri="{FF2B5EF4-FFF2-40B4-BE49-F238E27FC236}">
              <a16:creationId xmlns:a16="http://schemas.microsoft.com/office/drawing/2014/main" id="{00000000-0008-0000-2700-0000D8E86D00}"/>
            </a:ext>
          </a:extLst>
        </xdr:cNvPr>
        <xdr:cNvGrpSpPr>
          <a:grpSpLocks/>
        </xdr:cNvGrpSpPr>
      </xdr:nvGrpSpPr>
      <xdr:grpSpPr bwMode="auto">
        <a:xfrm>
          <a:off x="68284725" y="114300"/>
          <a:ext cx="190500" cy="190500"/>
          <a:chOff x="13896191" y="1813753"/>
          <a:chExt cx="211023" cy="178845"/>
        </a:xfrm>
      </xdr:grpSpPr>
      <xdr:sp macro="[0]!modfrmDateChoose.CalendarShow" textlink="">
        <xdr:nvSpPr>
          <xdr:cNvPr id="7203033" name="shCalendar_bck">
            <a:extLst>
              <a:ext uri="{FF2B5EF4-FFF2-40B4-BE49-F238E27FC236}">
                <a16:creationId xmlns:a16="http://schemas.microsoft.com/office/drawing/2014/main" id="{00000000-0008-0000-2700-0000D9E86D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3034" name="shCalendar_1" descr="CalendarSmall.bmp">
            <a:extLst>
              <a:ext uri="{FF2B5EF4-FFF2-40B4-BE49-F238E27FC236}">
                <a16:creationId xmlns:a16="http://schemas.microsoft.com/office/drawing/2014/main" id="{00000000-0008-0000-2700-0000DAE86D00}"/>
              </a:ext>
            </a:extLst>
          </xdr:cNvPr>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0</xdr:colOff>
      <xdr:row>8</xdr:row>
      <xdr:rowOff>0</xdr:rowOff>
    </xdr:from>
    <xdr:to>
      <xdr:col>4</xdr:col>
      <xdr:colOff>219075</xdr:colOff>
      <xdr:row>8</xdr:row>
      <xdr:rowOff>219075</xdr:rowOff>
    </xdr:to>
    <xdr:pic macro="[0]!modInfo.MainSheetHelp">
      <xdr:nvPicPr>
        <xdr:cNvPr id="7208055" name="ExcludeHelp_1" descr="Справка по листу">
          <a:extLst>
            <a:ext uri="{FF2B5EF4-FFF2-40B4-BE49-F238E27FC236}">
              <a16:creationId xmlns:a16="http://schemas.microsoft.com/office/drawing/2014/main" id="{00000000-0008-0000-0500-000077FC6D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0"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8</xdr:row>
      <xdr:rowOff>0</xdr:rowOff>
    </xdr:from>
    <xdr:to>
      <xdr:col>7</xdr:col>
      <xdr:colOff>219075</xdr:colOff>
      <xdr:row>8</xdr:row>
      <xdr:rowOff>219075</xdr:rowOff>
    </xdr:to>
    <xdr:pic macro="[0]!modInfo.MainSheetHelp">
      <xdr:nvPicPr>
        <xdr:cNvPr id="7208056" name="ExcludeHelp_2" descr="Справка по листу">
          <a:extLst>
            <a:ext uri="{FF2B5EF4-FFF2-40B4-BE49-F238E27FC236}">
              <a16:creationId xmlns:a16="http://schemas.microsoft.com/office/drawing/2014/main" id="{00000000-0008-0000-0500-000078FC6D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91025"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8</xdr:row>
      <xdr:rowOff>0</xdr:rowOff>
    </xdr:from>
    <xdr:to>
      <xdr:col>10</xdr:col>
      <xdr:colOff>219075</xdr:colOff>
      <xdr:row>8</xdr:row>
      <xdr:rowOff>219075</xdr:rowOff>
    </xdr:to>
    <xdr:pic macro="[0]!modInfo.MainSheetHelp">
      <xdr:nvPicPr>
        <xdr:cNvPr id="7208057" name="ExcludeHelp_2" descr="Справка по листу">
          <a:extLst>
            <a:ext uri="{FF2B5EF4-FFF2-40B4-BE49-F238E27FC236}">
              <a16:creationId xmlns:a16="http://schemas.microsoft.com/office/drawing/2014/main" id="{00000000-0008-0000-0500-000079FC6D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81925"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0</xdr:col>
      <xdr:colOff>0</xdr:colOff>
      <xdr:row>3</xdr:row>
      <xdr:rowOff>0</xdr:rowOff>
    </xdr:from>
    <xdr:to>
      <xdr:col>2</xdr:col>
      <xdr:colOff>238125</xdr:colOff>
      <xdr:row>3</xdr:row>
      <xdr:rowOff>247650</xdr:rowOff>
    </xdr:to>
    <xdr:pic macro="[0]!modThisWorkbook.Freeze_Panes">
      <xdr:nvPicPr>
        <xdr:cNvPr id="7208058" name="FREEZE_PANES" descr="update_org.png">
          <a:extLst>
            <a:ext uri="{FF2B5EF4-FFF2-40B4-BE49-F238E27FC236}">
              <a16:creationId xmlns:a16="http://schemas.microsoft.com/office/drawing/2014/main" id="{00000000-0008-0000-0500-00007AFC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3</xdr:row>
      <xdr:rowOff>0</xdr:rowOff>
    </xdr:from>
    <xdr:to>
      <xdr:col>3</xdr:col>
      <xdr:colOff>0</xdr:colOff>
      <xdr:row>3</xdr:row>
      <xdr:rowOff>247650</xdr:rowOff>
    </xdr:to>
    <xdr:pic macro="[0]!modThisWorkbook.Freeze_Panes">
      <xdr:nvPicPr>
        <xdr:cNvPr id="7208059" name="UNFREEZE_PANES" descr="update_org.png" hidden="1">
          <a:extLst>
            <a:ext uri="{FF2B5EF4-FFF2-40B4-BE49-F238E27FC236}">
              <a16:creationId xmlns:a16="http://schemas.microsoft.com/office/drawing/2014/main" id="{00000000-0008-0000-0500-00007BFC6D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14</xdr:col>
      <xdr:colOff>38100</xdr:colOff>
      <xdr:row>17</xdr:row>
      <xdr:rowOff>0</xdr:rowOff>
    </xdr:from>
    <xdr:to>
      <xdr:col>14</xdr:col>
      <xdr:colOff>228600</xdr:colOff>
      <xdr:row>17</xdr:row>
      <xdr:rowOff>190500</xdr:rowOff>
    </xdr:to>
    <xdr:grpSp>
      <xdr:nvGrpSpPr>
        <xdr:cNvPr id="7201434" name="shCalendar" hidden="1">
          <a:extLst>
            <a:ext uri="{FF2B5EF4-FFF2-40B4-BE49-F238E27FC236}">
              <a16:creationId xmlns:a16="http://schemas.microsoft.com/office/drawing/2014/main" id="{00000000-0008-0000-0600-00009AE26D00}"/>
            </a:ext>
          </a:extLst>
        </xdr:cNvPr>
        <xdr:cNvGrpSpPr>
          <a:grpSpLocks/>
        </xdr:cNvGrpSpPr>
      </xdr:nvGrpSpPr>
      <xdr:grpSpPr bwMode="auto">
        <a:xfrm>
          <a:off x="13458825" y="819150"/>
          <a:ext cx="190500" cy="190500"/>
          <a:chOff x="13896191" y="1813753"/>
          <a:chExt cx="211023" cy="178845"/>
        </a:xfrm>
      </xdr:grpSpPr>
      <xdr:sp macro="[0]!modfrmDateChoose.CalendarShow" textlink="">
        <xdr:nvSpPr>
          <xdr:cNvPr id="7201441" name="shCalendar_bck" hidden="1">
            <a:extLst>
              <a:ext uri="{FF2B5EF4-FFF2-40B4-BE49-F238E27FC236}">
                <a16:creationId xmlns:a16="http://schemas.microsoft.com/office/drawing/2014/main" id="{00000000-0008-0000-0600-0000A1E26D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1442" name="shCalendar_1" descr="CalendarSmall.bmp" hidden="1">
            <a:extLst>
              <a:ext uri="{FF2B5EF4-FFF2-40B4-BE49-F238E27FC236}">
                <a16:creationId xmlns:a16="http://schemas.microsoft.com/office/drawing/2014/main" id="{00000000-0008-0000-0600-0000A2E26D00}"/>
              </a:ext>
            </a:extLst>
          </xdr:cNvPr>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9</xdr:col>
      <xdr:colOff>0</xdr:colOff>
      <xdr:row>16</xdr:row>
      <xdr:rowOff>0</xdr:rowOff>
    </xdr:from>
    <xdr:to>
      <xdr:col>9</xdr:col>
      <xdr:colOff>219075</xdr:colOff>
      <xdr:row>16</xdr:row>
      <xdr:rowOff>219075</xdr:rowOff>
    </xdr:to>
    <xdr:pic macro="[0]!modInfo.MainSheetHelp">
      <xdr:nvPicPr>
        <xdr:cNvPr id="7201435" name="ExcludeHelp_1" descr="Справка по листу">
          <a:extLst>
            <a:ext uri="{FF2B5EF4-FFF2-40B4-BE49-F238E27FC236}">
              <a16:creationId xmlns:a16="http://schemas.microsoft.com/office/drawing/2014/main" id="{00000000-0008-0000-0600-00009BE2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77125"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16</xdr:row>
      <xdr:rowOff>0</xdr:rowOff>
    </xdr:from>
    <xdr:to>
      <xdr:col>10</xdr:col>
      <xdr:colOff>219075</xdr:colOff>
      <xdr:row>16</xdr:row>
      <xdr:rowOff>219075</xdr:rowOff>
    </xdr:to>
    <xdr:pic macro="[0]!modInfo.MainSheetHelp">
      <xdr:nvPicPr>
        <xdr:cNvPr id="7201436" name="ExcludeHelp_2" descr="Справка по листу">
          <a:extLst>
            <a:ext uri="{FF2B5EF4-FFF2-40B4-BE49-F238E27FC236}">
              <a16:creationId xmlns:a16="http://schemas.microsoft.com/office/drawing/2014/main" id="{00000000-0008-0000-0600-00009CE2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668000"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14</xdr:col>
      <xdr:colOff>0</xdr:colOff>
      <xdr:row>16</xdr:row>
      <xdr:rowOff>0</xdr:rowOff>
    </xdr:from>
    <xdr:to>
      <xdr:col>14</xdr:col>
      <xdr:colOff>219075</xdr:colOff>
      <xdr:row>16</xdr:row>
      <xdr:rowOff>219075</xdr:rowOff>
    </xdr:to>
    <xdr:pic macro="[0]!modInfo.MainSheetHelp">
      <xdr:nvPicPr>
        <xdr:cNvPr id="7201437" name="ExcludeHelp_3" descr="Справка по листу">
          <a:extLst>
            <a:ext uri="{FF2B5EF4-FFF2-40B4-BE49-F238E27FC236}">
              <a16:creationId xmlns:a16="http://schemas.microsoft.com/office/drawing/2014/main" id="{00000000-0008-0000-0600-00009DE2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420725"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4</xdr:col>
      <xdr:colOff>28576</xdr:colOff>
      <xdr:row>29</xdr:row>
      <xdr:rowOff>2</xdr:rowOff>
    </xdr:from>
    <xdr:to>
      <xdr:col>4</xdr:col>
      <xdr:colOff>3343276</xdr:colOff>
      <xdr:row>30</xdr:row>
      <xdr:rowOff>1</xdr:rowOff>
    </xdr:to>
    <xdr:sp macro="[0]!modList02.cmdDoIt_Click_Handler" textlink="">
      <xdr:nvSpPr>
        <xdr:cNvPr id="24" name="cmdCreateSheets" hidden="1">
          <a:extLst>
            <a:ext uri="{FF2B5EF4-FFF2-40B4-BE49-F238E27FC236}">
              <a16:creationId xmlns:a16="http://schemas.microsoft.com/office/drawing/2014/main" id="{00000000-0008-0000-0600-000018000000}"/>
            </a:ext>
          </a:extLst>
        </xdr:cNvPr>
        <xdr:cNvSpPr>
          <a:spLocks noChangeArrowheads="1"/>
        </xdr:cNvSpPr>
      </xdr:nvSpPr>
      <xdr:spPr bwMode="auto">
        <a:xfrm>
          <a:off x="685801" y="2371727"/>
          <a:ext cx="3314700" cy="295274"/>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Сформировать список листов</a:t>
          </a:r>
        </a:p>
      </xdr:txBody>
    </xdr:sp>
    <xdr:clientData/>
  </xdr:twoCellAnchor>
  <xdr:twoCellAnchor>
    <xdr:from>
      <xdr:col>0</xdr:col>
      <xdr:colOff>0</xdr:colOff>
      <xdr:row>4</xdr:row>
      <xdr:rowOff>0</xdr:rowOff>
    </xdr:from>
    <xdr:to>
      <xdr:col>2</xdr:col>
      <xdr:colOff>238125</xdr:colOff>
      <xdr:row>4</xdr:row>
      <xdr:rowOff>247650</xdr:rowOff>
    </xdr:to>
    <xdr:pic macro="[0]!modThisWorkbook.Freeze_Panes">
      <xdr:nvPicPr>
        <xdr:cNvPr id="7201439" name="FREEZE_PANES" descr="update_org.png">
          <a:extLst>
            <a:ext uri="{FF2B5EF4-FFF2-40B4-BE49-F238E27FC236}">
              <a16:creationId xmlns:a16="http://schemas.microsoft.com/office/drawing/2014/main" id="{00000000-0008-0000-0600-00009FE26D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201440" name="UNFREEZE_PANES" descr="update_org.png" hidden="1">
          <a:extLst>
            <a:ext uri="{FF2B5EF4-FFF2-40B4-BE49-F238E27FC236}">
              <a16:creationId xmlns:a16="http://schemas.microsoft.com/office/drawing/2014/main" id="{00000000-0008-0000-0600-0000A0E26D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6" name="FREEZE_PANES" descr="update_org.png">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7" name="UNFREEZE_PANES" descr="update_org.png" hidden="1">
          <a:extLst>
            <a:ext uri="{FF2B5EF4-FFF2-40B4-BE49-F238E27FC236}">
              <a16:creationId xmlns:a16="http://schemas.microsoft.com/office/drawing/2014/main" id="{00000000-0008-0000-08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8" name="shCalendar" hidden="1">
          <a:extLst>
            <a:ext uri="{FF2B5EF4-FFF2-40B4-BE49-F238E27FC236}">
              <a16:creationId xmlns:a16="http://schemas.microsoft.com/office/drawing/2014/main" id="{00000000-0008-0000-0800-000008000000}"/>
            </a:ext>
          </a:extLst>
        </xdr:cNvPr>
        <xdr:cNvGrpSpPr>
          <a:grpSpLocks/>
        </xdr:cNvGrpSpPr>
      </xdr:nvGrpSpPr>
      <xdr:grpSpPr bwMode="auto">
        <a:xfrm>
          <a:off x="6419850" y="6267450"/>
          <a:ext cx="190500" cy="190500"/>
          <a:chOff x="13896191" y="1813753"/>
          <a:chExt cx="211023" cy="178845"/>
        </a:xfrm>
      </xdr:grpSpPr>
      <xdr:sp macro="[0]!modfrmDateChoose.CalendarShow" textlink="">
        <xdr:nvSpPr>
          <xdr:cNvPr id="9" name="shCalendar_bck" hidden="1">
            <a:extLst>
              <a:ext uri="{FF2B5EF4-FFF2-40B4-BE49-F238E27FC236}">
                <a16:creationId xmlns:a16="http://schemas.microsoft.com/office/drawing/2014/main" id="{00000000-0008-0000-0800-000009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0" name="shCalendar_1" descr="CalendarSmall.bmp" hidden="1">
            <a:extLst>
              <a:ext uri="{FF2B5EF4-FFF2-40B4-BE49-F238E27FC236}">
                <a16:creationId xmlns:a16="http://schemas.microsoft.com/office/drawing/2014/main" id="{00000000-0008-0000-0800-00000A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1561" name="FREEZE_PANES" descr="update_org.png">
          <a:extLst>
            <a:ext uri="{FF2B5EF4-FFF2-40B4-BE49-F238E27FC236}">
              <a16:creationId xmlns:a16="http://schemas.microsoft.com/office/drawing/2014/main" id="{00000000-0008-0000-0900-0000C91F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1562" name="UNFREEZE_PANES" descr="update_org.png" hidden="1">
          <a:extLst>
            <a:ext uri="{FF2B5EF4-FFF2-40B4-BE49-F238E27FC236}">
              <a16:creationId xmlns:a16="http://schemas.microsoft.com/office/drawing/2014/main" id="{00000000-0008-0000-0900-0000CA1F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4" name="FREEZE_PANES" descr="update_org.png">
          <a:extLst>
            <a:ext uri="{FF2B5EF4-FFF2-40B4-BE49-F238E27FC236}">
              <a16:creationId xmlns:a16="http://schemas.microsoft.com/office/drawing/2014/main" id="{00000000-0008-0000-0A00-00002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5" name="UNFREEZE_PANES" descr="update_org.png" hidden="1">
          <a:extLst>
            <a:ext uri="{FF2B5EF4-FFF2-40B4-BE49-F238E27FC236}">
              <a16:creationId xmlns:a16="http://schemas.microsoft.com/office/drawing/2014/main" id="{00000000-0008-0000-0A00-00002D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a:extLst>
            <a:ext uri="{FF2B5EF4-FFF2-40B4-BE49-F238E27FC236}">
              <a16:creationId xmlns:a16="http://schemas.microsoft.com/office/drawing/2014/main" id="{00000000-0008-0000-0A00-000004000000}"/>
            </a:ext>
          </a:extLst>
        </xdr:cNvPr>
        <xdr:cNvGrpSpPr>
          <a:grpSpLocks/>
        </xdr:cNvGrpSpPr>
      </xdr:nvGrpSpPr>
      <xdr:grpSpPr bwMode="auto">
        <a:xfrm>
          <a:off x="6419850" y="626745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0A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0A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solidFill>
          <a:srgbClr val="DDDDDD"/>
        </a:solidFill>
        <a:ln w="6350" cap="sq" algn="ctr">
          <a:solidFill>
            <a:srgbClr val="969696"/>
          </a:solidFill>
          <a:miter lim="800000"/>
          <a:headEnd/>
          <a:tailEnd/>
        </a:ln>
        <a:effectLst/>
      </a:spPr>
      <a:bodyPr vertOverflow="clip" wrap="square" lIns="27432" tIns="18288" rIns="27432" bIns="18288" anchor="ctr" upright="1"/>
      <a:lstStyle>
        <a:defPPr algn="ctr" rtl="0">
          <a:defRPr sz="1000" b="0" i="0" u="none" strike="noStrike" baseline="0">
            <a:solidFill>
              <a:srgbClr val="000000"/>
            </a:solidFill>
            <a:latin typeface="Tahoma"/>
            <a:ea typeface="Tahoma"/>
            <a:cs typeface="Tahoma"/>
          </a:defRPr>
        </a:defPPr>
      </a:lstStyle>
    </a:spDef>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0.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1.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2.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3.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4.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5.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6.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_________Microsoft_Word_97_2003.doc"/></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7.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18.bin"/></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19.bin"/></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0.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1.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0">
    <tabColor rgb="FFFFCC99"/>
  </sheetPr>
  <dimension ref="A1"/>
  <sheetViews>
    <sheetView showGridLines="0" workbookViewId="0"/>
  </sheetViews>
  <sheetFormatPr defaultRowHeight="11.25"/>
  <cols>
    <col min="1" max="16384" width="9.140625" style="174"/>
  </cols>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2">
    <tabColor theme="0" tint="-0.249977111117893"/>
  </sheetPr>
  <dimension ref="A1:T19"/>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49</v>
      </c>
    </row>
    <row r="2" spans="1:20" ht="22.5">
      <c r="F2" s="1196" t="s">
        <v>491</v>
      </c>
      <c r="G2" s="1197"/>
      <c r="H2" s="1198"/>
      <c r="I2" s="435"/>
    </row>
    <row r="3" spans="1:20" ht="3" customHeight="1"/>
    <row r="4" spans="1:20" s="190" customFormat="1" ht="11.25">
      <c r="A4" s="214"/>
      <c r="B4" s="214"/>
      <c r="C4" s="214"/>
      <c r="D4" s="214"/>
      <c r="F4" s="1157" t="s">
        <v>454</v>
      </c>
      <c r="G4" s="1157"/>
      <c r="H4" s="1157"/>
      <c r="I4" s="1199" t="s">
        <v>455</v>
      </c>
      <c r="J4" s="214"/>
      <c r="K4" s="214"/>
      <c r="L4" s="214"/>
      <c r="M4" s="214"/>
      <c r="N4" s="214"/>
      <c r="O4" s="214"/>
      <c r="P4" s="214"/>
      <c r="Q4" s="214"/>
      <c r="R4" s="214"/>
      <c r="S4" s="214"/>
      <c r="T4" s="214"/>
    </row>
    <row r="5" spans="1:20" s="190" customFormat="1" ht="11.25" customHeight="1">
      <c r="A5" s="214"/>
      <c r="B5" s="214"/>
      <c r="C5" s="214"/>
      <c r="D5" s="214"/>
      <c r="F5" s="318" t="s">
        <v>92</v>
      </c>
      <c r="G5" s="336" t="s">
        <v>457</v>
      </c>
      <c r="H5" s="317" t="s">
        <v>442</v>
      </c>
      <c r="I5" s="1199"/>
      <c r="J5" s="214"/>
      <c r="K5" s="214"/>
      <c r="L5" s="214"/>
      <c r="M5" s="214"/>
      <c r="N5" s="214"/>
      <c r="O5" s="214"/>
      <c r="P5" s="214"/>
      <c r="Q5" s="214"/>
      <c r="R5" s="214"/>
      <c r="S5" s="214"/>
      <c r="T5" s="214"/>
    </row>
    <row r="6" spans="1:20" s="190" customFormat="1" ht="12" customHeight="1">
      <c r="A6" s="214"/>
      <c r="B6" s="214"/>
      <c r="C6" s="214"/>
      <c r="D6" s="214"/>
      <c r="F6" s="319" t="s">
        <v>93</v>
      </c>
      <c r="G6" s="321">
        <v>2</v>
      </c>
      <c r="H6" s="322">
        <v>3</v>
      </c>
      <c r="I6" s="320">
        <v>4</v>
      </c>
      <c r="J6" s="214">
        <v>4</v>
      </c>
      <c r="K6" s="214"/>
      <c r="L6" s="214"/>
      <c r="M6" s="214"/>
      <c r="N6" s="214"/>
      <c r="O6" s="214"/>
      <c r="P6" s="214"/>
      <c r="Q6" s="214"/>
      <c r="R6" s="214"/>
      <c r="S6" s="214"/>
      <c r="T6" s="214"/>
    </row>
    <row r="7" spans="1:20" s="190" customFormat="1" ht="18.75">
      <c r="A7" s="214"/>
      <c r="B7" s="214"/>
      <c r="C7" s="214"/>
      <c r="D7" s="214"/>
      <c r="F7" s="334">
        <v>1</v>
      </c>
      <c r="G7" s="416" t="s">
        <v>492</v>
      </c>
      <c r="H7" s="316" t="str">
        <f>IF(dateCh="","",dateCh)</f>
        <v>13.05.2021</v>
      </c>
      <c r="I7" s="196" t="s">
        <v>493</v>
      </c>
      <c r="J7" s="333"/>
      <c r="K7" s="214"/>
      <c r="L7" s="214"/>
      <c r="M7" s="214"/>
      <c r="N7" s="214"/>
      <c r="O7" s="214"/>
      <c r="P7" s="214"/>
      <c r="Q7" s="214"/>
      <c r="R7" s="214"/>
      <c r="S7" s="214"/>
      <c r="T7" s="214"/>
    </row>
    <row r="8" spans="1:20" s="190" customFormat="1" ht="45">
      <c r="A8" s="1200">
        <v>1</v>
      </c>
      <c r="B8" s="214"/>
      <c r="C8" s="214"/>
      <c r="D8" s="214"/>
      <c r="F8" s="334" t="str">
        <f>"2." &amp;mergeValue(A8)</f>
        <v>2.1</v>
      </c>
      <c r="G8" s="416" t="s">
        <v>494</v>
      </c>
      <c r="H8" s="316"/>
      <c r="I8" s="196" t="s">
        <v>590</v>
      </c>
      <c r="J8" s="333"/>
      <c r="K8" s="214"/>
      <c r="L8" s="214"/>
      <c r="M8" s="214"/>
      <c r="N8" s="214"/>
      <c r="O8" s="214"/>
      <c r="P8" s="214"/>
      <c r="Q8" s="214"/>
      <c r="R8" s="214"/>
      <c r="S8" s="214"/>
      <c r="T8" s="214"/>
    </row>
    <row r="9" spans="1:20" s="190" customFormat="1" ht="22.5">
      <c r="A9" s="1200"/>
      <c r="B9" s="214"/>
      <c r="C9" s="214"/>
      <c r="D9" s="214"/>
      <c r="F9" s="334" t="str">
        <f>"3." &amp;mergeValue(A9)</f>
        <v>3.1</v>
      </c>
      <c r="G9" s="416" t="s">
        <v>495</v>
      </c>
      <c r="H9" s="316"/>
      <c r="I9" s="196" t="s">
        <v>588</v>
      </c>
      <c r="J9" s="333"/>
      <c r="K9" s="214"/>
      <c r="L9" s="214"/>
      <c r="M9" s="214"/>
      <c r="N9" s="214"/>
      <c r="O9" s="214"/>
      <c r="P9" s="214"/>
      <c r="Q9" s="214"/>
      <c r="R9" s="214"/>
      <c r="S9" s="214"/>
      <c r="T9" s="214"/>
    </row>
    <row r="10" spans="1:20" s="190" customFormat="1" ht="22.5">
      <c r="A10" s="1200"/>
      <c r="B10" s="214"/>
      <c r="C10" s="214"/>
      <c r="D10" s="214"/>
      <c r="F10" s="334" t="str">
        <f>"4."&amp;mergeValue(A10)</f>
        <v>4.1</v>
      </c>
      <c r="G10" s="416" t="s">
        <v>496</v>
      </c>
      <c r="H10" s="317" t="s">
        <v>458</v>
      </c>
      <c r="I10" s="196"/>
      <c r="J10" s="333"/>
      <c r="K10" s="214"/>
      <c r="L10" s="214"/>
      <c r="M10" s="214"/>
      <c r="N10" s="214"/>
      <c r="O10" s="214"/>
      <c r="P10" s="214"/>
      <c r="Q10" s="214"/>
      <c r="R10" s="214"/>
      <c r="S10" s="214"/>
      <c r="T10" s="214"/>
    </row>
    <row r="11" spans="1:20" s="190" customFormat="1" ht="18.75">
      <c r="A11" s="1200"/>
      <c r="B11" s="1200">
        <v>1</v>
      </c>
      <c r="C11" s="343"/>
      <c r="D11" s="343"/>
      <c r="F11" s="334" t="str">
        <f>"4."&amp;mergeValue(A11) &amp;"."&amp;mergeValue(B11)</f>
        <v>4.1.1</v>
      </c>
      <c r="G11" s="323" t="s">
        <v>592</v>
      </c>
      <c r="H11" s="316" t="str">
        <f>IF(region_name="","",region_name)</f>
        <v>Челябинская область</v>
      </c>
      <c r="I11" s="196" t="s">
        <v>499</v>
      </c>
      <c r="J11" s="333"/>
      <c r="K11" s="214"/>
      <c r="L11" s="214"/>
      <c r="M11" s="214"/>
      <c r="N11" s="214"/>
      <c r="O11" s="214"/>
      <c r="P11" s="214"/>
      <c r="Q11" s="214"/>
      <c r="R11" s="214"/>
      <c r="S11" s="214"/>
      <c r="T11" s="214"/>
    </row>
    <row r="12" spans="1:20" s="190" customFormat="1" ht="22.5">
      <c r="A12" s="1200"/>
      <c r="B12" s="1200"/>
      <c r="C12" s="1200">
        <v>1</v>
      </c>
      <c r="D12" s="343"/>
      <c r="F12" s="334" t="str">
        <f>"4."&amp;mergeValue(A12) &amp;"."&amp;mergeValue(B12)&amp;"."&amp;mergeValue(C12)</f>
        <v>4.1.1.1</v>
      </c>
      <c r="G12" s="340" t="s">
        <v>497</v>
      </c>
      <c r="H12" s="316"/>
      <c r="I12" s="196" t="s">
        <v>500</v>
      </c>
      <c r="J12" s="333"/>
      <c r="K12" s="214"/>
      <c r="L12" s="214"/>
      <c r="M12" s="214"/>
      <c r="N12" s="214"/>
      <c r="O12" s="214"/>
      <c r="P12" s="214"/>
      <c r="Q12" s="214"/>
      <c r="R12" s="214"/>
      <c r="S12" s="214"/>
      <c r="T12" s="214"/>
    </row>
    <row r="13" spans="1:20" s="190" customFormat="1" ht="39" customHeight="1">
      <c r="A13" s="1200"/>
      <c r="B13" s="1200"/>
      <c r="C13" s="1200"/>
      <c r="D13" s="343">
        <v>1</v>
      </c>
      <c r="F13" s="334" t="str">
        <f>"4."&amp;mergeValue(A13) &amp;"."&amp;mergeValue(B13)&amp;"."&amp;mergeValue(C13)&amp;"."&amp;mergeValue(D13)</f>
        <v>4.1.1.1.1</v>
      </c>
      <c r="G13" s="419" t="s">
        <v>498</v>
      </c>
      <c r="H13" s="316"/>
      <c r="I13" s="1201" t="s">
        <v>591</v>
      </c>
      <c r="J13" s="333"/>
      <c r="K13" s="214"/>
      <c r="L13" s="214"/>
      <c r="M13" s="214"/>
      <c r="N13" s="214"/>
      <c r="O13" s="214"/>
      <c r="P13" s="214"/>
      <c r="Q13" s="214"/>
      <c r="R13" s="214"/>
      <c r="S13" s="214"/>
      <c r="T13" s="214"/>
    </row>
    <row r="14" spans="1:20" s="190" customFormat="1" ht="18.75">
      <c r="A14" s="1200"/>
      <c r="B14" s="1200"/>
      <c r="C14" s="1200"/>
      <c r="D14" s="343"/>
      <c r="F14" s="337"/>
      <c r="G14" s="150" t="s">
        <v>4</v>
      </c>
      <c r="H14" s="342"/>
      <c r="I14" s="1201"/>
      <c r="J14" s="333"/>
      <c r="K14" s="214"/>
      <c r="L14" s="214"/>
      <c r="M14" s="214"/>
      <c r="N14" s="214"/>
      <c r="O14" s="214"/>
      <c r="P14" s="214"/>
      <c r="Q14" s="214"/>
      <c r="R14" s="214"/>
      <c r="S14" s="214"/>
      <c r="T14" s="214"/>
    </row>
    <row r="15" spans="1:20" s="190" customFormat="1" ht="18.75">
      <c r="A15" s="1200"/>
      <c r="B15" s="1200"/>
      <c r="C15" s="343"/>
      <c r="D15" s="343"/>
      <c r="F15" s="420"/>
      <c r="G15" s="195" t="s">
        <v>403</v>
      </c>
      <c r="H15" s="421"/>
      <c r="I15" s="422"/>
      <c r="J15" s="333"/>
      <c r="K15" s="214"/>
      <c r="L15" s="214"/>
      <c r="M15" s="214"/>
      <c r="N15" s="214"/>
      <c r="O15" s="214"/>
      <c r="P15" s="214"/>
      <c r="Q15" s="214"/>
      <c r="R15" s="214"/>
      <c r="S15" s="214"/>
      <c r="T15" s="214"/>
    </row>
    <row r="16" spans="1:20" s="190" customFormat="1" ht="18.75">
      <c r="A16" s="1200"/>
      <c r="B16" s="214"/>
      <c r="C16" s="214"/>
      <c r="D16" s="214"/>
      <c r="F16" s="337"/>
      <c r="G16" s="155" t="s">
        <v>506</v>
      </c>
      <c r="H16" s="338"/>
      <c r="I16" s="339"/>
      <c r="J16" s="333"/>
      <c r="K16" s="214"/>
      <c r="L16" s="214"/>
      <c r="M16" s="214"/>
      <c r="N16" s="214"/>
      <c r="O16" s="214"/>
      <c r="P16" s="214"/>
      <c r="Q16" s="214"/>
      <c r="R16" s="214"/>
      <c r="S16" s="214"/>
      <c r="T16" s="214"/>
    </row>
    <row r="17" spans="1:20" s="190" customFormat="1" ht="18.75">
      <c r="A17" s="214"/>
      <c r="B17" s="214"/>
      <c r="C17" s="214"/>
      <c r="D17" s="214"/>
      <c r="F17" s="337"/>
      <c r="G17" s="165" t="s">
        <v>505</v>
      </c>
      <c r="H17" s="338"/>
      <c r="I17" s="339"/>
      <c r="J17" s="333"/>
      <c r="K17" s="214"/>
      <c r="L17" s="214"/>
      <c r="M17" s="214"/>
      <c r="N17" s="214"/>
      <c r="O17" s="214"/>
      <c r="P17" s="214"/>
      <c r="Q17" s="214"/>
      <c r="R17" s="214"/>
      <c r="S17" s="214"/>
      <c r="T17" s="214"/>
    </row>
    <row r="18" spans="1:20" s="325" customFormat="1" ht="3" customHeight="1">
      <c r="A18" s="326"/>
      <c r="B18" s="326"/>
      <c r="C18" s="326"/>
      <c r="D18" s="326"/>
      <c r="F18" s="344"/>
      <c r="G18" s="345"/>
      <c r="H18" s="346"/>
      <c r="I18" s="347"/>
      <c r="J18" s="326"/>
      <c r="K18" s="326"/>
      <c r="L18" s="326"/>
      <c r="M18" s="326"/>
      <c r="N18" s="326"/>
      <c r="O18" s="326"/>
      <c r="P18" s="326"/>
      <c r="Q18" s="326"/>
      <c r="R18" s="326"/>
      <c r="S18" s="326"/>
      <c r="T18" s="326"/>
    </row>
    <row r="19" spans="1:20" s="325" customFormat="1" ht="15" customHeight="1">
      <c r="A19" s="326"/>
      <c r="B19" s="326"/>
      <c r="C19" s="326"/>
      <c r="D19" s="326"/>
      <c r="F19" s="324"/>
      <c r="G19" s="1195" t="s">
        <v>593</v>
      </c>
      <c r="H19" s="1195"/>
      <c r="I19" s="226"/>
      <c r="J19" s="326"/>
      <c r="K19" s="326"/>
      <c r="L19" s="326"/>
      <c r="M19" s="326"/>
      <c r="N19" s="326"/>
      <c r="O19" s="326"/>
      <c r="P19" s="326"/>
      <c r="Q19" s="326"/>
      <c r="R19" s="326"/>
      <c r="S19" s="326"/>
      <c r="T19" s="326"/>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2">
    <tabColor rgb="FFEAEBEE"/>
    <pageSetUpPr fitToPage="1"/>
  </sheetPr>
  <dimension ref="A1:AC34"/>
  <sheetViews>
    <sheetView showGridLines="0" topLeftCell="I4" zoomScaleNormal="100" workbookViewId="0"/>
  </sheetViews>
  <sheetFormatPr defaultColWidth="10.5703125" defaultRowHeight="14.25"/>
  <cols>
    <col min="1" max="6" width="10.5703125" style="586" hidden="1" customWidth="1"/>
    <col min="7" max="8" width="9.140625" style="592" hidden="1" customWidth="1"/>
    <col min="9" max="9" width="3.7109375" style="532" customWidth="1"/>
    <col min="10" max="11" width="3.7109375" style="531" customWidth="1"/>
    <col min="12" max="12" width="12.7109375" style="524" customWidth="1"/>
    <col min="13" max="13" width="44.7109375" style="524" customWidth="1"/>
    <col min="14" max="14" width="1.7109375" style="524" hidden="1" customWidth="1"/>
    <col min="15" max="15" width="29.7109375" style="524" hidden="1" customWidth="1"/>
    <col min="16" max="17" width="23.7109375" style="524" hidden="1" customWidth="1"/>
    <col min="18" max="18" width="11.7109375" style="524" customWidth="1"/>
    <col min="19" max="19" width="3.7109375" style="524" customWidth="1"/>
    <col min="20" max="20" width="11.7109375" style="524" customWidth="1"/>
    <col min="21" max="21" width="8.5703125" style="524" hidden="1" customWidth="1"/>
    <col min="22" max="22" width="4.7109375" style="524" customWidth="1"/>
    <col min="23" max="23" width="115.7109375" style="524" customWidth="1"/>
    <col min="24" max="25" width="10.5703125" style="586"/>
    <col min="26" max="26" width="11.140625" style="586" customWidth="1"/>
    <col min="27" max="29" width="10.5703125" style="586"/>
    <col min="30" max="249" width="10.5703125" style="524"/>
    <col min="250" max="257" width="0" style="524" hidden="1" customWidth="1"/>
    <col min="258" max="258" width="3.7109375" style="524" customWidth="1"/>
    <col min="259" max="259" width="3.85546875" style="524" customWidth="1"/>
    <col min="260" max="260" width="3.7109375" style="524" customWidth="1"/>
    <col min="261" max="261" width="12.7109375" style="524" customWidth="1"/>
    <col min="262" max="262" width="52.7109375" style="524" customWidth="1"/>
    <col min="263" max="266" width="0" style="524" hidden="1" customWidth="1"/>
    <col min="267" max="267" width="12.28515625" style="524" customWidth="1"/>
    <col min="268" max="268" width="6.42578125" style="524" customWidth="1"/>
    <col min="269" max="269" width="12.28515625" style="524" customWidth="1"/>
    <col min="270" max="270" width="0" style="524" hidden="1" customWidth="1"/>
    <col min="271" max="271" width="3.7109375" style="524" customWidth="1"/>
    <col min="272" max="272" width="11.140625" style="524" bestFit="1" customWidth="1"/>
    <col min="273" max="274" width="10.5703125" style="524"/>
    <col min="275" max="275" width="11.140625" style="524" customWidth="1"/>
    <col min="276" max="505" width="10.5703125" style="524"/>
    <col min="506" max="513" width="0" style="524" hidden="1" customWidth="1"/>
    <col min="514" max="514" width="3.7109375" style="524" customWidth="1"/>
    <col min="515" max="515" width="3.85546875" style="524" customWidth="1"/>
    <col min="516" max="516" width="3.7109375" style="524" customWidth="1"/>
    <col min="517" max="517" width="12.7109375" style="524" customWidth="1"/>
    <col min="518" max="518" width="52.7109375" style="524" customWidth="1"/>
    <col min="519" max="522" width="0" style="524" hidden="1" customWidth="1"/>
    <col min="523" max="523" width="12.28515625" style="524" customWidth="1"/>
    <col min="524" max="524" width="6.42578125" style="524" customWidth="1"/>
    <col min="525" max="525" width="12.28515625" style="524" customWidth="1"/>
    <col min="526" max="526" width="0" style="524" hidden="1" customWidth="1"/>
    <col min="527" max="527" width="3.7109375" style="524" customWidth="1"/>
    <col min="528" max="528" width="11.140625" style="524" bestFit="1" customWidth="1"/>
    <col min="529" max="530" width="10.5703125" style="524"/>
    <col min="531" max="531" width="11.140625" style="524" customWidth="1"/>
    <col min="532" max="761" width="10.5703125" style="524"/>
    <col min="762" max="769" width="0" style="524" hidden="1" customWidth="1"/>
    <col min="770" max="770" width="3.7109375" style="524" customWidth="1"/>
    <col min="771" max="771" width="3.85546875" style="524" customWidth="1"/>
    <col min="772" max="772" width="3.7109375" style="524" customWidth="1"/>
    <col min="773" max="773" width="12.7109375" style="524" customWidth="1"/>
    <col min="774" max="774" width="52.7109375" style="524" customWidth="1"/>
    <col min="775" max="778" width="0" style="524" hidden="1" customWidth="1"/>
    <col min="779" max="779" width="12.28515625" style="524" customWidth="1"/>
    <col min="780" max="780" width="6.42578125" style="524" customWidth="1"/>
    <col min="781" max="781" width="12.28515625" style="524" customWidth="1"/>
    <col min="782" max="782" width="0" style="524" hidden="1" customWidth="1"/>
    <col min="783" max="783" width="3.7109375" style="524" customWidth="1"/>
    <col min="784" max="784" width="11.140625" style="524" bestFit="1" customWidth="1"/>
    <col min="785" max="786" width="10.5703125" style="524"/>
    <col min="787" max="787" width="11.140625" style="524" customWidth="1"/>
    <col min="788" max="1017" width="10.5703125" style="524"/>
    <col min="1018" max="1025" width="0" style="524" hidden="1" customWidth="1"/>
    <col min="1026" max="1026" width="3.7109375" style="524" customWidth="1"/>
    <col min="1027" max="1027" width="3.85546875" style="524" customWidth="1"/>
    <col min="1028" max="1028" width="3.7109375" style="524" customWidth="1"/>
    <col min="1029" max="1029" width="12.7109375" style="524" customWidth="1"/>
    <col min="1030" max="1030" width="52.7109375" style="524" customWidth="1"/>
    <col min="1031" max="1034" width="0" style="524" hidden="1" customWidth="1"/>
    <col min="1035" max="1035" width="12.28515625" style="524" customWidth="1"/>
    <col min="1036" max="1036" width="6.42578125" style="524" customWidth="1"/>
    <col min="1037" max="1037" width="12.28515625" style="524" customWidth="1"/>
    <col min="1038" max="1038" width="0" style="524" hidden="1" customWidth="1"/>
    <col min="1039" max="1039" width="3.7109375" style="524" customWidth="1"/>
    <col min="1040" max="1040" width="11.140625" style="524" bestFit="1" customWidth="1"/>
    <col min="1041" max="1042" width="10.5703125" style="524"/>
    <col min="1043" max="1043" width="11.140625" style="524" customWidth="1"/>
    <col min="1044" max="1273" width="10.5703125" style="524"/>
    <col min="1274" max="1281" width="0" style="524" hidden="1" customWidth="1"/>
    <col min="1282" max="1282" width="3.7109375" style="524" customWidth="1"/>
    <col min="1283" max="1283" width="3.85546875" style="524" customWidth="1"/>
    <col min="1284" max="1284" width="3.7109375" style="524" customWidth="1"/>
    <col min="1285" max="1285" width="12.7109375" style="524" customWidth="1"/>
    <col min="1286" max="1286" width="52.7109375" style="524" customWidth="1"/>
    <col min="1287" max="1290" width="0" style="524" hidden="1" customWidth="1"/>
    <col min="1291" max="1291" width="12.28515625" style="524" customWidth="1"/>
    <col min="1292" max="1292" width="6.42578125" style="524" customWidth="1"/>
    <col min="1293" max="1293" width="12.28515625" style="524" customWidth="1"/>
    <col min="1294" max="1294" width="0" style="524" hidden="1" customWidth="1"/>
    <col min="1295" max="1295" width="3.7109375" style="524" customWidth="1"/>
    <col min="1296" max="1296" width="11.140625" style="524" bestFit="1" customWidth="1"/>
    <col min="1297" max="1298" width="10.5703125" style="524"/>
    <col min="1299" max="1299" width="11.140625" style="524" customWidth="1"/>
    <col min="1300" max="1529" width="10.5703125" style="524"/>
    <col min="1530" max="1537" width="0" style="524" hidden="1" customWidth="1"/>
    <col min="1538" max="1538" width="3.7109375" style="524" customWidth="1"/>
    <col min="1539" max="1539" width="3.85546875" style="524" customWidth="1"/>
    <col min="1540" max="1540" width="3.7109375" style="524" customWidth="1"/>
    <col min="1541" max="1541" width="12.7109375" style="524" customWidth="1"/>
    <col min="1542" max="1542" width="52.7109375" style="524" customWidth="1"/>
    <col min="1543" max="1546" width="0" style="524" hidden="1" customWidth="1"/>
    <col min="1547" max="1547" width="12.28515625" style="524" customWidth="1"/>
    <col min="1548" max="1548" width="6.42578125" style="524" customWidth="1"/>
    <col min="1549" max="1549" width="12.28515625" style="524" customWidth="1"/>
    <col min="1550" max="1550" width="0" style="524" hidden="1" customWidth="1"/>
    <col min="1551" max="1551" width="3.7109375" style="524" customWidth="1"/>
    <col min="1552" max="1552" width="11.140625" style="524" bestFit="1" customWidth="1"/>
    <col min="1553" max="1554" width="10.5703125" style="524"/>
    <col min="1555" max="1555" width="11.140625" style="524" customWidth="1"/>
    <col min="1556" max="1785" width="10.5703125" style="524"/>
    <col min="1786" max="1793" width="0" style="524" hidden="1" customWidth="1"/>
    <col min="1794" max="1794" width="3.7109375" style="524" customWidth="1"/>
    <col min="1795" max="1795" width="3.85546875" style="524" customWidth="1"/>
    <col min="1796" max="1796" width="3.7109375" style="524" customWidth="1"/>
    <col min="1797" max="1797" width="12.7109375" style="524" customWidth="1"/>
    <col min="1798" max="1798" width="52.7109375" style="524" customWidth="1"/>
    <col min="1799" max="1802" width="0" style="524" hidden="1" customWidth="1"/>
    <col min="1803" max="1803" width="12.28515625" style="524" customWidth="1"/>
    <col min="1804" max="1804" width="6.42578125" style="524" customWidth="1"/>
    <col min="1805" max="1805" width="12.28515625" style="524" customWidth="1"/>
    <col min="1806" max="1806" width="0" style="524" hidden="1" customWidth="1"/>
    <col min="1807" max="1807" width="3.7109375" style="524" customWidth="1"/>
    <col min="1808" max="1808" width="11.140625" style="524" bestFit="1" customWidth="1"/>
    <col min="1809" max="1810" width="10.5703125" style="524"/>
    <col min="1811" max="1811" width="11.140625" style="524" customWidth="1"/>
    <col min="1812" max="2041" width="10.5703125" style="524"/>
    <col min="2042" max="2049" width="0" style="524" hidden="1" customWidth="1"/>
    <col min="2050" max="2050" width="3.7109375" style="524" customWidth="1"/>
    <col min="2051" max="2051" width="3.85546875" style="524" customWidth="1"/>
    <col min="2052" max="2052" width="3.7109375" style="524" customWidth="1"/>
    <col min="2053" max="2053" width="12.7109375" style="524" customWidth="1"/>
    <col min="2054" max="2054" width="52.7109375" style="524" customWidth="1"/>
    <col min="2055" max="2058" width="0" style="524" hidden="1" customWidth="1"/>
    <col min="2059" max="2059" width="12.28515625" style="524" customWidth="1"/>
    <col min="2060" max="2060" width="6.42578125" style="524" customWidth="1"/>
    <col min="2061" max="2061" width="12.28515625" style="524" customWidth="1"/>
    <col min="2062" max="2062" width="0" style="524" hidden="1" customWidth="1"/>
    <col min="2063" max="2063" width="3.7109375" style="524" customWidth="1"/>
    <col min="2064" max="2064" width="11.140625" style="524" bestFit="1" customWidth="1"/>
    <col min="2065" max="2066" width="10.5703125" style="524"/>
    <col min="2067" max="2067" width="11.140625" style="524" customWidth="1"/>
    <col min="2068" max="2297" width="10.5703125" style="524"/>
    <col min="2298" max="2305" width="0" style="524" hidden="1" customWidth="1"/>
    <col min="2306" max="2306" width="3.7109375" style="524" customWidth="1"/>
    <col min="2307" max="2307" width="3.85546875" style="524" customWidth="1"/>
    <col min="2308" max="2308" width="3.7109375" style="524" customWidth="1"/>
    <col min="2309" max="2309" width="12.7109375" style="524" customWidth="1"/>
    <col min="2310" max="2310" width="52.7109375" style="524" customWidth="1"/>
    <col min="2311" max="2314" width="0" style="524" hidden="1" customWidth="1"/>
    <col min="2315" max="2315" width="12.28515625" style="524" customWidth="1"/>
    <col min="2316" max="2316" width="6.42578125" style="524" customWidth="1"/>
    <col min="2317" max="2317" width="12.28515625" style="524" customWidth="1"/>
    <col min="2318" max="2318" width="0" style="524" hidden="1" customWidth="1"/>
    <col min="2319" max="2319" width="3.7109375" style="524" customWidth="1"/>
    <col min="2320" max="2320" width="11.140625" style="524" bestFit="1" customWidth="1"/>
    <col min="2321" max="2322" width="10.5703125" style="524"/>
    <col min="2323" max="2323" width="11.140625" style="524" customWidth="1"/>
    <col min="2324" max="2553" width="10.5703125" style="524"/>
    <col min="2554" max="2561" width="0" style="524" hidden="1" customWidth="1"/>
    <col min="2562" max="2562" width="3.7109375" style="524" customWidth="1"/>
    <col min="2563" max="2563" width="3.85546875" style="524" customWidth="1"/>
    <col min="2564" max="2564" width="3.7109375" style="524" customWidth="1"/>
    <col min="2565" max="2565" width="12.7109375" style="524" customWidth="1"/>
    <col min="2566" max="2566" width="52.7109375" style="524" customWidth="1"/>
    <col min="2567" max="2570" width="0" style="524" hidden="1" customWidth="1"/>
    <col min="2571" max="2571" width="12.28515625" style="524" customWidth="1"/>
    <col min="2572" max="2572" width="6.42578125" style="524" customWidth="1"/>
    <col min="2573" max="2573" width="12.28515625" style="524" customWidth="1"/>
    <col min="2574" max="2574" width="0" style="524" hidden="1" customWidth="1"/>
    <col min="2575" max="2575" width="3.7109375" style="524" customWidth="1"/>
    <col min="2576" max="2576" width="11.140625" style="524" bestFit="1" customWidth="1"/>
    <col min="2577" max="2578" width="10.5703125" style="524"/>
    <col min="2579" max="2579" width="11.140625" style="524" customWidth="1"/>
    <col min="2580" max="2809" width="10.5703125" style="524"/>
    <col min="2810" max="2817" width="0" style="524" hidden="1" customWidth="1"/>
    <col min="2818" max="2818" width="3.7109375" style="524" customWidth="1"/>
    <col min="2819" max="2819" width="3.85546875" style="524" customWidth="1"/>
    <col min="2820" max="2820" width="3.7109375" style="524" customWidth="1"/>
    <col min="2821" max="2821" width="12.7109375" style="524" customWidth="1"/>
    <col min="2822" max="2822" width="52.7109375" style="524" customWidth="1"/>
    <col min="2823" max="2826" width="0" style="524" hidden="1" customWidth="1"/>
    <col min="2827" max="2827" width="12.28515625" style="524" customWidth="1"/>
    <col min="2828" max="2828" width="6.42578125" style="524" customWidth="1"/>
    <col min="2829" max="2829" width="12.28515625" style="524" customWidth="1"/>
    <col min="2830" max="2830" width="0" style="524" hidden="1" customWidth="1"/>
    <col min="2831" max="2831" width="3.7109375" style="524" customWidth="1"/>
    <col min="2832" max="2832" width="11.140625" style="524" bestFit="1" customWidth="1"/>
    <col min="2833" max="2834" width="10.5703125" style="524"/>
    <col min="2835" max="2835" width="11.140625" style="524" customWidth="1"/>
    <col min="2836" max="3065" width="10.5703125" style="524"/>
    <col min="3066" max="3073" width="0" style="524" hidden="1" customWidth="1"/>
    <col min="3074" max="3074" width="3.7109375" style="524" customWidth="1"/>
    <col min="3075" max="3075" width="3.85546875" style="524" customWidth="1"/>
    <col min="3076" max="3076" width="3.7109375" style="524" customWidth="1"/>
    <col min="3077" max="3077" width="12.7109375" style="524" customWidth="1"/>
    <col min="3078" max="3078" width="52.7109375" style="524" customWidth="1"/>
    <col min="3079" max="3082" width="0" style="524" hidden="1" customWidth="1"/>
    <col min="3083" max="3083" width="12.28515625" style="524" customWidth="1"/>
    <col min="3084" max="3084" width="6.42578125" style="524" customWidth="1"/>
    <col min="3085" max="3085" width="12.28515625" style="524" customWidth="1"/>
    <col min="3086" max="3086" width="0" style="524" hidden="1" customWidth="1"/>
    <col min="3087" max="3087" width="3.7109375" style="524" customWidth="1"/>
    <col min="3088" max="3088" width="11.140625" style="524" bestFit="1" customWidth="1"/>
    <col min="3089" max="3090" width="10.5703125" style="524"/>
    <col min="3091" max="3091" width="11.140625" style="524" customWidth="1"/>
    <col min="3092" max="3321" width="10.5703125" style="524"/>
    <col min="3322" max="3329" width="0" style="524" hidden="1" customWidth="1"/>
    <col min="3330" max="3330" width="3.7109375" style="524" customWidth="1"/>
    <col min="3331" max="3331" width="3.85546875" style="524" customWidth="1"/>
    <col min="3332" max="3332" width="3.7109375" style="524" customWidth="1"/>
    <col min="3333" max="3333" width="12.7109375" style="524" customWidth="1"/>
    <col min="3334" max="3334" width="52.7109375" style="524" customWidth="1"/>
    <col min="3335" max="3338" width="0" style="524" hidden="1" customWidth="1"/>
    <col min="3339" max="3339" width="12.28515625" style="524" customWidth="1"/>
    <col min="3340" max="3340" width="6.42578125" style="524" customWidth="1"/>
    <col min="3341" max="3341" width="12.28515625" style="524" customWidth="1"/>
    <col min="3342" max="3342" width="0" style="524" hidden="1" customWidth="1"/>
    <col min="3343" max="3343" width="3.7109375" style="524" customWidth="1"/>
    <col min="3344" max="3344" width="11.140625" style="524" bestFit="1" customWidth="1"/>
    <col min="3345" max="3346" width="10.5703125" style="524"/>
    <col min="3347" max="3347" width="11.140625" style="524" customWidth="1"/>
    <col min="3348" max="3577" width="10.5703125" style="524"/>
    <col min="3578" max="3585" width="0" style="524" hidden="1" customWidth="1"/>
    <col min="3586" max="3586" width="3.7109375" style="524" customWidth="1"/>
    <col min="3587" max="3587" width="3.85546875" style="524" customWidth="1"/>
    <col min="3588" max="3588" width="3.7109375" style="524" customWidth="1"/>
    <col min="3589" max="3589" width="12.7109375" style="524" customWidth="1"/>
    <col min="3590" max="3590" width="52.7109375" style="524" customWidth="1"/>
    <col min="3591" max="3594" width="0" style="524" hidden="1" customWidth="1"/>
    <col min="3595" max="3595" width="12.28515625" style="524" customWidth="1"/>
    <col min="3596" max="3596" width="6.42578125" style="524" customWidth="1"/>
    <col min="3597" max="3597" width="12.28515625" style="524" customWidth="1"/>
    <col min="3598" max="3598" width="0" style="524" hidden="1" customWidth="1"/>
    <col min="3599" max="3599" width="3.7109375" style="524" customWidth="1"/>
    <col min="3600" max="3600" width="11.140625" style="524" bestFit="1" customWidth="1"/>
    <col min="3601" max="3602" width="10.5703125" style="524"/>
    <col min="3603" max="3603" width="11.140625" style="524" customWidth="1"/>
    <col min="3604" max="3833" width="10.5703125" style="524"/>
    <col min="3834" max="3841" width="0" style="524" hidden="1" customWidth="1"/>
    <col min="3842" max="3842" width="3.7109375" style="524" customWidth="1"/>
    <col min="3843" max="3843" width="3.85546875" style="524" customWidth="1"/>
    <col min="3844" max="3844" width="3.7109375" style="524" customWidth="1"/>
    <col min="3845" max="3845" width="12.7109375" style="524" customWidth="1"/>
    <col min="3846" max="3846" width="52.7109375" style="524" customWidth="1"/>
    <col min="3847" max="3850" width="0" style="524" hidden="1" customWidth="1"/>
    <col min="3851" max="3851" width="12.28515625" style="524" customWidth="1"/>
    <col min="3852" max="3852" width="6.42578125" style="524" customWidth="1"/>
    <col min="3853" max="3853" width="12.28515625" style="524" customWidth="1"/>
    <col min="3854" max="3854" width="0" style="524" hidden="1" customWidth="1"/>
    <col min="3855" max="3855" width="3.7109375" style="524" customWidth="1"/>
    <col min="3856" max="3856" width="11.140625" style="524" bestFit="1" customWidth="1"/>
    <col min="3857" max="3858" width="10.5703125" style="524"/>
    <col min="3859" max="3859" width="11.140625" style="524" customWidth="1"/>
    <col min="3860" max="4089" width="10.5703125" style="524"/>
    <col min="4090" max="4097" width="0" style="524" hidden="1" customWidth="1"/>
    <col min="4098" max="4098" width="3.7109375" style="524" customWidth="1"/>
    <col min="4099" max="4099" width="3.85546875" style="524" customWidth="1"/>
    <col min="4100" max="4100" width="3.7109375" style="524" customWidth="1"/>
    <col min="4101" max="4101" width="12.7109375" style="524" customWidth="1"/>
    <col min="4102" max="4102" width="52.7109375" style="524" customWidth="1"/>
    <col min="4103" max="4106" width="0" style="524" hidden="1" customWidth="1"/>
    <col min="4107" max="4107" width="12.28515625" style="524" customWidth="1"/>
    <col min="4108" max="4108" width="6.42578125" style="524" customWidth="1"/>
    <col min="4109" max="4109" width="12.28515625" style="524" customWidth="1"/>
    <col min="4110" max="4110" width="0" style="524" hidden="1" customWidth="1"/>
    <col min="4111" max="4111" width="3.7109375" style="524" customWidth="1"/>
    <col min="4112" max="4112" width="11.140625" style="524" bestFit="1" customWidth="1"/>
    <col min="4113" max="4114" width="10.5703125" style="524"/>
    <col min="4115" max="4115" width="11.140625" style="524" customWidth="1"/>
    <col min="4116" max="4345" width="10.5703125" style="524"/>
    <col min="4346" max="4353" width="0" style="524" hidden="1" customWidth="1"/>
    <col min="4354" max="4354" width="3.7109375" style="524" customWidth="1"/>
    <col min="4355" max="4355" width="3.85546875" style="524" customWidth="1"/>
    <col min="4356" max="4356" width="3.7109375" style="524" customWidth="1"/>
    <col min="4357" max="4357" width="12.7109375" style="524" customWidth="1"/>
    <col min="4358" max="4358" width="52.7109375" style="524" customWidth="1"/>
    <col min="4359" max="4362" width="0" style="524" hidden="1" customWidth="1"/>
    <col min="4363" max="4363" width="12.28515625" style="524" customWidth="1"/>
    <col min="4364" max="4364" width="6.42578125" style="524" customWidth="1"/>
    <col min="4365" max="4365" width="12.28515625" style="524" customWidth="1"/>
    <col min="4366" max="4366" width="0" style="524" hidden="1" customWidth="1"/>
    <col min="4367" max="4367" width="3.7109375" style="524" customWidth="1"/>
    <col min="4368" max="4368" width="11.140625" style="524" bestFit="1" customWidth="1"/>
    <col min="4369" max="4370" width="10.5703125" style="524"/>
    <col min="4371" max="4371" width="11.140625" style="524" customWidth="1"/>
    <col min="4372" max="4601" width="10.5703125" style="524"/>
    <col min="4602" max="4609" width="0" style="524" hidden="1" customWidth="1"/>
    <col min="4610" max="4610" width="3.7109375" style="524" customWidth="1"/>
    <col min="4611" max="4611" width="3.85546875" style="524" customWidth="1"/>
    <col min="4612" max="4612" width="3.7109375" style="524" customWidth="1"/>
    <col min="4613" max="4613" width="12.7109375" style="524" customWidth="1"/>
    <col min="4614" max="4614" width="52.7109375" style="524" customWidth="1"/>
    <col min="4615" max="4618" width="0" style="524" hidden="1" customWidth="1"/>
    <col min="4619" max="4619" width="12.28515625" style="524" customWidth="1"/>
    <col min="4620" max="4620" width="6.42578125" style="524" customWidth="1"/>
    <col min="4621" max="4621" width="12.28515625" style="524" customWidth="1"/>
    <col min="4622" max="4622" width="0" style="524" hidden="1" customWidth="1"/>
    <col min="4623" max="4623" width="3.7109375" style="524" customWidth="1"/>
    <col min="4624" max="4624" width="11.140625" style="524" bestFit="1" customWidth="1"/>
    <col min="4625" max="4626" width="10.5703125" style="524"/>
    <col min="4627" max="4627" width="11.140625" style="524" customWidth="1"/>
    <col min="4628" max="4857" width="10.5703125" style="524"/>
    <col min="4858" max="4865" width="0" style="524" hidden="1" customWidth="1"/>
    <col min="4866" max="4866" width="3.7109375" style="524" customWidth="1"/>
    <col min="4867" max="4867" width="3.85546875" style="524" customWidth="1"/>
    <col min="4868" max="4868" width="3.7109375" style="524" customWidth="1"/>
    <col min="4869" max="4869" width="12.7109375" style="524" customWidth="1"/>
    <col min="4870" max="4870" width="52.7109375" style="524" customWidth="1"/>
    <col min="4871" max="4874" width="0" style="524" hidden="1" customWidth="1"/>
    <col min="4875" max="4875" width="12.28515625" style="524" customWidth="1"/>
    <col min="4876" max="4876" width="6.42578125" style="524" customWidth="1"/>
    <col min="4877" max="4877" width="12.28515625" style="524" customWidth="1"/>
    <col min="4878" max="4878" width="0" style="524" hidden="1" customWidth="1"/>
    <col min="4879" max="4879" width="3.7109375" style="524" customWidth="1"/>
    <col min="4880" max="4880" width="11.140625" style="524" bestFit="1" customWidth="1"/>
    <col min="4881" max="4882" width="10.5703125" style="524"/>
    <col min="4883" max="4883" width="11.140625" style="524" customWidth="1"/>
    <col min="4884" max="5113" width="10.5703125" style="524"/>
    <col min="5114" max="5121" width="0" style="524" hidden="1" customWidth="1"/>
    <col min="5122" max="5122" width="3.7109375" style="524" customWidth="1"/>
    <col min="5123" max="5123" width="3.85546875" style="524" customWidth="1"/>
    <col min="5124" max="5124" width="3.7109375" style="524" customWidth="1"/>
    <col min="5125" max="5125" width="12.7109375" style="524" customWidth="1"/>
    <col min="5126" max="5126" width="52.7109375" style="524" customWidth="1"/>
    <col min="5127" max="5130" width="0" style="524" hidden="1" customWidth="1"/>
    <col min="5131" max="5131" width="12.28515625" style="524" customWidth="1"/>
    <col min="5132" max="5132" width="6.42578125" style="524" customWidth="1"/>
    <col min="5133" max="5133" width="12.28515625" style="524" customWidth="1"/>
    <col min="5134" max="5134" width="0" style="524" hidden="1" customWidth="1"/>
    <col min="5135" max="5135" width="3.7109375" style="524" customWidth="1"/>
    <col min="5136" max="5136" width="11.140625" style="524" bestFit="1" customWidth="1"/>
    <col min="5137" max="5138" width="10.5703125" style="524"/>
    <col min="5139" max="5139" width="11.140625" style="524" customWidth="1"/>
    <col min="5140" max="5369" width="10.5703125" style="524"/>
    <col min="5370" max="5377" width="0" style="524" hidden="1" customWidth="1"/>
    <col min="5378" max="5378" width="3.7109375" style="524" customWidth="1"/>
    <col min="5379" max="5379" width="3.85546875" style="524" customWidth="1"/>
    <col min="5380" max="5380" width="3.7109375" style="524" customWidth="1"/>
    <col min="5381" max="5381" width="12.7109375" style="524" customWidth="1"/>
    <col min="5382" max="5382" width="52.7109375" style="524" customWidth="1"/>
    <col min="5383" max="5386" width="0" style="524" hidden="1" customWidth="1"/>
    <col min="5387" max="5387" width="12.28515625" style="524" customWidth="1"/>
    <col min="5388" max="5388" width="6.42578125" style="524" customWidth="1"/>
    <col min="5389" max="5389" width="12.28515625" style="524" customWidth="1"/>
    <col min="5390" max="5390" width="0" style="524" hidden="1" customWidth="1"/>
    <col min="5391" max="5391" width="3.7109375" style="524" customWidth="1"/>
    <col min="5392" max="5392" width="11.140625" style="524" bestFit="1" customWidth="1"/>
    <col min="5393" max="5394" width="10.5703125" style="524"/>
    <col min="5395" max="5395" width="11.140625" style="524" customWidth="1"/>
    <col min="5396" max="5625" width="10.5703125" style="524"/>
    <col min="5626" max="5633" width="0" style="524" hidden="1" customWidth="1"/>
    <col min="5634" max="5634" width="3.7109375" style="524" customWidth="1"/>
    <col min="5635" max="5635" width="3.85546875" style="524" customWidth="1"/>
    <col min="5636" max="5636" width="3.7109375" style="524" customWidth="1"/>
    <col min="5637" max="5637" width="12.7109375" style="524" customWidth="1"/>
    <col min="5638" max="5638" width="52.7109375" style="524" customWidth="1"/>
    <col min="5639" max="5642" width="0" style="524" hidden="1" customWidth="1"/>
    <col min="5643" max="5643" width="12.28515625" style="524" customWidth="1"/>
    <col min="5644" max="5644" width="6.42578125" style="524" customWidth="1"/>
    <col min="5645" max="5645" width="12.28515625" style="524" customWidth="1"/>
    <col min="5646" max="5646" width="0" style="524" hidden="1" customWidth="1"/>
    <col min="5647" max="5647" width="3.7109375" style="524" customWidth="1"/>
    <col min="5648" max="5648" width="11.140625" style="524" bestFit="1" customWidth="1"/>
    <col min="5649" max="5650" width="10.5703125" style="524"/>
    <col min="5651" max="5651" width="11.140625" style="524" customWidth="1"/>
    <col min="5652" max="5881" width="10.5703125" style="524"/>
    <col min="5882" max="5889" width="0" style="524" hidden="1" customWidth="1"/>
    <col min="5890" max="5890" width="3.7109375" style="524" customWidth="1"/>
    <col min="5891" max="5891" width="3.85546875" style="524" customWidth="1"/>
    <col min="5892" max="5892" width="3.7109375" style="524" customWidth="1"/>
    <col min="5893" max="5893" width="12.7109375" style="524" customWidth="1"/>
    <col min="5894" max="5894" width="52.7109375" style="524" customWidth="1"/>
    <col min="5895" max="5898" width="0" style="524" hidden="1" customWidth="1"/>
    <col min="5899" max="5899" width="12.28515625" style="524" customWidth="1"/>
    <col min="5900" max="5900" width="6.42578125" style="524" customWidth="1"/>
    <col min="5901" max="5901" width="12.28515625" style="524" customWidth="1"/>
    <col min="5902" max="5902" width="0" style="524" hidden="1" customWidth="1"/>
    <col min="5903" max="5903" width="3.7109375" style="524" customWidth="1"/>
    <col min="5904" max="5904" width="11.140625" style="524" bestFit="1" customWidth="1"/>
    <col min="5905" max="5906" width="10.5703125" style="524"/>
    <col min="5907" max="5907" width="11.140625" style="524" customWidth="1"/>
    <col min="5908" max="6137" width="10.5703125" style="524"/>
    <col min="6138" max="6145" width="0" style="524" hidden="1" customWidth="1"/>
    <col min="6146" max="6146" width="3.7109375" style="524" customWidth="1"/>
    <col min="6147" max="6147" width="3.85546875" style="524" customWidth="1"/>
    <col min="6148" max="6148" width="3.7109375" style="524" customWidth="1"/>
    <col min="6149" max="6149" width="12.7109375" style="524" customWidth="1"/>
    <col min="6150" max="6150" width="52.7109375" style="524" customWidth="1"/>
    <col min="6151" max="6154" width="0" style="524" hidden="1" customWidth="1"/>
    <col min="6155" max="6155" width="12.28515625" style="524" customWidth="1"/>
    <col min="6156" max="6156" width="6.42578125" style="524" customWidth="1"/>
    <col min="6157" max="6157" width="12.28515625" style="524" customWidth="1"/>
    <col min="6158" max="6158" width="0" style="524" hidden="1" customWidth="1"/>
    <col min="6159" max="6159" width="3.7109375" style="524" customWidth="1"/>
    <col min="6160" max="6160" width="11.140625" style="524" bestFit="1" customWidth="1"/>
    <col min="6161" max="6162" width="10.5703125" style="524"/>
    <col min="6163" max="6163" width="11.140625" style="524" customWidth="1"/>
    <col min="6164" max="6393" width="10.5703125" style="524"/>
    <col min="6394" max="6401" width="0" style="524" hidden="1" customWidth="1"/>
    <col min="6402" max="6402" width="3.7109375" style="524" customWidth="1"/>
    <col min="6403" max="6403" width="3.85546875" style="524" customWidth="1"/>
    <col min="6404" max="6404" width="3.7109375" style="524" customWidth="1"/>
    <col min="6405" max="6405" width="12.7109375" style="524" customWidth="1"/>
    <col min="6406" max="6406" width="52.7109375" style="524" customWidth="1"/>
    <col min="6407" max="6410" width="0" style="524" hidden="1" customWidth="1"/>
    <col min="6411" max="6411" width="12.28515625" style="524" customWidth="1"/>
    <col min="6412" max="6412" width="6.42578125" style="524" customWidth="1"/>
    <col min="6413" max="6413" width="12.28515625" style="524" customWidth="1"/>
    <col min="6414" max="6414" width="0" style="524" hidden="1" customWidth="1"/>
    <col min="6415" max="6415" width="3.7109375" style="524" customWidth="1"/>
    <col min="6416" max="6416" width="11.140625" style="524" bestFit="1" customWidth="1"/>
    <col min="6417" max="6418" width="10.5703125" style="524"/>
    <col min="6419" max="6419" width="11.140625" style="524" customWidth="1"/>
    <col min="6420" max="6649" width="10.5703125" style="524"/>
    <col min="6650" max="6657" width="0" style="524" hidden="1" customWidth="1"/>
    <col min="6658" max="6658" width="3.7109375" style="524" customWidth="1"/>
    <col min="6659" max="6659" width="3.85546875" style="524" customWidth="1"/>
    <col min="6660" max="6660" width="3.7109375" style="524" customWidth="1"/>
    <col min="6661" max="6661" width="12.7109375" style="524" customWidth="1"/>
    <col min="6662" max="6662" width="52.7109375" style="524" customWidth="1"/>
    <col min="6663" max="6666" width="0" style="524" hidden="1" customWidth="1"/>
    <col min="6667" max="6667" width="12.28515625" style="524" customWidth="1"/>
    <col min="6668" max="6668" width="6.42578125" style="524" customWidth="1"/>
    <col min="6669" max="6669" width="12.28515625" style="524" customWidth="1"/>
    <col min="6670" max="6670" width="0" style="524" hidden="1" customWidth="1"/>
    <col min="6671" max="6671" width="3.7109375" style="524" customWidth="1"/>
    <col min="6672" max="6672" width="11.140625" style="524" bestFit="1" customWidth="1"/>
    <col min="6673" max="6674" width="10.5703125" style="524"/>
    <col min="6675" max="6675" width="11.140625" style="524" customWidth="1"/>
    <col min="6676" max="6905" width="10.5703125" style="524"/>
    <col min="6906" max="6913" width="0" style="524" hidden="1" customWidth="1"/>
    <col min="6914" max="6914" width="3.7109375" style="524" customWidth="1"/>
    <col min="6915" max="6915" width="3.85546875" style="524" customWidth="1"/>
    <col min="6916" max="6916" width="3.7109375" style="524" customWidth="1"/>
    <col min="6917" max="6917" width="12.7109375" style="524" customWidth="1"/>
    <col min="6918" max="6918" width="52.7109375" style="524" customWidth="1"/>
    <col min="6919" max="6922" width="0" style="524" hidden="1" customWidth="1"/>
    <col min="6923" max="6923" width="12.28515625" style="524" customWidth="1"/>
    <col min="6924" max="6924" width="6.42578125" style="524" customWidth="1"/>
    <col min="6925" max="6925" width="12.28515625" style="524" customWidth="1"/>
    <col min="6926" max="6926" width="0" style="524" hidden="1" customWidth="1"/>
    <col min="6927" max="6927" width="3.7109375" style="524" customWidth="1"/>
    <col min="6928" max="6928" width="11.140625" style="524" bestFit="1" customWidth="1"/>
    <col min="6929" max="6930" width="10.5703125" style="524"/>
    <col min="6931" max="6931" width="11.140625" style="524" customWidth="1"/>
    <col min="6932" max="7161" width="10.5703125" style="524"/>
    <col min="7162" max="7169" width="0" style="524" hidden="1" customWidth="1"/>
    <col min="7170" max="7170" width="3.7109375" style="524" customWidth="1"/>
    <col min="7171" max="7171" width="3.85546875" style="524" customWidth="1"/>
    <col min="7172" max="7172" width="3.7109375" style="524" customWidth="1"/>
    <col min="7173" max="7173" width="12.7109375" style="524" customWidth="1"/>
    <col min="7174" max="7174" width="52.7109375" style="524" customWidth="1"/>
    <col min="7175" max="7178" width="0" style="524" hidden="1" customWidth="1"/>
    <col min="7179" max="7179" width="12.28515625" style="524" customWidth="1"/>
    <col min="7180" max="7180" width="6.42578125" style="524" customWidth="1"/>
    <col min="7181" max="7181" width="12.28515625" style="524" customWidth="1"/>
    <col min="7182" max="7182" width="0" style="524" hidden="1" customWidth="1"/>
    <col min="7183" max="7183" width="3.7109375" style="524" customWidth="1"/>
    <col min="7184" max="7184" width="11.140625" style="524" bestFit="1" customWidth="1"/>
    <col min="7185" max="7186" width="10.5703125" style="524"/>
    <col min="7187" max="7187" width="11.140625" style="524" customWidth="1"/>
    <col min="7188" max="7417" width="10.5703125" style="524"/>
    <col min="7418" max="7425" width="0" style="524" hidden="1" customWidth="1"/>
    <col min="7426" max="7426" width="3.7109375" style="524" customWidth="1"/>
    <col min="7427" max="7427" width="3.85546875" style="524" customWidth="1"/>
    <col min="7428" max="7428" width="3.7109375" style="524" customWidth="1"/>
    <col min="7429" max="7429" width="12.7109375" style="524" customWidth="1"/>
    <col min="7430" max="7430" width="52.7109375" style="524" customWidth="1"/>
    <col min="7431" max="7434" width="0" style="524" hidden="1" customWidth="1"/>
    <col min="7435" max="7435" width="12.28515625" style="524" customWidth="1"/>
    <col min="7436" max="7436" width="6.42578125" style="524" customWidth="1"/>
    <col min="7437" max="7437" width="12.28515625" style="524" customWidth="1"/>
    <col min="7438" max="7438" width="0" style="524" hidden="1" customWidth="1"/>
    <col min="7439" max="7439" width="3.7109375" style="524" customWidth="1"/>
    <col min="7440" max="7440" width="11.140625" style="524" bestFit="1" customWidth="1"/>
    <col min="7441" max="7442" width="10.5703125" style="524"/>
    <col min="7443" max="7443" width="11.140625" style="524" customWidth="1"/>
    <col min="7444" max="7673" width="10.5703125" style="524"/>
    <col min="7674" max="7681" width="0" style="524" hidden="1" customWidth="1"/>
    <col min="7682" max="7682" width="3.7109375" style="524" customWidth="1"/>
    <col min="7683" max="7683" width="3.85546875" style="524" customWidth="1"/>
    <col min="7684" max="7684" width="3.7109375" style="524" customWidth="1"/>
    <col min="7685" max="7685" width="12.7109375" style="524" customWidth="1"/>
    <col min="7686" max="7686" width="52.7109375" style="524" customWidth="1"/>
    <col min="7687" max="7690" width="0" style="524" hidden="1" customWidth="1"/>
    <col min="7691" max="7691" width="12.28515625" style="524" customWidth="1"/>
    <col min="7692" max="7692" width="6.42578125" style="524" customWidth="1"/>
    <col min="7693" max="7693" width="12.28515625" style="524" customWidth="1"/>
    <col min="7694" max="7694" width="0" style="524" hidden="1" customWidth="1"/>
    <col min="7695" max="7695" width="3.7109375" style="524" customWidth="1"/>
    <col min="7696" max="7696" width="11.140625" style="524" bestFit="1" customWidth="1"/>
    <col min="7697" max="7698" width="10.5703125" style="524"/>
    <col min="7699" max="7699" width="11.140625" style="524" customWidth="1"/>
    <col min="7700" max="7929" width="10.5703125" style="524"/>
    <col min="7930" max="7937" width="0" style="524" hidden="1" customWidth="1"/>
    <col min="7938" max="7938" width="3.7109375" style="524" customWidth="1"/>
    <col min="7939" max="7939" width="3.85546875" style="524" customWidth="1"/>
    <col min="7940" max="7940" width="3.7109375" style="524" customWidth="1"/>
    <col min="7941" max="7941" width="12.7109375" style="524" customWidth="1"/>
    <col min="7942" max="7942" width="52.7109375" style="524" customWidth="1"/>
    <col min="7943" max="7946" width="0" style="524" hidden="1" customWidth="1"/>
    <col min="7947" max="7947" width="12.28515625" style="524" customWidth="1"/>
    <col min="7948" max="7948" width="6.42578125" style="524" customWidth="1"/>
    <col min="7949" max="7949" width="12.28515625" style="524" customWidth="1"/>
    <col min="7950" max="7950" width="0" style="524" hidden="1" customWidth="1"/>
    <col min="7951" max="7951" width="3.7109375" style="524" customWidth="1"/>
    <col min="7952" max="7952" width="11.140625" style="524" bestFit="1" customWidth="1"/>
    <col min="7953" max="7954" width="10.5703125" style="524"/>
    <col min="7955" max="7955" width="11.140625" style="524" customWidth="1"/>
    <col min="7956" max="8185" width="10.5703125" style="524"/>
    <col min="8186" max="8193" width="0" style="524" hidden="1" customWidth="1"/>
    <col min="8194" max="8194" width="3.7109375" style="524" customWidth="1"/>
    <col min="8195" max="8195" width="3.85546875" style="524" customWidth="1"/>
    <col min="8196" max="8196" width="3.7109375" style="524" customWidth="1"/>
    <col min="8197" max="8197" width="12.7109375" style="524" customWidth="1"/>
    <col min="8198" max="8198" width="52.7109375" style="524" customWidth="1"/>
    <col min="8199" max="8202" width="0" style="524" hidden="1" customWidth="1"/>
    <col min="8203" max="8203" width="12.28515625" style="524" customWidth="1"/>
    <col min="8204" max="8204" width="6.42578125" style="524" customWidth="1"/>
    <col min="8205" max="8205" width="12.28515625" style="524" customWidth="1"/>
    <col min="8206" max="8206" width="0" style="524" hidden="1" customWidth="1"/>
    <col min="8207" max="8207" width="3.7109375" style="524" customWidth="1"/>
    <col min="8208" max="8208" width="11.140625" style="524" bestFit="1" customWidth="1"/>
    <col min="8209" max="8210" width="10.5703125" style="524"/>
    <col min="8211" max="8211" width="11.140625" style="524" customWidth="1"/>
    <col min="8212" max="8441" width="10.5703125" style="524"/>
    <col min="8442" max="8449" width="0" style="524" hidden="1" customWidth="1"/>
    <col min="8450" max="8450" width="3.7109375" style="524" customWidth="1"/>
    <col min="8451" max="8451" width="3.85546875" style="524" customWidth="1"/>
    <col min="8452" max="8452" width="3.7109375" style="524" customWidth="1"/>
    <col min="8453" max="8453" width="12.7109375" style="524" customWidth="1"/>
    <col min="8454" max="8454" width="52.7109375" style="524" customWidth="1"/>
    <col min="8455" max="8458" width="0" style="524" hidden="1" customWidth="1"/>
    <col min="8459" max="8459" width="12.28515625" style="524" customWidth="1"/>
    <col min="8460" max="8460" width="6.42578125" style="524" customWidth="1"/>
    <col min="8461" max="8461" width="12.28515625" style="524" customWidth="1"/>
    <col min="8462" max="8462" width="0" style="524" hidden="1" customWidth="1"/>
    <col min="8463" max="8463" width="3.7109375" style="524" customWidth="1"/>
    <col min="8464" max="8464" width="11.140625" style="524" bestFit="1" customWidth="1"/>
    <col min="8465" max="8466" width="10.5703125" style="524"/>
    <col min="8467" max="8467" width="11.140625" style="524" customWidth="1"/>
    <col min="8468" max="8697" width="10.5703125" style="524"/>
    <col min="8698" max="8705" width="0" style="524" hidden="1" customWidth="1"/>
    <col min="8706" max="8706" width="3.7109375" style="524" customWidth="1"/>
    <col min="8707" max="8707" width="3.85546875" style="524" customWidth="1"/>
    <col min="8708" max="8708" width="3.7109375" style="524" customWidth="1"/>
    <col min="8709" max="8709" width="12.7109375" style="524" customWidth="1"/>
    <col min="8710" max="8710" width="52.7109375" style="524" customWidth="1"/>
    <col min="8711" max="8714" width="0" style="524" hidden="1" customWidth="1"/>
    <col min="8715" max="8715" width="12.28515625" style="524" customWidth="1"/>
    <col min="8716" max="8716" width="6.42578125" style="524" customWidth="1"/>
    <col min="8717" max="8717" width="12.28515625" style="524" customWidth="1"/>
    <col min="8718" max="8718" width="0" style="524" hidden="1" customWidth="1"/>
    <col min="8719" max="8719" width="3.7109375" style="524" customWidth="1"/>
    <col min="8720" max="8720" width="11.140625" style="524" bestFit="1" customWidth="1"/>
    <col min="8721" max="8722" width="10.5703125" style="524"/>
    <col min="8723" max="8723" width="11.140625" style="524" customWidth="1"/>
    <col min="8724" max="8953" width="10.5703125" style="524"/>
    <col min="8954" max="8961" width="0" style="524" hidden="1" customWidth="1"/>
    <col min="8962" max="8962" width="3.7109375" style="524" customWidth="1"/>
    <col min="8963" max="8963" width="3.85546875" style="524" customWidth="1"/>
    <col min="8964" max="8964" width="3.7109375" style="524" customWidth="1"/>
    <col min="8965" max="8965" width="12.7109375" style="524" customWidth="1"/>
    <col min="8966" max="8966" width="52.7109375" style="524" customWidth="1"/>
    <col min="8967" max="8970" width="0" style="524" hidden="1" customWidth="1"/>
    <col min="8971" max="8971" width="12.28515625" style="524" customWidth="1"/>
    <col min="8972" max="8972" width="6.42578125" style="524" customWidth="1"/>
    <col min="8973" max="8973" width="12.28515625" style="524" customWidth="1"/>
    <col min="8974" max="8974" width="0" style="524" hidden="1" customWidth="1"/>
    <col min="8975" max="8975" width="3.7109375" style="524" customWidth="1"/>
    <col min="8976" max="8976" width="11.140625" style="524" bestFit="1" customWidth="1"/>
    <col min="8977" max="8978" width="10.5703125" style="524"/>
    <col min="8979" max="8979" width="11.140625" style="524" customWidth="1"/>
    <col min="8980" max="9209" width="10.5703125" style="524"/>
    <col min="9210" max="9217" width="0" style="524" hidden="1" customWidth="1"/>
    <col min="9218" max="9218" width="3.7109375" style="524" customWidth="1"/>
    <col min="9219" max="9219" width="3.85546875" style="524" customWidth="1"/>
    <col min="9220" max="9220" width="3.7109375" style="524" customWidth="1"/>
    <col min="9221" max="9221" width="12.7109375" style="524" customWidth="1"/>
    <col min="9222" max="9222" width="52.7109375" style="524" customWidth="1"/>
    <col min="9223" max="9226" width="0" style="524" hidden="1" customWidth="1"/>
    <col min="9227" max="9227" width="12.28515625" style="524" customWidth="1"/>
    <col min="9228" max="9228" width="6.42578125" style="524" customWidth="1"/>
    <col min="9229" max="9229" width="12.28515625" style="524" customWidth="1"/>
    <col min="9230" max="9230" width="0" style="524" hidden="1" customWidth="1"/>
    <col min="9231" max="9231" width="3.7109375" style="524" customWidth="1"/>
    <col min="9232" max="9232" width="11.140625" style="524" bestFit="1" customWidth="1"/>
    <col min="9233" max="9234" width="10.5703125" style="524"/>
    <col min="9235" max="9235" width="11.140625" style="524" customWidth="1"/>
    <col min="9236" max="9465" width="10.5703125" style="524"/>
    <col min="9466" max="9473" width="0" style="524" hidden="1" customWidth="1"/>
    <col min="9474" max="9474" width="3.7109375" style="524" customWidth="1"/>
    <col min="9475" max="9475" width="3.85546875" style="524" customWidth="1"/>
    <col min="9476" max="9476" width="3.7109375" style="524" customWidth="1"/>
    <col min="9477" max="9477" width="12.7109375" style="524" customWidth="1"/>
    <col min="9478" max="9478" width="52.7109375" style="524" customWidth="1"/>
    <col min="9479" max="9482" width="0" style="524" hidden="1" customWidth="1"/>
    <col min="9483" max="9483" width="12.28515625" style="524" customWidth="1"/>
    <col min="9484" max="9484" width="6.42578125" style="524" customWidth="1"/>
    <col min="9485" max="9485" width="12.28515625" style="524" customWidth="1"/>
    <col min="9486" max="9486" width="0" style="524" hidden="1" customWidth="1"/>
    <col min="9487" max="9487" width="3.7109375" style="524" customWidth="1"/>
    <col min="9488" max="9488" width="11.140625" style="524" bestFit="1" customWidth="1"/>
    <col min="9489" max="9490" width="10.5703125" style="524"/>
    <col min="9491" max="9491" width="11.140625" style="524" customWidth="1"/>
    <col min="9492" max="9721" width="10.5703125" style="524"/>
    <col min="9722" max="9729" width="0" style="524" hidden="1" customWidth="1"/>
    <col min="9730" max="9730" width="3.7109375" style="524" customWidth="1"/>
    <col min="9731" max="9731" width="3.85546875" style="524" customWidth="1"/>
    <col min="9732" max="9732" width="3.7109375" style="524" customWidth="1"/>
    <col min="9733" max="9733" width="12.7109375" style="524" customWidth="1"/>
    <col min="9734" max="9734" width="52.7109375" style="524" customWidth="1"/>
    <col min="9735" max="9738" width="0" style="524" hidden="1" customWidth="1"/>
    <col min="9739" max="9739" width="12.28515625" style="524" customWidth="1"/>
    <col min="9740" max="9740" width="6.42578125" style="524" customWidth="1"/>
    <col min="9741" max="9741" width="12.28515625" style="524" customWidth="1"/>
    <col min="9742" max="9742" width="0" style="524" hidden="1" customWidth="1"/>
    <col min="9743" max="9743" width="3.7109375" style="524" customWidth="1"/>
    <col min="9744" max="9744" width="11.140625" style="524" bestFit="1" customWidth="1"/>
    <col min="9745" max="9746" width="10.5703125" style="524"/>
    <col min="9747" max="9747" width="11.140625" style="524" customWidth="1"/>
    <col min="9748" max="9977" width="10.5703125" style="524"/>
    <col min="9978" max="9985" width="0" style="524" hidden="1" customWidth="1"/>
    <col min="9986" max="9986" width="3.7109375" style="524" customWidth="1"/>
    <col min="9987" max="9987" width="3.85546875" style="524" customWidth="1"/>
    <col min="9988" max="9988" width="3.7109375" style="524" customWidth="1"/>
    <col min="9989" max="9989" width="12.7109375" style="524" customWidth="1"/>
    <col min="9990" max="9990" width="52.7109375" style="524" customWidth="1"/>
    <col min="9991" max="9994" width="0" style="524" hidden="1" customWidth="1"/>
    <col min="9995" max="9995" width="12.28515625" style="524" customWidth="1"/>
    <col min="9996" max="9996" width="6.42578125" style="524" customWidth="1"/>
    <col min="9997" max="9997" width="12.28515625" style="524" customWidth="1"/>
    <col min="9998" max="9998" width="0" style="524" hidden="1" customWidth="1"/>
    <col min="9999" max="9999" width="3.7109375" style="524" customWidth="1"/>
    <col min="10000" max="10000" width="11.140625" style="524" bestFit="1" customWidth="1"/>
    <col min="10001" max="10002" width="10.5703125" style="524"/>
    <col min="10003" max="10003" width="11.140625" style="524" customWidth="1"/>
    <col min="10004" max="10233" width="10.5703125" style="524"/>
    <col min="10234" max="10241" width="0" style="524" hidden="1" customWidth="1"/>
    <col min="10242" max="10242" width="3.7109375" style="524" customWidth="1"/>
    <col min="10243" max="10243" width="3.85546875" style="524" customWidth="1"/>
    <col min="10244" max="10244" width="3.7109375" style="524" customWidth="1"/>
    <col min="10245" max="10245" width="12.7109375" style="524" customWidth="1"/>
    <col min="10246" max="10246" width="52.7109375" style="524" customWidth="1"/>
    <col min="10247" max="10250" width="0" style="524" hidden="1" customWidth="1"/>
    <col min="10251" max="10251" width="12.28515625" style="524" customWidth="1"/>
    <col min="10252" max="10252" width="6.42578125" style="524" customWidth="1"/>
    <col min="10253" max="10253" width="12.28515625" style="524" customWidth="1"/>
    <col min="10254" max="10254" width="0" style="524" hidden="1" customWidth="1"/>
    <col min="10255" max="10255" width="3.7109375" style="524" customWidth="1"/>
    <col min="10256" max="10256" width="11.140625" style="524" bestFit="1" customWidth="1"/>
    <col min="10257" max="10258" width="10.5703125" style="524"/>
    <col min="10259" max="10259" width="11.140625" style="524" customWidth="1"/>
    <col min="10260" max="10489" width="10.5703125" style="524"/>
    <col min="10490" max="10497" width="0" style="524" hidden="1" customWidth="1"/>
    <col min="10498" max="10498" width="3.7109375" style="524" customWidth="1"/>
    <col min="10499" max="10499" width="3.85546875" style="524" customWidth="1"/>
    <col min="10500" max="10500" width="3.7109375" style="524" customWidth="1"/>
    <col min="10501" max="10501" width="12.7109375" style="524" customWidth="1"/>
    <col min="10502" max="10502" width="52.7109375" style="524" customWidth="1"/>
    <col min="10503" max="10506" width="0" style="524" hidden="1" customWidth="1"/>
    <col min="10507" max="10507" width="12.28515625" style="524" customWidth="1"/>
    <col min="10508" max="10508" width="6.42578125" style="524" customWidth="1"/>
    <col min="10509" max="10509" width="12.28515625" style="524" customWidth="1"/>
    <col min="10510" max="10510" width="0" style="524" hidden="1" customWidth="1"/>
    <col min="10511" max="10511" width="3.7109375" style="524" customWidth="1"/>
    <col min="10512" max="10512" width="11.140625" style="524" bestFit="1" customWidth="1"/>
    <col min="10513" max="10514" width="10.5703125" style="524"/>
    <col min="10515" max="10515" width="11.140625" style="524" customWidth="1"/>
    <col min="10516" max="10745" width="10.5703125" style="524"/>
    <col min="10746" max="10753" width="0" style="524" hidden="1" customWidth="1"/>
    <col min="10754" max="10754" width="3.7109375" style="524" customWidth="1"/>
    <col min="10755" max="10755" width="3.85546875" style="524" customWidth="1"/>
    <col min="10756" max="10756" width="3.7109375" style="524" customWidth="1"/>
    <col min="10757" max="10757" width="12.7109375" style="524" customWidth="1"/>
    <col min="10758" max="10758" width="52.7109375" style="524" customWidth="1"/>
    <col min="10759" max="10762" width="0" style="524" hidden="1" customWidth="1"/>
    <col min="10763" max="10763" width="12.28515625" style="524" customWidth="1"/>
    <col min="10764" max="10764" width="6.42578125" style="524" customWidth="1"/>
    <col min="10765" max="10765" width="12.28515625" style="524" customWidth="1"/>
    <col min="10766" max="10766" width="0" style="524" hidden="1" customWidth="1"/>
    <col min="10767" max="10767" width="3.7109375" style="524" customWidth="1"/>
    <col min="10768" max="10768" width="11.140625" style="524" bestFit="1" customWidth="1"/>
    <col min="10769" max="10770" width="10.5703125" style="524"/>
    <col min="10771" max="10771" width="11.140625" style="524" customWidth="1"/>
    <col min="10772" max="11001" width="10.5703125" style="524"/>
    <col min="11002" max="11009" width="0" style="524" hidden="1" customWidth="1"/>
    <col min="11010" max="11010" width="3.7109375" style="524" customWidth="1"/>
    <col min="11011" max="11011" width="3.85546875" style="524" customWidth="1"/>
    <col min="11012" max="11012" width="3.7109375" style="524" customWidth="1"/>
    <col min="11013" max="11013" width="12.7109375" style="524" customWidth="1"/>
    <col min="11014" max="11014" width="52.7109375" style="524" customWidth="1"/>
    <col min="11015" max="11018" width="0" style="524" hidden="1" customWidth="1"/>
    <col min="11019" max="11019" width="12.28515625" style="524" customWidth="1"/>
    <col min="11020" max="11020" width="6.42578125" style="524" customWidth="1"/>
    <col min="11021" max="11021" width="12.28515625" style="524" customWidth="1"/>
    <col min="11022" max="11022" width="0" style="524" hidden="1" customWidth="1"/>
    <col min="11023" max="11023" width="3.7109375" style="524" customWidth="1"/>
    <col min="11024" max="11024" width="11.140625" style="524" bestFit="1" customWidth="1"/>
    <col min="11025" max="11026" width="10.5703125" style="524"/>
    <col min="11027" max="11027" width="11.140625" style="524" customWidth="1"/>
    <col min="11028" max="11257" width="10.5703125" style="524"/>
    <col min="11258" max="11265" width="0" style="524" hidden="1" customWidth="1"/>
    <col min="11266" max="11266" width="3.7109375" style="524" customWidth="1"/>
    <col min="11267" max="11267" width="3.85546875" style="524" customWidth="1"/>
    <col min="11268" max="11268" width="3.7109375" style="524" customWidth="1"/>
    <col min="11269" max="11269" width="12.7109375" style="524" customWidth="1"/>
    <col min="11270" max="11270" width="52.7109375" style="524" customWidth="1"/>
    <col min="11271" max="11274" width="0" style="524" hidden="1" customWidth="1"/>
    <col min="11275" max="11275" width="12.28515625" style="524" customWidth="1"/>
    <col min="11276" max="11276" width="6.42578125" style="524" customWidth="1"/>
    <col min="11277" max="11277" width="12.28515625" style="524" customWidth="1"/>
    <col min="11278" max="11278" width="0" style="524" hidden="1" customWidth="1"/>
    <col min="11279" max="11279" width="3.7109375" style="524" customWidth="1"/>
    <col min="11280" max="11280" width="11.140625" style="524" bestFit="1" customWidth="1"/>
    <col min="11281" max="11282" width="10.5703125" style="524"/>
    <col min="11283" max="11283" width="11.140625" style="524" customWidth="1"/>
    <col min="11284" max="11513" width="10.5703125" style="524"/>
    <col min="11514" max="11521" width="0" style="524" hidden="1" customWidth="1"/>
    <col min="11522" max="11522" width="3.7109375" style="524" customWidth="1"/>
    <col min="11523" max="11523" width="3.85546875" style="524" customWidth="1"/>
    <col min="11524" max="11524" width="3.7109375" style="524" customWidth="1"/>
    <col min="11525" max="11525" width="12.7109375" style="524" customWidth="1"/>
    <col min="11526" max="11526" width="52.7109375" style="524" customWidth="1"/>
    <col min="11527" max="11530" width="0" style="524" hidden="1" customWidth="1"/>
    <col min="11531" max="11531" width="12.28515625" style="524" customWidth="1"/>
    <col min="11532" max="11532" width="6.42578125" style="524" customWidth="1"/>
    <col min="11533" max="11533" width="12.28515625" style="524" customWidth="1"/>
    <col min="11534" max="11534" width="0" style="524" hidden="1" customWidth="1"/>
    <col min="11535" max="11535" width="3.7109375" style="524" customWidth="1"/>
    <col min="11536" max="11536" width="11.140625" style="524" bestFit="1" customWidth="1"/>
    <col min="11537" max="11538" width="10.5703125" style="524"/>
    <col min="11539" max="11539" width="11.140625" style="524" customWidth="1"/>
    <col min="11540" max="11769" width="10.5703125" style="524"/>
    <col min="11770" max="11777" width="0" style="524" hidden="1" customWidth="1"/>
    <col min="11778" max="11778" width="3.7109375" style="524" customWidth="1"/>
    <col min="11779" max="11779" width="3.85546875" style="524" customWidth="1"/>
    <col min="11780" max="11780" width="3.7109375" style="524" customWidth="1"/>
    <col min="11781" max="11781" width="12.7109375" style="524" customWidth="1"/>
    <col min="11782" max="11782" width="52.7109375" style="524" customWidth="1"/>
    <col min="11783" max="11786" width="0" style="524" hidden="1" customWidth="1"/>
    <col min="11787" max="11787" width="12.28515625" style="524" customWidth="1"/>
    <col min="11788" max="11788" width="6.42578125" style="524" customWidth="1"/>
    <col min="11789" max="11789" width="12.28515625" style="524" customWidth="1"/>
    <col min="11790" max="11790" width="0" style="524" hidden="1" customWidth="1"/>
    <col min="11791" max="11791" width="3.7109375" style="524" customWidth="1"/>
    <col min="11792" max="11792" width="11.140625" style="524" bestFit="1" customWidth="1"/>
    <col min="11793" max="11794" width="10.5703125" style="524"/>
    <col min="11795" max="11795" width="11.140625" style="524" customWidth="1"/>
    <col min="11796" max="12025" width="10.5703125" style="524"/>
    <col min="12026" max="12033" width="0" style="524" hidden="1" customWidth="1"/>
    <col min="12034" max="12034" width="3.7109375" style="524" customWidth="1"/>
    <col min="12035" max="12035" width="3.85546875" style="524" customWidth="1"/>
    <col min="12036" max="12036" width="3.7109375" style="524" customWidth="1"/>
    <col min="12037" max="12037" width="12.7109375" style="524" customWidth="1"/>
    <col min="12038" max="12038" width="52.7109375" style="524" customWidth="1"/>
    <col min="12039" max="12042" width="0" style="524" hidden="1" customWidth="1"/>
    <col min="12043" max="12043" width="12.28515625" style="524" customWidth="1"/>
    <col min="12044" max="12044" width="6.42578125" style="524" customWidth="1"/>
    <col min="12045" max="12045" width="12.28515625" style="524" customWidth="1"/>
    <col min="12046" max="12046" width="0" style="524" hidden="1" customWidth="1"/>
    <col min="12047" max="12047" width="3.7109375" style="524" customWidth="1"/>
    <col min="12048" max="12048" width="11.140625" style="524" bestFit="1" customWidth="1"/>
    <col min="12049" max="12050" width="10.5703125" style="524"/>
    <col min="12051" max="12051" width="11.140625" style="524" customWidth="1"/>
    <col min="12052" max="12281" width="10.5703125" style="524"/>
    <col min="12282" max="12289" width="0" style="524" hidden="1" customWidth="1"/>
    <col min="12290" max="12290" width="3.7109375" style="524" customWidth="1"/>
    <col min="12291" max="12291" width="3.85546875" style="524" customWidth="1"/>
    <col min="12292" max="12292" width="3.7109375" style="524" customWidth="1"/>
    <col min="12293" max="12293" width="12.7109375" style="524" customWidth="1"/>
    <col min="12294" max="12294" width="52.7109375" style="524" customWidth="1"/>
    <col min="12295" max="12298" width="0" style="524" hidden="1" customWidth="1"/>
    <col min="12299" max="12299" width="12.28515625" style="524" customWidth="1"/>
    <col min="12300" max="12300" width="6.42578125" style="524" customWidth="1"/>
    <col min="12301" max="12301" width="12.28515625" style="524" customWidth="1"/>
    <col min="12302" max="12302" width="0" style="524" hidden="1" customWidth="1"/>
    <col min="12303" max="12303" width="3.7109375" style="524" customWidth="1"/>
    <col min="12304" max="12304" width="11.140625" style="524" bestFit="1" customWidth="1"/>
    <col min="12305" max="12306" width="10.5703125" style="524"/>
    <col min="12307" max="12307" width="11.140625" style="524" customWidth="1"/>
    <col min="12308" max="12537" width="10.5703125" style="524"/>
    <col min="12538" max="12545" width="0" style="524" hidden="1" customWidth="1"/>
    <col min="12546" max="12546" width="3.7109375" style="524" customWidth="1"/>
    <col min="12547" max="12547" width="3.85546875" style="524" customWidth="1"/>
    <col min="12548" max="12548" width="3.7109375" style="524" customWidth="1"/>
    <col min="12549" max="12549" width="12.7109375" style="524" customWidth="1"/>
    <col min="12550" max="12550" width="52.7109375" style="524" customWidth="1"/>
    <col min="12551" max="12554" width="0" style="524" hidden="1" customWidth="1"/>
    <col min="12555" max="12555" width="12.28515625" style="524" customWidth="1"/>
    <col min="12556" max="12556" width="6.42578125" style="524" customWidth="1"/>
    <col min="12557" max="12557" width="12.28515625" style="524" customWidth="1"/>
    <col min="12558" max="12558" width="0" style="524" hidden="1" customWidth="1"/>
    <col min="12559" max="12559" width="3.7109375" style="524" customWidth="1"/>
    <col min="12560" max="12560" width="11.140625" style="524" bestFit="1" customWidth="1"/>
    <col min="12561" max="12562" width="10.5703125" style="524"/>
    <col min="12563" max="12563" width="11.140625" style="524" customWidth="1"/>
    <col min="12564" max="12793" width="10.5703125" style="524"/>
    <col min="12794" max="12801" width="0" style="524" hidden="1" customWidth="1"/>
    <col min="12802" max="12802" width="3.7109375" style="524" customWidth="1"/>
    <col min="12803" max="12803" width="3.85546875" style="524" customWidth="1"/>
    <col min="12804" max="12804" width="3.7109375" style="524" customWidth="1"/>
    <col min="12805" max="12805" width="12.7109375" style="524" customWidth="1"/>
    <col min="12806" max="12806" width="52.7109375" style="524" customWidth="1"/>
    <col min="12807" max="12810" width="0" style="524" hidden="1" customWidth="1"/>
    <col min="12811" max="12811" width="12.28515625" style="524" customWidth="1"/>
    <col min="12812" max="12812" width="6.42578125" style="524" customWidth="1"/>
    <col min="12813" max="12813" width="12.28515625" style="524" customWidth="1"/>
    <col min="12814" max="12814" width="0" style="524" hidden="1" customWidth="1"/>
    <col min="12815" max="12815" width="3.7109375" style="524" customWidth="1"/>
    <col min="12816" max="12816" width="11.140625" style="524" bestFit="1" customWidth="1"/>
    <col min="12817" max="12818" width="10.5703125" style="524"/>
    <col min="12819" max="12819" width="11.140625" style="524" customWidth="1"/>
    <col min="12820" max="13049" width="10.5703125" style="524"/>
    <col min="13050" max="13057" width="0" style="524" hidden="1" customWidth="1"/>
    <col min="13058" max="13058" width="3.7109375" style="524" customWidth="1"/>
    <col min="13059" max="13059" width="3.85546875" style="524" customWidth="1"/>
    <col min="13060" max="13060" width="3.7109375" style="524" customWidth="1"/>
    <col min="13061" max="13061" width="12.7109375" style="524" customWidth="1"/>
    <col min="13062" max="13062" width="52.7109375" style="524" customWidth="1"/>
    <col min="13063" max="13066" width="0" style="524" hidden="1" customWidth="1"/>
    <col min="13067" max="13067" width="12.28515625" style="524" customWidth="1"/>
    <col min="13068" max="13068" width="6.42578125" style="524" customWidth="1"/>
    <col min="13069" max="13069" width="12.28515625" style="524" customWidth="1"/>
    <col min="13070" max="13070" width="0" style="524" hidden="1" customWidth="1"/>
    <col min="13071" max="13071" width="3.7109375" style="524" customWidth="1"/>
    <col min="13072" max="13072" width="11.140625" style="524" bestFit="1" customWidth="1"/>
    <col min="13073" max="13074" width="10.5703125" style="524"/>
    <col min="13075" max="13075" width="11.140625" style="524" customWidth="1"/>
    <col min="13076" max="13305" width="10.5703125" style="524"/>
    <col min="13306" max="13313" width="0" style="524" hidden="1" customWidth="1"/>
    <col min="13314" max="13314" width="3.7109375" style="524" customWidth="1"/>
    <col min="13315" max="13315" width="3.85546875" style="524" customWidth="1"/>
    <col min="13316" max="13316" width="3.7109375" style="524" customWidth="1"/>
    <col min="13317" max="13317" width="12.7109375" style="524" customWidth="1"/>
    <col min="13318" max="13318" width="52.7109375" style="524" customWidth="1"/>
    <col min="13319" max="13322" width="0" style="524" hidden="1" customWidth="1"/>
    <col min="13323" max="13323" width="12.28515625" style="524" customWidth="1"/>
    <col min="13324" max="13324" width="6.42578125" style="524" customWidth="1"/>
    <col min="13325" max="13325" width="12.28515625" style="524" customWidth="1"/>
    <col min="13326" max="13326" width="0" style="524" hidden="1" customWidth="1"/>
    <col min="13327" max="13327" width="3.7109375" style="524" customWidth="1"/>
    <col min="13328" max="13328" width="11.140625" style="524" bestFit="1" customWidth="1"/>
    <col min="13329" max="13330" width="10.5703125" style="524"/>
    <col min="13331" max="13331" width="11.140625" style="524" customWidth="1"/>
    <col min="13332" max="13561" width="10.5703125" style="524"/>
    <col min="13562" max="13569" width="0" style="524" hidden="1" customWidth="1"/>
    <col min="13570" max="13570" width="3.7109375" style="524" customWidth="1"/>
    <col min="13571" max="13571" width="3.85546875" style="524" customWidth="1"/>
    <col min="13572" max="13572" width="3.7109375" style="524" customWidth="1"/>
    <col min="13573" max="13573" width="12.7109375" style="524" customWidth="1"/>
    <col min="13574" max="13574" width="52.7109375" style="524" customWidth="1"/>
    <col min="13575" max="13578" width="0" style="524" hidden="1" customWidth="1"/>
    <col min="13579" max="13579" width="12.28515625" style="524" customWidth="1"/>
    <col min="13580" max="13580" width="6.42578125" style="524" customWidth="1"/>
    <col min="13581" max="13581" width="12.28515625" style="524" customWidth="1"/>
    <col min="13582" max="13582" width="0" style="524" hidden="1" customWidth="1"/>
    <col min="13583" max="13583" width="3.7109375" style="524" customWidth="1"/>
    <col min="13584" max="13584" width="11.140625" style="524" bestFit="1" customWidth="1"/>
    <col min="13585" max="13586" width="10.5703125" style="524"/>
    <col min="13587" max="13587" width="11.140625" style="524" customWidth="1"/>
    <col min="13588" max="13817" width="10.5703125" style="524"/>
    <col min="13818" max="13825" width="0" style="524" hidden="1" customWidth="1"/>
    <col min="13826" max="13826" width="3.7109375" style="524" customWidth="1"/>
    <col min="13827" max="13827" width="3.85546875" style="524" customWidth="1"/>
    <col min="13828" max="13828" width="3.7109375" style="524" customWidth="1"/>
    <col min="13829" max="13829" width="12.7109375" style="524" customWidth="1"/>
    <col min="13830" max="13830" width="52.7109375" style="524" customWidth="1"/>
    <col min="13831" max="13834" width="0" style="524" hidden="1" customWidth="1"/>
    <col min="13835" max="13835" width="12.28515625" style="524" customWidth="1"/>
    <col min="13836" max="13836" width="6.42578125" style="524" customWidth="1"/>
    <col min="13837" max="13837" width="12.28515625" style="524" customWidth="1"/>
    <col min="13838" max="13838" width="0" style="524" hidden="1" customWidth="1"/>
    <col min="13839" max="13839" width="3.7109375" style="524" customWidth="1"/>
    <col min="13840" max="13840" width="11.140625" style="524" bestFit="1" customWidth="1"/>
    <col min="13841" max="13842" width="10.5703125" style="524"/>
    <col min="13843" max="13843" width="11.140625" style="524" customWidth="1"/>
    <col min="13844" max="14073" width="10.5703125" style="524"/>
    <col min="14074" max="14081" width="0" style="524" hidden="1" customWidth="1"/>
    <col min="14082" max="14082" width="3.7109375" style="524" customWidth="1"/>
    <col min="14083" max="14083" width="3.85546875" style="524" customWidth="1"/>
    <col min="14084" max="14084" width="3.7109375" style="524" customWidth="1"/>
    <col min="14085" max="14085" width="12.7109375" style="524" customWidth="1"/>
    <col min="14086" max="14086" width="52.7109375" style="524" customWidth="1"/>
    <col min="14087" max="14090" width="0" style="524" hidden="1" customWidth="1"/>
    <col min="14091" max="14091" width="12.28515625" style="524" customWidth="1"/>
    <col min="14092" max="14092" width="6.42578125" style="524" customWidth="1"/>
    <col min="14093" max="14093" width="12.28515625" style="524" customWidth="1"/>
    <col min="14094" max="14094" width="0" style="524" hidden="1" customWidth="1"/>
    <col min="14095" max="14095" width="3.7109375" style="524" customWidth="1"/>
    <col min="14096" max="14096" width="11.140625" style="524" bestFit="1" customWidth="1"/>
    <col min="14097" max="14098" width="10.5703125" style="524"/>
    <col min="14099" max="14099" width="11.140625" style="524" customWidth="1"/>
    <col min="14100" max="14329" width="10.5703125" style="524"/>
    <col min="14330" max="14337" width="0" style="524" hidden="1" customWidth="1"/>
    <col min="14338" max="14338" width="3.7109375" style="524" customWidth="1"/>
    <col min="14339" max="14339" width="3.85546875" style="524" customWidth="1"/>
    <col min="14340" max="14340" width="3.7109375" style="524" customWidth="1"/>
    <col min="14341" max="14341" width="12.7109375" style="524" customWidth="1"/>
    <col min="14342" max="14342" width="52.7109375" style="524" customWidth="1"/>
    <col min="14343" max="14346" width="0" style="524" hidden="1" customWidth="1"/>
    <col min="14347" max="14347" width="12.28515625" style="524" customWidth="1"/>
    <col min="14348" max="14348" width="6.42578125" style="524" customWidth="1"/>
    <col min="14349" max="14349" width="12.28515625" style="524" customWidth="1"/>
    <col min="14350" max="14350" width="0" style="524" hidden="1" customWidth="1"/>
    <col min="14351" max="14351" width="3.7109375" style="524" customWidth="1"/>
    <col min="14352" max="14352" width="11.140625" style="524" bestFit="1" customWidth="1"/>
    <col min="14353" max="14354" width="10.5703125" style="524"/>
    <col min="14355" max="14355" width="11.140625" style="524" customWidth="1"/>
    <col min="14356" max="14585" width="10.5703125" style="524"/>
    <col min="14586" max="14593" width="0" style="524" hidden="1" customWidth="1"/>
    <col min="14594" max="14594" width="3.7109375" style="524" customWidth="1"/>
    <col min="14595" max="14595" width="3.85546875" style="524" customWidth="1"/>
    <col min="14596" max="14596" width="3.7109375" style="524" customWidth="1"/>
    <col min="14597" max="14597" width="12.7109375" style="524" customWidth="1"/>
    <col min="14598" max="14598" width="52.7109375" style="524" customWidth="1"/>
    <col min="14599" max="14602" width="0" style="524" hidden="1" customWidth="1"/>
    <col min="14603" max="14603" width="12.28515625" style="524" customWidth="1"/>
    <col min="14604" max="14604" width="6.42578125" style="524" customWidth="1"/>
    <col min="14605" max="14605" width="12.28515625" style="524" customWidth="1"/>
    <col min="14606" max="14606" width="0" style="524" hidden="1" customWidth="1"/>
    <col min="14607" max="14607" width="3.7109375" style="524" customWidth="1"/>
    <col min="14608" max="14608" width="11.140625" style="524" bestFit="1" customWidth="1"/>
    <col min="14609" max="14610" width="10.5703125" style="524"/>
    <col min="14611" max="14611" width="11.140625" style="524" customWidth="1"/>
    <col min="14612" max="14841" width="10.5703125" style="524"/>
    <col min="14842" max="14849" width="0" style="524" hidden="1" customWidth="1"/>
    <col min="14850" max="14850" width="3.7109375" style="524" customWidth="1"/>
    <col min="14851" max="14851" width="3.85546875" style="524" customWidth="1"/>
    <col min="14852" max="14852" width="3.7109375" style="524" customWidth="1"/>
    <col min="14853" max="14853" width="12.7109375" style="524" customWidth="1"/>
    <col min="14854" max="14854" width="52.7109375" style="524" customWidth="1"/>
    <col min="14855" max="14858" width="0" style="524" hidden="1" customWidth="1"/>
    <col min="14859" max="14859" width="12.28515625" style="524" customWidth="1"/>
    <col min="14860" max="14860" width="6.42578125" style="524" customWidth="1"/>
    <col min="14861" max="14861" width="12.28515625" style="524" customWidth="1"/>
    <col min="14862" max="14862" width="0" style="524" hidden="1" customWidth="1"/>
    <col min="14863" max="14863" width="3.7109375" style="524" customWidth="1"/>
    <col min="14864" max="14864" width="11.140625" style="524" bestFit="1" customWidth="1"/>
    <col min="14865" max="14866" width="10.5703125" style="524"/>
    <col min="14867" max="14867" width="11.140625" style="524" customWidth="1"/>
    <col min="14868" max="15097" width="10.5703125" style="524"/>
    <col min="15098" max="15105" width="0" style="524" hidden="1" customWidth="1"/>
    <col min="15106" max="15106" width="3.7109375" style="524" customWidth="1"/>
    <col min="15107" max="15107" width="3.85546875" style="524" customWidth="1"/>
    <col min="15108" max="15108" width="3.7109375" style="524" customWidth="1"/>
    <col min="15109" max="15109" width="12.7109375" style="524" customWidth="1"/>
    <col min="15110" max="15110" width="52.7109375" style="524" customWidth="1"/>
    <col min="15111" max="15114" width="0" style="524" hidden="1" customWidth="1"/>
    <col min="15115" max="15115" width="12.28515625" style="524" customWidth="1"/>
    <col min="15116" max="15116" width="6.42578125" style="524" customWidth="1"/>
    <col min="15117" max="15117" width="12.28515625" style="524" customWidth="1"/>
    <col min="15118" max="15118" width="0" style="524" hidden="1" customWidth="1"/>
    <col min="15119" max="15119" width="3.7109375" style="524" customWidth="1"/>
    <col min="15120" max="15120" width="11.140625" style="524" bestFit="1" customWidth="1"/>
    <col min="15121" max="15122" width="10.5703125" style="524"/>
    <col min="15123" max="15123" width="11.140625" style="524" customWidth="1"/>
    <col min="15124" max="15353" width="10.5703125" style="524"/>
    <col min="15354" max="15361" width="0" style="524" hidden="1" customWidth="1"/>
    <col min="15362" max="15362" width="3.7109375" style="524" customWidth="1"/>
    <col min="15363" max="15363" width="3.85546875" style="524" customWidth="1"/>
    <col min="15364" max="15364" width="3.7109375" style="524" customWidth="1"/>
    <col min="15365" max="15365" width="12.7109375" style="524" customWidth="1"/>
    <col min="15366" max="15366" width="52.7109375" style="524" customWidth="1"/>
    <col min="15367" max="15370" width="0" style="524" hidden="1" customWidth="1"/>
    <col min="15371" max="15371" width="12.28515625" style="524" customWidth="1"/>
    <col min="15372" max="15372" width="6.42578125" style="524" customWidth="1"/>
    <col min="15373" max="15373" width="12.28515625" style="524" customWidth="1"/>
    <col min="15374" max="15374" width="0" style="524" hidden="1" customWidth="1"/>
    <col min="15375" max="15375" width="3.7109375" style="524" customWidth="1"/>
    <col min="15376" max="15376" width="11.140625" style="524" bestFit="1" customWidth="1"/>
    <col min="15377" max="15378" width="10.5703125" style="524"/>
    <col min="15379" max="15379" width="11.140625" style="524" customWidth="1"/>
    <col min="15380" max="15609" width="10.5703125" style="524"/>
    <col min="15610" max="15617" width="0" style="524" hidden="1" customWidth="1"/>
    <col min="15618" max="15618" width="3.7109375" style="524" customWidth="1"/>
    <col min="15619" max="15619" width="3.85546875" style="524" customWidth="1"/>
    <col min="15620" max="15620" width="3.7109375" style="524" customWidth="1"/>
    <col min="15621" max="15621" width="12.7109375" style="524" customWidth="1"/>
    <col min="15622" max="15622" width="52.7109375" style="524" customWidth="1"/>
    <col min="15623" max="15626" width="0" style="524" hidden="1" customWidth="1"/>
    <col min="15627" max="15627" width="12.28515625" style="524" customWidth="1"/>
    <col min="15628" max="15628" width="6.42578125" style="524" customWidth="1"/>
    <col min="15629" max="15629" width="12.28515625" style="524" customWidth="1"/>
    <col min="15630" max="15630" width="0" style="524" hidden="1" customWidth="1"/>
    <col min="15631" max="15631" width="3.7109375" style="524" customWidth="1"/>
    <col min="15632" max="15632" width="11.140625" style="524" bestFit="1" customWidth="1"/>
    <col min="15633" max="15634" width="10.5703125" style="524"/>
    <col min="15635" max="15635" width="11.140625" style="524" customWidth="1"/>
    <col min="15636" max="15865" width="10.5703125" style="524"/>
    <col min="15866" max="15873" width="0" style="524" hidden="1" customWidth="1"/>
    <col min="15874" max="15874" width="3.7109375" style="524" customWidth="1"/>
    <col min="15875" max="15875" width="3.85546875" style="524" customWidth="1"/>
    <col min="15876" max="15876" width="3.7109375" style="524" customWidth="1"/>
    <col min="15877" max="15877" width="12.7109375" style="524" customWidth="1"/>
    <col min="15878" max="15878" width="52.7109375" style="524" customWidth="1"/>
    <col min="15879" max="15882" width="0" style="524" hidden="1" customWidth="1"/>
    <col min="15883" max="15883" width="12.28515625" style="524" customWidth="1"/>
    <col min="15884" max="15884" width="6.42578125" style="524" customWidth="1"/>
    <col min="15885" max="15885" width="12.28515625" style="524" customWidth="1"/>
    <col min="15886" max="15886" width="0" style="524" hidden="1" customWidth="1"/>
    <col min="15887" max="15887" width="3.7109375" style="524" customWidth="1"/>
    <col min="15888" max="15888" width="11.140625" style="524" bestFit="1" customWidth="1"/>
    <col min="15889" max="15890" width="10.5703125" style="524"/>
    <col min="15891" max="15891" width="11.140625" style="524" customWidth="1"/>
    <col min="15892" max="16121" width="10.5703125" style="524"/>
    <col min="16122" max="16129" width="0" style="524" hidden="1" customWidth="1"/>
    <col min="16130" max="16130" width="3.7109375" style="524" customWidth="1"/>
    <col min="16131" max="16131" width="3.85546875" style="524" customWidth="1"/>
    <col min="16132" max="16132" width="3.7109375" style="524" customWidth="1"/>
    <col min="16133" max="16133" width="12.7109375" style="524" customWidth="1"/>
    <col min="16134" max="16134" width="52.7109375" style="524" customWidth="1"/>
    <col min="16135" max="16138" width="0" style="524" hidden="1" customWidth="1"/>
    <col min="16139" max="16139" width="12.28515625" style="524" customWidth="1"/>
    <col min="16140" max="16140" width="6.42578125" style="524" customWidth="1"/>
    <col min="16141" max="16141" width="12.28515625" style="524" customWidth="1"/>
    <col min="16142" max="16142" width="0" style="524" hidden="1" customWidth="1"/>
    <col min="16143" max="16143" width="3.7109375" style="524" customWidth="1"/>
    <col min="16144" max="16144" width="11.140625" style="524" bestFit="1" customWidth="1"/>
    <col min="16145" max="16146" width="10.5703125" style="524"/>
    <col min="16147" max="16147" width="11.140625" style="524" customWidth="1"/>
    <col min="16148" max="16384" width="10.5703125" style="524"/>
  </cols>
  <sheetData>
    <row r="1" spans="1:29" hidden="1">
      <c r="Q1" s="584"/>
      <c r="R1" s="584"/>
    </row>
    <row r="2" spans="1:29" hidden="1">
      <c r="U2" s="584"/>
    </row>
    <row r="3" spans="1:29" hidden="1"/>
    <row r="4" spans="1:29" ht="3" customHeight="1">
      <c r="J4" s="530"/>
      <c r="K4" s="530"/>
      <c r="L4" s="525"/>
      <c r="M4" s="525"/>
      <c r="N4" s="525"/>
      <c r="O4" s="533"/>
      <c r="P4" s="533"/>
      <c r="Q4" s="533"/>
      <c r="R4" s="533"/>
      <c r="S4" s="533"/>
      <c r="T4" s="533"/>
      <c r="U4" s="533"/>
    </row>
    <row r="5" spans="1:29" ht="22.5" customHeight="1">
      <c r="J5" s="530"/>
      <c r="K5" s="530"/>
      <c r="L5" s="1216" t="s">
        <v>631</v>
      </c>
      <c r="M5" s="1216"/>
      <c r="N5" s="1216"/>
      <c r="O5" s="1216"/>
      <c r="P5" s="1216"/>
      <c r="Q5" s="1216"/>
      <c r="R5" s="1216"/>
      <c r="S5" s="1216"/>
      <c r="T5" s="1216"/>
      <c r="U5" s="665"/>
    </row>
    <row r="6" spans="1:29" ht="3" customHeight="1">
      <c r="J6" s="530"/>
      <c r="K6" s="530"/>
      <c r="L6" s="525"/>
      <c r="M6" s="525"/>
      <c r="N6" s="525"/>
      <c r="O6" s="529"/>
      <c r="P6" s="529"/>
      <c r="Q6" s="529"/>
      <c r="R6" s="529"/>
      <c r="S6" s="529"/>
      <c r="T6" s="529"/>
      <c r="U6" s="529"/>
      <c r="V6" s="533"/>
    </row>
    <row r="7" spans="1:29" s="571" customFormat="1" ht="22.5">
      <c r="A7" s="591"/>
      <c r="B7" s="591"/>
      <c r="C7" s="591"/>
      <c r="D7" s="591"/>
      <c r="E7" s="591"/>
      <c r="F7" s="591"/>
      <c r="G7" s="591"/>
      <c r="H7" s="591"/>
      <c r="L7" s="500"/>
      <c r="M7" s="618" t="s">
        <v>502</v>
      </c>
      <c r="N7" s="667"/>
      <c r="O7" s="1222" t="str">
        <f>IF(NameOrPr_ch="",IF(NameOrPr="","",NameOrPr),NameOrPr_ch)</f>
        <v>Министерство тарифного регулирования и энергетики Челябинской области</v>
      </c>
      <c r="P7" s="1222"/>
      <c r="Q7" s="1222"/>
      <c r="R7" s="1222"/>
      <c r="S7" s="1222"/>
      <c r="T7" s="1222"/>
      <c r="U7" s="583"/>
      <c r="V7" s="583"/>
      <c r="W7" s="520"/>
      <c r="X7" s="591"/>
      <c r="Y7" s="591"/>
      <c r="Z7" s="591"/>
      <c r="AA7" s="591"/>
      <c r="AB7" s="591"/>
      <c r="AC7" s="591"/>
    </row>
    <row r="8" spans="1:29" s="571" customFormat="1" ht="18.75">
      <c r="A8" s="591"/>
      <c r="B8" s="591"/>
      <c r="C8" s="591"/>
      <c r="D8" s="591"/>
      <c r="E8" s="591"/>
      <c r="F8" s="591"/>
      <c r="G8" s="591"/>
      <c r="H8" s="591"/>
      <c r="L8" s="500"/>
      <c r="M8" s="618" t="s">
        <v>596</v>
      </c>
      <c r="N8" s="667"/>
      <c r="O8" s="1222" t="str">
        <f>IF(datePr_ch="",IF(datePr="","",datePr),datePr_ch)</f>
        <v>12.03.2021</v>
      </c>
      <c r="P8" s="1222"/>
      <c r="Q8" s="1222"/>
      <c r="R8" s="1222"/>
      <c r="S8" s="1222"/>
      <c r="T8" s="1222"/>
      <c r="U8" s="583"/>
      <c r="V8" s="583"/>
      <c r="W8" s="520"/>
      <c r="X8" s="591"/>
      <c r="Y8" s="591"/>
      <c r="Z8" s="591"/>
      <c r="AA8" s="591"/>
      <c r="AB8" s="591"/>
      <c r="AC8" s="591"/>
    </row>
    <row r="9" spans="1:29" s="571" customFormat="1" ht="18.75">
      <c r="A9" s="591"/>
      <c r="B9" s="591"/>
      <c r="C9" s="591"/>
      <c r="D9" s="591"/>
      <c r="E9" s="591"/>
      <c r="F9" s="591"/>
      <c r="G9" s="591"/>
      <c r="H9" s="591"/>
      <c r="L9" s="553"/>
      <c r="M9" s="618" t="s">
        <v>595</v>
      </c>
      <c r="N9" s="667"/>
      <c r="O9" s="1222" t="str">
        <f>IF(numberPr_ch="",IF(numberPr="","",numberPr),numberPr_ch)</f>
        <v>12/16</v>
      </c>
      <c r="P9" s="1222"/>
      <c r="Q9" s="1222"/>
      <c r="R9" s="1222"/>
      <c r="S9" s="1222"/>
      <c r="T9" s="1222"/>
      <c r="U9" s="583"/>
      <c r="V9" s="583"/>
      <c r="W9" s="520"/>
      <c r="X9" s="591"/>
      <c r="Y9" s="591"/>
      <c r="Z9" s="591"/>
      <c r="AA9" s="591"/>
      <c r="AB9" s="591"/>
      <c r="AC9" s="591"/>
    </row>
    <row r="10" spans="1:29" s="571" customFormat="1" ht="18.75">
      <c r="A10" s="591"/>
      <c r="B10" s="591"/>
      <c r="C10" s="591"/>
      <c r="D10" s="591"/>
      <c r="E10" s="591"/>
      <c r="F10" s="591"/>
      <c r="G10" s="591"/>
      <c r="H10" s="591"/>
      <c r="L10" s="553"/>
      <c r="M10" s="618" t="s">
        <v>501</v>
      </c>
      <c r="N10" s="667"/>
      <c r="O10" s="1222" t="str">
        <f>IF(IstPub_ch="",IF(IstPub="","",IstPub),IstPub_ch)</f>
        <v>Официальный сайт Министерства тарифного регулирования и энергетики Челябинской области</v>
      </c>
      <c r="P10" s="1222"/>
      <c r="Q10" s="1222"/>
      <c r="R10" s="1222"/>
      <c r="S10" s="1222"/>
      <c r="T10" s="1222"/>
      <c r="U10" s="583"/>
      <c r="V10" s="583"/>
      <c r="W10" s="520"/>
      <c r="X10" s="591"/>
      <c r="Y10" s="591"/>
      <c r="Z10" s="591"/>
      <c r="AA10" s="591"/>
      <c r="AB10" s="591"/>
      <c r="AC10" s="591"/>
    </row>
    <row r="11" spans="1:29" s="571" customFormat="1" ht="11.25" hidden="1">
      <c r="A11" s="591"/>
      <c r="B11" s="591"/>
      <c r="C11" s="591"/>
      <c r="D11" s="591"/>
      <c r="E11" s="591"/>
      <c r="F11" s="591"/>
      <c r="G11" s="591"/>
      <c r="H11" s="591"/>
      <c r="L11" s="1217"/>
      <c r="M11" s="1217"/>
      <c r="N11" s="567"/>
      <c r="O11" s="583"/>
      <c r="P11" s="583"/>
      <c r="Q11" s="583"/>
      <c r="R11" s="583"/>
      <c r="S11" s="583"/>
      <c r="T11" s="583"/>
      <c r="U11" s="589" t="s">
        <v>373</v>
      </c>
      <c r="X11" s="591"/>
      <c r="Y11" s="591"/>
      <c r="Z11" s="591"/>
      <c r="AA11" s="591"/>
      <c r="AB11" s="591"/>
      <c r="AC11" s="591"/>
    </row>
    <row r="12" spans="1:29">
      <c r="J12" s="530"/>
      <c r="K12" s="530"/>
      <c r="L12" s="525"/>
      <c r="M12" s="525"/>
      <c r="N12" s="503"/>
      <c r="O12" s="1223"/>
      <c r="P12" s="1223"/>
      <c r="Q12" s="1223"/>
      <c r="R12" s="1223"/>
      <c r="S12" s="1223"/>
      <c r="T12" s="1223"/>
      <c r="U12" s="1223"/>
    </row>
    <row r="13" spans="1:29">
      <c r="J13" s="530"/>
      <c r="K13" s="530"/>
      <c r="L13" s="1157" t="s">
        <v>454</v>
      </c>
      <c r="M13" s="1157"/>
      <c r="N13" s="1157"/>
      <c r="O13" s="1157"/>
      <c r="P13" s="1157"/>
      <c r="Q13" s="1157"/>
      <c r="R13" s="1157"/>
      <c r="S13" s="1157"/>
      <c r="T13" s="1157"/>
      <c r="U13" s="1157"/>
      <c r="V13" s="1157"/>
      <c r="W13" s="1157" t="s">
        <v>455</v>
      </c>
    </row>
    <row r="14" spans="1:29" ht="14.25" customHeight="1">
      <c r="J14" s="530"/>
      <c r="K14" s="530"/>
      <c r="L14" s="1229" t="s">
        <v>92</v>
      </c>
      <c r="M14" s="1229" t="s">
        <v>639</v>
      </c>
      <c r="N14" s="662"/>
      <c r="O14" s="1230" t="s">
        <v>641</v>
      </c>
      <c r="P14" s="1231"/>
      <c r="Q14" s="1231"/>
      <c r="R14" s="1231"/>
      <c r="S14" s="1231"/>
      <c r="T14" s="1232"/>
      <c r="U14" s="1213" t="s">
        <v>341</v>
      </c>
      <c r="V14" s="1226" t="s">
        <v>275</v>
      </c>
      <c r="W14" s="1157"/>
    </row>
    <row r="15" spans="1:29" ht="14.25" customHeight="1">
      <c r="J15" s="530"/>
      <c r="K15" s="530"/>
      <c r="L15" s="1229"/>
      <c r="M15" s="1229"/>
      <c r="N15" s="663"/>
      <c r="O15" s="1235" t="s">
        <v>605</v>
      </c>
      <c r="P15" s="1233" t="s">
        <v>271</v>
      </c>
      <c r="Q15" s="1234"/>
      <c r="R15" s="1210" t="s">
        <v>654</v>
      </c>
      <c r="S15" s="1211"/>
      <c r="T15" s="1212"/>
      <c r="U15" s="1214"/>
      <c r="V15" s="1227"/>
      <c r="W15" s="1157"/>
    </row>
    <row r="16" spans="1:29" ht="33.75" customHeight="1">
      <c r="J16" s="530"/>
      <c r="K16" s="530"/>
      <c r="L16" s="1229"/>
      <c r="M16" s="1229"/>
      <c r="N16" s="664"/>
      <c r="O16" s="1236"/>
      <c r="P16" s="536" t="s">
        <v>606</v>
      </c>
      <c r="Q16" s="536" t="s">
        <v>6</v>
      </c>
      <c r="R16" s="537" t="s">
        <v>274</v>
      </c>
      <c r="S16" s="1224" t="s">
        <v>273</v>
      </c>
      <c r="T16" s="1225"/>
      <c r="U16" s="1215"/>
      <c r="V16" s="1228"/>
      <c r="W16" s="1157"/>
    </row>
    <row r="17" spans="1:29">
      <c r="J17" s="530"/>
      <c r="K17" s="570">
        <v>1</v>
      </c>
      <c r="L17" s="648" t="s">
        <v>93</v>
      </c>
      <c r="M17" s="648" t="s">
        <v>49</v>
      </c>
      <c r="N17" s="650" t="str">
        <f ca="1">OFFSET(N17,0,-1)</f>
        <v>2</v>
      </c>
      <c r="O17" s="649">
        <f ca="1">OFFSET(O17,0,-1)+1</f>
        <v>3</v>
      </c>
      <c r="P17" s="649">
        <f ca="1">OFFSET(P17,0,-1)+1</f>
        <v>4</v>
      </c>
      <c r="Q17" s="649">
        <f ca="1">OFFSET(Q17,0,-1)+1</f>
        <v>5</v>
      </c>
      <c r="R17" s="649">
        <f ca="1">OFFSET(R17,0,-1)+1</f>
        <v>6</v>
      </c>
      <c r="S17" s="1218">
        <f ca="1">OFFSET(S17,0,-1)+1</f>
        <v>7</v>
      </c>
      <c r="T17" s="1218"/>
      <c r="U17" s="649">
        <f ca="1">OFFSET(U17,0,-2)+1</f>
        <v>8</v>
      </c>
      <c r="V17" s="650">
        <f ca="1">OFFSET(V17,0,-1)</f>
        <v>8</v>
      </c>
      <c r="W17" s="649">
        <f ca="1">OFFSET(W17,0,-1)+1</f>
        <v>9</v>
      </c>
    </row>
    <row r="18" spans="1:29" ht="22.5">
      <c r="A18" s="1202">
        <v>1</v>
      </c>
      <c r="B18" s="866"/>
      <c r="C18" s="866"/>
      <c r="D18" s="866"/>
      <c r="E18" s="867"/>
      <c r="F18" s="868"/>
      <c r="G18" s="868"/>
      <c r="H18" s="868"/>
      <c r="I18" s="869"/>
      <c r="J18" s="864"/>
      <c r="K18" s="871"/>
      <c r="L18" s="594">
        <f>mergeValue(A18)</f>
        <v>1</v>
      </c>
      <c r="M18" s="642" t="s">
        <v>20</v>
      </c>
      <c r="N18" s="647"/>
      <c r="O18" s="1203"/>
      <c r="P18" s="1203"/>
      <c r="Q18" s="1203"/>
      <c r="R18" s="1203"/>
      <c r="S18" s="1203"/>
      <c r="T18" s="1203"/>
      <c r="U18" s="1203"/>
      <c r="V18" s="1203"/>
      <c r="W18" s="631" t="s">
        <v>476</v>
      </c>
      <c r="Y18" s="590"/>
      <c r="Z18" s="590" t="str">
        <f t="shared" ref="Z18:Z31" si="0">IF(M18="","",M18 )</f>
        <v>Наименование тарифа</v>
      </c>
      <c r="AA18" s="590"/>
      <c r="AB18" s="590"/>
      <c r="AC18" s="590"/>
    </row>
    <row r="19" spans="1:29" ht="22.5">
      <c r="A19" s="1202"/>
      <c r="B19" s="1202">
        <v>1</v>
      </c>
      <c r="C19" s="866"/>
      <c r="D19" s="866"/>
      <c r="E19" s="868"/>
      <c r="F19" s="868"/>
      <c r="G19" s="868"/>
      <c r="H19" s="868"/>
      <c r="I19" s="863"/>
      <c r="J19" s="862"/>
      <c r="K19" s="865"/>
      <c r="L19" s="594" t="str">
        <f>mergeValue(A19) &amp;"."&amp; mergeValue(B19)</f>
        <v>1.1</v>
      </c>
      <c r="M19" s="547" t="s">
        <v>16</v>
      </c>
      <c r="N19" s="647"/>
      <c r="O19" s="1203"/>
      <c r="P19" s="1203"/>
      <c r="Q19" s="1203"/>
      <c r="R19" s="1203"/>
      <c r="S19" s="1203"/>
      <c r="T19" s="1203"/>
      <c r="U19" s="1203"/>
      <c r="V19" s="1203"/>
      <c r="W19" s="631" t="s">
        <v>477</v>
      </c>
      <c r="Y19" s="590"/>
      <c r="Z19" s="590" t="str">
        <f t="shared" si="0"/>
        <v>Территория действия тарифа</v>
      </c>
      <c r="AA19" s="590"/>
      <c r="AB19" s="590"/>
      <c r="AC19" s="590"/>
    </row>
    <row r="20" spans="1:29" ht="22.5">
      <c r="A20" s="1202"/>
      <c r="B20" s="1202"/>
      <c r="C20" s="1202">
        <v>1</v>
      </c>
      <c r="D20" s="866"/>
      <c r="E20" s="868"/>
      <c r="F20" s="868"/>
      <c r="G20" s="868"/>
      <c r="H20" s="868"/>
      <c r="I20" s="870"/>
      <c r="J20" s="862"/>
      <c r="K20" s="865"/>
      <c r="L20" s="594" t="str">
        <f>mergeValue(A20) &amp;"."&amp; mergeValue(B20)&amp;"."&amp; mergeValue(C20)</f>
        <v>1.1.1</v>
      </c>
      <c r="M20" s="548" t="s">
        <v>7</v>
      </c>
      <c r="N20" s="647"/>
      <c r="O20" s="1203"/>
      <c r="P20" s="1203"/>
      <c r="Q20" s="1203"/>
      <c r="R20" s="1203"/>
      <c r="S20" s="1203"/>
      <c r="T20" s="1203"/>
      <c r="U20" s="1203"/>
      <c r="V20" s="1203"/>
      <c r="W20" s="631" t="s">
        <v>633</v>
      </c>
      <c r="Y20" s="590"/>
      <c r="Z20" s="590" t="str">
        <f t="shared" si="0"/>
        <v xml:space="preserve">Наименование системы теплоснабжения </v>
      </c>
      <c r="AA20" s="590"/>
      <c r="AB20" s="590"/>
      <c r="AC20" s="590"/>
    </row>
    <row r="21" spans="1:29" ht="22.5">
      <c r="A21" s="1202"/>
      <c r="B21" s="1202"/>
      <c r="C21" s="1202"/>
      <c r="D21" s="1202">
        <v>1</v>
      </c>
      <c r="E21" s="868"/>
      <c r="F21" s="868"/>
      <c r="G21" s="868"/>
      <c r="H21" s="868"/>
      <c r="I21" s="870"/>
      <c r="J21" s="862"/>
      <c r="K21" s="865"/>
      <c r="L21" s="594" t="str">
        <f>mergeValue(A21) &amp;"."&amp; mergeValue(B21)&amp;"."&amp; mergeValue(C21)&amp;"."&amp; mergeValue(D21)</f>
        <v>1.1.1.1</v>
      </c>
      <c r="M21" s="549" t="s">
        <v>22</v>
      </c>
      <c r="N21" s="647"/>
      <c r="O21" s="1203"/>
      <c r="P21" s="1203"/>
      <c r="Q21" s="1203"/>
      <c r="R21" s="1203"/>
      <c r="S21" s="1203"/>
      <c r="T21" s="1203"/>
      <c r="U21" s="1203"/>
      <c r="V21" s="1203"/>
      <c r="W21" s="631" t="s">
        <v>634</v>
      </c>
      <c r="Y21" s="590"/>
      <c r="Z21" s="590" t="str">
        <f t="shared" si="0"/>
        <v xml:space="preserve">Источник тепловой энергии  </v>
      </c>
      <c r="AA21" s="590"/>
      <c r="AB21" s="590"/>
      <c r="AC21" s="590"/>
    </row>
    <row r="22" spans="1:29" ht="101.25">
      <c r="A22" s="1202"/>
      <c r="B22" s="1202"/>
      <c r="C22" s="1202"/>
      <c r="D22" s="1202"/>
      <c r="E22" s="1202">
        <v>1</v>
      </c>
      <c r="F22" s="868"/>
      <c r="G22" s="868"/>
      <c r="H22" s="866">
        <v>1</v>
      </c>
      <c r="I22" s="1202">
        <v>1</v>
      </c>
      <c r="J22" s="868"/>
      <c r="K22" s="873"/>
      <c r="L22" s="594" t="str">
        <f>mergeValue(A22) &amp;"."&amp; mergeValue(B22)&amp;"."&amp; mergeValue(C22)&amp;"."&amp; mergeValue(D22)&amp;"."&amp; mergeValue(E22)</f>
        <v>1.1.1.1.1</v>
      </c>
      <c r="M22" s="555" t="s">
        <v>9</v>
      </c>
      <c r="N22" s="647"/>
      <c r="O22" s="1204"/>
      <c r="P22" s="1204"/>
      <c r="Q22" s="1204"/>
      <c r="R22" s="1204"/>
      <c r="S22" s="1204"/>
      <c r="T22" s="1204"/>
      <c r="U22" s="1204"/>
      <c r="V22" s="1204"/>
      <c r="W22" s="631" t="s">
        <v>638</v>
      </c>
      <c r="Y22" s="590"/>
      <c r="Z22" s="590" t="str">
        <f t="shared" si="0"/>
        <v>Схема подключения теплопотребляющей установки к коллектору источника тепловой энергии</v>
      </c>
      <c r="AA22" s="590"/>
      <c r="AB22" s="590"/>
      <c r="AC22" s="590"/>
    </row>
    <row r="23" spans="1:29" ht="90">
      <c r="A23" s="1202"/>
      <c r="B23" s="1202"/>
      <c r="C23" s="1202"/>
      <c r="D23" s="1202"/>
      <c r="E23" s="1202"/>
      <c r="F23" s="1202">
        <v>1</v>
      </c>
      <c r="G23" s="866"/>
      <c r="H23" s="866"/>
      <c r="I23" s="1202"/>
      <c r="J23" s="1202">
        <v>1</v>
      </c>
      <c r="K23" s="874"/>
      <c r="L23" s="594" t="str">
        <f>mergeValue(A23) &amp;"."&amp; mergeValue(B23)&amp;"."&amp; mergeValue(C23)&amp;"."&amp; mergeValue(D23)&amp;"."&amp; mergeValue(E23)&amp;"."&amp; mergeValue(F23)</f>
        <v>1.1.1.1.1.1</v>
      </c>
      <c r="M23" s="556" t="s">
        <v>10</v>
      </c>
      <c r="N23" s="647"/>
      <c r="O23" s="1205"/>
      <c r="P23" s="1206"/>
      <c r="Q23" s="1206"/>
      <c r="R23" s="1206"/>
      <c r="S23" s="1206"/>
      <c r="T23" s="1206"/>
      <c r="U23" s="1206"/>
      <c r="V23" s="1207"/>
      <c r="W23" s="631" t="s">
        <v>636</v>
      </c>
      <c r="Y23" s="590"/>
      <c r="Z23" s="590" t="str">
        <f t="shared" si="0"/>
        <v>Группа потребителей</v>
      </c>
      <c r="AA23" s="590"/>
      <c r="AB23" s="590"/>
      <c r="AC23" s="590"/>
    </row>
    <row r="24" spans="1:29" ht="189" customHeight="1">
      <c r="A24" s="1202"/>
      <c r="B24" s="1202"/>
      <c r="C24" s="1202"/>
      <c r="D24" s="1202"/>
      <c r="E24" s="1202"/>
      <c r="F24" s="1202"/>
      <c r="G24" s="866">
        <v>1</v>
      </c>
      <c r="H24" s="866"/>
      <c r="I24" s="1202"/>
      <c r="J24" s="1202"/>
      <c r="K24" s="874">
        <v>1</v>
      </c>
      <c r="L24" s="594" t="str">
        <f>mergeValue(A24) &amp;"."&amp; mergeValue(B24)&amp;"."&amp; mergeValue(C24)&amp;"."&amp; mergeValue(D24)&amp;"."&amp; mergeValue(E24)&amp;"."&amp; mergeValue(F24)&amp;"."&amp; mergeValue(G24)</f>
        <v>1.1.1.1.1.1.1</v>
      </c>
      <c r="M24" s="1069"/>
      <c r="N24" s="647"/>
      <c r="O24" s="563"/>
      <c r="P24" s="563"/>
      <c r="Q24" s="1094"/>
      <c r="R24" s="1208"/>
      <c r="S24" s="1209" t="s">
        <v>84</v>
      </c>
      <c r="T24" s="1208"/>
      <c r="U24" s="1209" t="s">
        <v>85</v>
      </c>
      <c r="V24" s="563"/>
      <c r="W24" s="1219" t="s">
        <v>655</v>
      </c>
      <c r="X24" s="586" t="str">
        <f>strCheckDate(O25:V25)</f>
        <v/>
      </c>
      <c r="Y24" s="590"/>
      <c r="Z24" s="590" t="str">
        <f t="shared" si="0"/>
        <v/>
      </c>
      <c r="AA24" s="590"/>
      <c r="AB24" s="590"/>
      <c r="AC24" s="590"/>
    </row>
    <row r="25" spans="1:29" ht="11.25" hidden="1" customHeight="1">
      <c r="A25" s="1202"/>
      <c r="B25" s="1202"/>
      <c r="C25" s="1202"/>
      <c r="D25" s="1202"/>
      <c r="E25" s="1202"/>
      <c r="F25" s="1202"/>
      <c r="G25" s="866"/>
      <c r="H25" s="866"/>
      <c r="I25" s="1202"/>
      <c r="J25" s="1202"/>
      <c r="K25" s="874"/>
      <c r="L25" s="601"/>
      <c r="M25" s="647"/>
      <c r="N25" s="647"/>
      <c r="O25" s="563"/>
      <c r="P25" s="563"/>
      <c r="Q25" s="585" t="str">
        <f>R24 &amp; "-" &amp; T24</f>
        <v>-</v>
      </c>
      <c r="R25" s="1208"/>
      <c r="S25" s="1209"/>
      <c r="T25" s="1208"/>
      <c r="U25" s="1209"/>
      <c r="V25" s="563"/>
      <c r="W25" s="1220"/>
      <c r="Y25" s="590"/>
      <c r="Z25" s="590" t="str">
        <f t="shared" si="0"/>
        <v/>
      </c>
      <c r="AA25" s="590"/>
      <c r="AB25" s="590"/>
      <c r="AC25" s="590"/>
    </row>
    <row r="26" spans="1:29" ht="15" customHeight="1">
      <c r="A26" s="1202"/>
      <c r="B26" s="1202"/>
      <c r="C26" s="1202"/>
      <c r="D26" s="1202"/>
      <c r="E26" s="1202"/>
      <c r="F26" s="1202"/>
      <c r="G26" s="868"/>
      <c r="H26" s="866"/>
      <c r="I26" s="1202"/>
      <c r="J26" s="1202"/>
      <c r="K26" s="873"/>
      <c r="L26" s="539"/>
      <c r="M26" s="558" t="s">
        <v>25</v>
      </c>
      <c r="N26" s="565"/>
      <c r="O26" s="565"/>
      <c r="P26" s="565"/>
      <c r="Q26" s="565"/>
      <c r="R26" s="565"/>
      <c r="S26" s="565"/>
      <c r="T26" s="565"/>
      <c r="U26" s="565"/>
      <c r="V26" s="561"/>
      <c r="W26" s="1221"/>
      <c r="Y26" s="590"/>
      <c r="Z26" s="590" t="str">
        <f t="shared" si="0"/>
        <v>Добавить вид теплоносителя (параметры теплоносителя)</v>
      </c>
      <c r="AA26" s="590"/>
      <c r="AB26" s="590"/>
      <c r="AC26" s="590"/>
    </row>
    <row r="27" spans="1:29" ht="15" customHeight="1">
      <c r="A27" s="1202"/>
      <c r="B27" s="1202"/>
      <c r="C27" s="1202"/>
      <c r="D27" s="1202"/>
      <c r="E27" s="1202"/>
      <c r="F27" s="868"/>
      <c r="G27" s="868"/>
      <c r="H27" s="866"/>
      <c r="I27" s="1202"/>
      <c r="J27" s="868"/>
      <c r="K27" s="873"/>
      <c r="L27" s="539"/>
      <c r="M27" s="557" t="s">
        <v>11</v>
      </c>
      <c r="N27" s="565"/>
      <c r="O27" s="565"/>
      <c r="P27" s="565"/>
      <c r="Q27" s="565"/>
      <c r="R27" s="565"/>
      <c r="S27" s="565"/>
      <c r="T27" s="565"/>
      <c r="U27" s="564"/>
      <c r="V27" s="565"/>
      <c r="W27" s="666"/>
      <c r="Y27" s="590"/>
      <c r="Z27" s="590" t="str">
        <f t="shared" si="0"/>
        <v>Добавить группу потребителей</v>
      </c>
      <c r="AA27" s="590"/>
      <c r="AB27" s="590"/>
      <c r="AC27" s="590"/>
    </row>
    <row r="28" spans="1:29" ht="15" customHeight="1">
      <c r="A28" s="1202"/>
      <c r="B28" s="1202"/>
      <c r="C28" s="1202"/>
      <c r="D28" s="1202"/>
      <c r="E28" s="872"/>
      <c r="F28" s="868"/>
      <c r="G28" s="868"/>
      <c r="H28" s="868"/>
      <c r="I28" s="864"/>
      <c r="J28" s="861"/>
      <c r="K28" s="871"/>
      <c r="L28" s="539"/>
      <c r="M28" s="552" t="s">
        <v>12</v>
      </c>
      <c r="N28" s="565"/>
      <c r="O28" s="565"/>
      <c r="P28" s="565"/>
      <c r="Q28" s="565"/>
      <c r="R28" s="565"/>
      <c r="S28" s="565"/>
      <c r="T28" s="565"/>
      <c r="U28" s="564"/>
      <c r="V28" s="565"/>
      <c r="W28" s="666"/>
      <c r="Y28" s="590"/>
      <c r="Z28" s="590" t="str">
        <f t="shared" si="0"/>
        <v>Добавить схему подключения</v>
      </c>
      <c r="AA28" s="590"/>
      <c r="AB28" s="590"/>
      <c r="AC28" s="590"/>
    </row>
    <row r="29" spans="1:29" ht="15" customHeight="1">
      <c r="A29" s="1202"/>
      <c r="B29" s="1202"/>
      <c r="C29" s="1202"/>
      <c r="D29" s="872"/>
      <c r="E29" s="872"/>
      <c r="F29" s="868"/>
      <c r="G29" s="868"/>
      <c r="H29" s="868"/>
      <c r="I29" s="864"/>
      <c r="J29" s="861"/>
      <c r="K29" s="871"/>
      <c r="L29" s="539"/>
      <c r="M29" s="551" t="s">
        <v>17</v>
      </c>
      <c r="N29" s="565"/>
      <c r="O29" s="565"/>
      <c r="P29" s="565"/>
      <c r="Q29" s="565"/>
      <c r="R29" s="565"/>
      <c r="S29" s="565"/>
      <c r="T29" s="565"/>
      <c r="U29" s="564"/>
      <c r="V29" s="565"/>
      <c r="W29" s="666"/>
      <c r="Y29" s="590"/>
      <c r="Z29" s="590" t="str">
        <f t="shared" si="0"/>
        <v>Добавить источник тепловой энергии</v>
      </c>
      <c r="AA29" s="590"/>
      <c r="AB29" s="590"/>
      <c r="AC29" s="590"/>
    </row>
    <row r="30" spans="1:29" ht="15" customHeight="1">
      <c r="A30" s="1202"/>
      <c r="B30" s="1202"/>
      <c r="C30" s="872"/>
      <c r="D30" s="872"/>
      <c r="E30" s="872"/>
      <c r="F30" s="872"/>
      <c r="G30" s="877"/>
      <c r="H30" s="864"/>
      <c r="I30" s="875"/>
      <c r="J30" s="861"/>
      <c r="K30" s="876"/>
      <c r="L30" s="539"/>
      <c r="M30" s="550" t="s">
        <v>18</v>
      </c>
      <c r="N30" s="565"/>
      <c r="O30" s="565"/>
      <c r="P30" s="565"/>
      <c r="Q30" s="565"/>
      <c r="R30" s="565"/>
      <c r="S30" s="565"/>
      <c r="T30" s="565"/>
      <c r="U30" s="564"/>
      <c r="V30" s="565"/>
      <c r="W30" s="666"/>
      <c r="Y30" s="590"/>
      <c r="Z30" s="590" t="str">
        <f t="shared" si="0"/>
        <v>Добавить наименование системы теплоснабжения</v>
      </c>
      <c r="AA30" s="590"/>
      <c r="AB30" s="590"/>
      <c r="AC30" s="590"/>
    </row>
    <row r="31" spans="1:29" ht="15" customHeight="1">
      <c r="A31" s="1202"/>
      <c r="B31" s="872"/>
      <c r="C31" s="872"/>
      <c r="D31" s="872"/>
      <c r="E31" s="872"/>
      <c r="F31" s="872"/>
      <c r="G31" s="877"/>
      <c r="H31" s="864"/>
      <c r="I31" s="864"/>
      <c r="J31" s="861"/>
      <c r="K31" s="871"/>
      <c r="L31" s="539"/>
      <c r="M31" s="559" t="s">
        <v>19</v>
      </c>
      <c r="N31" s="565"/>
      <c r="O31" s="565"/>
      <c r="P31" s="565"/>
      <c r="Q31" s="565"/>
      <c r="R31" s="565"/>
      <c r="S31" s="565"/>
      <c r="T31" s="565"/>
      <c r="U31" s="564"/>
      <c r="V31" s="565"/>
      <c r="W31" s="666"/>
      <c r="Y31" s="590"/>
      <c r="Z31" s="590" t="str">
        <f t="shared" si="0"/>
        <v>Добавить территорию действия тарифа</v>
      </c>
      <c r="AA31" s="590"/>
      <c r="AB31" s="590"/>
      <c r="AC31" s="590"/>
    </row>
    <row r="32" spans="1:29" s="523" customFormat="1" ht="15" customHeight="1">
      <c r="A32" s="860"/>
      <c r="B32" s="860"/>
      <c r="C32" s="860"/>
      <c r="D32" s="860"/>
      <c r="E32" s="860"/>
      <c r="F32" s="860"/>
      <c r="G32" s="860"/>
      <c r="H32" s="860"/>
      <c r="I32" s="860"/>
      <c r="J32" s="860"/>
      <c r="K32" s="860"/>
      <c r="L32" s="493"/>
      <c r="M32" s="566" t="s">
        <v>309</v>
      </c>
      <c r="N32" s="565"/>
      <c r="O32" s="565"/>
      <c r="P32" s="565"/>
      <c r="Q32" s="565"/>
      <c r="R32" s="565"/>
      <c r="S32" s="565"/>
      <c r="T32" s="565"/>
      <c r="U32" s="564"/>
      <c r="V32" s="565"/>
      <c r="W32" s="666"/>
      <c r="X32" s="588"/>
      <c r="Y32" s="588"/>
      <c r="Z32" s="588"/>
      <c r="AA32" s="588"/>
      <c r="AB32" s="588"/>
      <c r="AC32" s="588"/>
    </row>
    <row r="33" spans="1:29" ht="11.25">
      <c r="A33" s="524"/>
      <c r="B33" s="524"/>
      <c r="C33" s="524"/>
      <c r="D33" s="524"/>
      <c r="E33" s="524"/>
      <c r="F33" s="524"/>
      <c r="G33" s="524"/>
      <c r="H33" s="524"/>
      <c r="I33" s="524"/>
      <c r="J33" s="524"/>
      <c r="K33" s="524"/>
      <c r="X33" s="524"/>
      <c r="Y33" s="524"/>
      <c r="Z33" s="524"/>
      <c r="AA33" s="524"/>
      <c r="AB33" s="524"/>
      <c r="AC33" s="524"/>
    </row>
    <row r="34" spans="1:29" ht="90" customHeight="1">
      <c r="L34" s="1">
        <v>1</v>
      </c>
      <c r="M34" s="1195" t="s">
        <v>632</v>
      </c>
      <c r="N34" s="1195"/>
      <c r="O34" s="1195"/>
      <c r="P34" s="1195"/>
      <c r="Q34" s="1195"/>
      <c r="R34" s="1195"/>
      <c r="S34" s="1195"/>
      <c r="T34" s="1195"/>
      <c r="U34" s="1195"/>
      <c r="V34" s="1195"/>
      <c r="W34" s="1195"/>
    </row>
  </sheetData>
  <sheetProtection password="FA9C" sheet="1" objects="1" scenarios="1" formatColumns="0" formatRows="0"/>
  <dataConsolidate leftLabels="1" link="1"/>
  <mergeCells count="39">
    <mergeCell ref="M34:W34"/>
    <mergeCell ref="L13:V13"/>
    <mergeCell ref="L14:L16"/>
    <mergeCell ref="M14:M16"/>
    <mergeCell ref="O14:T14"/>
    <mergeCell ref="U14:U16"/>
    <mergeCell ref="V14:V16"/>
    <mergeCell ref="O15:O16"/>
    <mergeCell ref="W13:W16"/>
    <mergeCell ref="S16:T16"/>
    <mergeCell ref="P15:Q15"/>
    <mergeCell ref="R15:T15"/>
    <mergeCell ref="S17:T17"/>
    <mergeCell ref="W24:W26"/>
    <mergeCell ref="S24:S25"/>
    <mergeCell ref="T24:T25"/>
    <mergeCell ref="L5:T5"/>
    <mergeCell ref="O9:T9"/>
    <mergeCell ref="O10:T10"/>
    <mergeCell ref="L11:M11"/>
    <mergeCell ref="O12:U12"/>
    <mergeCell ref="O7:T7"/>
    <mergeCell ref="O8:T8"/>
    <mergeCell ref="I22:I27"/>
    <mergeCell ref="J23:J26"/>
    <mergeCell ref="A18:A31"/>
    <mergeCell ref="O18:V18"/>
    <mergeCell ref="B19:B30"/>
    <mergeCell ref="O19:V19"/>
    <mergeCell ref="C20:C29"/>
    <mergeCell ref="U24:U25"/>
    <mergeCell ref="O20:V20"/>
    <mergeCell ref="D21:D28"/>
    <mergeCell ref="O21:V21"/>
    <mergeCell ref="E22:E27"/>
    <mergeCell ref="O22:V22"/>
    <mergeCell ref="F23:F26"/>
    <mergeCell ref="O23:V23"/>
    <mergeCell ref="R24:R25"/>
  </mergeCells>
  <dataValidations count="9">
    <dataValidation type="list" allowBlank="1" showInputMessage="1" showErrorMessage="1" errorTitle="Ошибка" error="Выберите значение из списка" sqref="O22 JD22 SZ22 ACV22 AMR22 AWN22 BGJ22 BQF22 CAB22 CJX22 CTT22 DDP22 DNL22 DXH22 EHD22 EQZ22 FAV22 FKR22 FUN22 GEJ22 GOF22 GYB22 HHX22 HRT22 IBP22 ILL22 IVH22 JFD22 JOZ22 JYV22 KIR22 KSN22 LCJ22 LMF22 LWB22 MFX22 MPT22 MZP22 NJL22 NTH22 ODD22 OMZ22 OWV22 PGR22 PQN22 QAJ22 QKF22 QUB22 RDX22 RNT22 RXP22 SHL22 SRH22 TBD22 TKZ22 TUV22 UER22 UON22 UYJ22 VIF22 VSB22 WBX22 WLT22 WVP22 O65558 JD65558 SZ65558 ACV65558 AMR65558 AWN65558 BGJ65558 BQF65558 CAB65558 CJX65558 CTT65558 DDP65558 DNL65558 DXH65558 EHD65558 EQZ65558 FAV65558 FKR65558 FUN65558 GEJ65558 GOF65558 GYB65558 HHX65558 HRT65558 IBP65558 ILL65558 IVH65558 JFD65558 JOZ65558 JYV65558 KIR65558 KSN65558 LCJ65558 LMF65558 LWB65558 MFX65558 MPT65558 MZP65558 NJL65558 NTH65558 ODD65558 OMZ65558 OWV65558 PGR65558 PQN65558 QAJ65558 QKF65558 QUB65558 RDX65558 RNT65558 RXP65558 SHL65558 SRH65558 TBD65558 TKZ65558 TUV65558 UER65558 UON65558 UYJ65558 VIF65558 VSB65558 WBX65558 WLT65558 WVP65558 O131094 JD131094 SZ131094 ACV131094 AMR131094 AWN131094 BGJ131094 BQF131094 CAB131094 CJX131094 CTT131094 DDP131094 DNL131094 DXH131094 EHD131094 EQZ131094 FAV131094 FKR131094 FUN131094 GEJ131094 GOF131094 GYB131094 HHX131094 HRT131094 IBP131094 ILL131094 IVH131094 JFD131094 JOZ131094 JYV131094 KIR131094 KSN131094 LCJ131094 LMF131094 LWB131094 MFX131094 MPT131094 MZP131094 NJL131094 NTH131094 ODD131094 OMZ131094 OWV131094 PGR131094 PQN131094 QAJ131094 QKF131094 QUB131094 RDX131094 RNT131094 RXP131094 SHL131094 SRH131094 TBD131094 TKZ131094 TUV131094 UER131094 UON131094 UYJ131094 VIF131094 VSB131094 WBX131094 WLT131094 WVP131094 O196630 JD196630 SZ196630 ACV196630 AMR196630 AWN196630 BGJ196630 BQF196630 CAB196630 CJX196630 CTT196630 DDP196630 DNL196630 DXH196630 EHD196630 EQZ196630 FAV196630 FKR196630 FUN196630 GEJ196630 GOF196630 GYB196630 HHX196630 HRT196630 IBP196630 ILL196630 IVH196630 JFD196630 JOZ196630 JYV196630 KIR196630 KSN196630 LCJ196630 LMF196630 LWB196630 MFX196630 MPT196630 MZP196630 NJL196630 NTH196630 ODD196630 OMZ196630 OWV196630 PGR196630 PQN196630 QAJ196630 QKF196630 QUB196630 RDX196630 RNT196630 RXP196630 SHL196630 SRH196630 TBD196630 TKZ196630 TUV196630 UER196630 UON196630 UYJ196630 VIF196630 VSB196630 WBX196630 WLT196630 WVP196630 O262166 JD262166 SZ262166 ACV262166 AMR262166 AWN262166 BGJ262166 BQF262166 CAB262166 CJX262166 CTT262166 DDP262166 DNL262166 DXH262166 EHD262166 EQZ262166 FAV262166 FKR262166 FUN262166 GEJ262166 GOF262166 GYB262166 HHX262166 HRT262166 IBP262166 ILL262166 IVH262166 JFD262166 JOZ262166 JYV262166 KIR262166 KSN262166 LCJ262166 LMF262166 LWB262166 MFX262166 MPT262166 MZP262166 NJL262166 NTH262166 ODD262166 OMZ262166 OWV262166 PGR262166 PQN262166 QAJ262166 QKF262166 QUB262166 RDX262166 RNT262166 RXP262166 SHL262166 SRH262166 TBD262166 TKZ262166 TUV262166 UER262166 UON262166 UYJ262166 VIF262166 VSB262166 WBX262166 WLT262166 WVP262166 O327702 JD327702 SZ327702 ACV327702 AMR327702 AWN327702 BGJ327702 BQF327702 CAB327702 CJX327702 CTT327702 DDP327702 DNL327702 DXH327702 EHD327702 EQZ327702 FAV327702 FKR327702 FUN327702 GEJ327702 GOF327702 GYB327702 HHX327702 HRT327702 IBP327702 ILL327702 IVH327702 JFD327702 JOZ327702 JYV327702 KIR327702 KSN327702 LCJ327702 LMF327702 LWB327702 MFX327702 MPT327702 MZP327702 NJL327702 NTH327702 ODD327702 OMZ327702 OWV327702 PGR327702 PQN327702 QAJ327702 QKF327702 QUB327702 RDX327702 RNT327702 RXP327702 SHL327702 SRH327702 TBD327702 TKZ327702 TUV327702 UER327702 UON327702 UYJ327702 VIF327702 VSB327702 WBX327702 WLT327702 WVP327702 O393238 JD393238 SZ393238 ACV393238 AMR393238 AWN393238 BGJ393238 BQF393238 CAB393238 CJX393238 CTT393238 DDP393238 DNL393238 DXH393238 EHD393238 EQZ393238 FAV393238 FKR393238 FUN393238 GEJ393238 GOF393238 GYB393238 HHX393238 HRT393238 IBP393238 ILL393238 IVH393238 JFD393238 JOZ393238 JYV393238 KIR393238 KSN393238 LCJ393238 LMF393238 LWB393238 MFX393238 MPT393238 MZP393238 NJL393238 NTH393238 ODD393238 OMZ393238 OWV393238 PGR393238 PQN393238 QAJ393238 QKF393238 QUB393238 RDX393238 RNT393238 RXP393238 SHL393238 SRH393238 TBD393238 TKZ393238 TUV393238 UER393238 UON393238 UYJ393238 VIF393238 VSB393238 WBX393238 WLT393238 WVP393238 O458774 JD458774 SZ458774 ACV458774 AMR458774 AWN458774 BGJ458774 BQF458774 CAB458774 CJX458774 CTT458774 DDP458774 DNL458774 DXH458774 EHD458774 EQZ458774 FAV458774 FKR458774 FUN458774 GEJ458774 GOF458774 GYB458774 HHX458774 HRT458774 IBP458774 ILL458774 IVH458774 JFD458774 JOZ458774 JYV458774 KIR458774 KSN458774 LCJ458774 LMF458774 LWB458774 MFX458774 MPT458774 MZP458774 NJL458774 NTH458774 ODD458774 OMZ458774 OWV458774 PGR458774 PQN458774 QAJ458774 QKF458774 QUB458774 RDX458774 RNT458774 RXP458774 SHL458774 SRH458774 TBD458774 TKZ458774 TUV458774 UER458774 UON458774 UYJ458774 VIF458774 VSB458774 WBX458774 WLT458774 WVP458774 O524310 JD524310 SZ524310 ACV524310 AMR524310 AWN524310 BGJ524310 BQF524310 CAB524310 CJX524310 CTT524310 DDP524310 DNL524310 DXH524310 EHD524310 EQZ524310 FAV524310 FKR524310 FUN524310 GEJ524310 GOF524310 GYB524310 HHX524310 HRT524310 IBP524310 ILL524310 IVH524310 JFD524310 JOZ524310 JYV524310 KIR524310 KSN524310 LCJ524310 LMF524310 LWB524310 MFX524310 MPT524310 MZP524310 NJL524310 NTH524310 ODD524310 OMZ524310 OWV524310 PGR524310 PQN524310 QAJ524310 QKF524310 QUB524310 RDX524310 RNT524310 RXP524310 SHL524310 SRH524310 TBD524310 TKZ524310 TUV524310 UER524310 UON524310 UYJ524310 VIF524310 VSB524310 WBX524310 WLT524310 WVP524310 O589846 JD589846 SZ589846 ACV589846 AMR589846 AWN589846 BGJ589846 BQF589846 CAB589846 CJX589846 CTT589846 DDP589846 DNL589846 DXH589846 EHD589846 EQZ589846 FAV589846 FKR589846 FUN589846 GEJ589846 GOF589846 GYB589846 HHX589846 HRT589846 IBP589846 ILL589846 IVH589846 JFD589846 JOZ589846 JYV589846 KIR589846 KSN589846 LCJ589846 LMF589846 LWB589846 MFX589846 MPT589846 MZP589846 NJL589846 NTH589846 ODD589846 OMZ589846 OWV589846 PGR589846 PQN589846 QAJ589846 QKF589846 QUB589846 RDX589846 RNT589846 RXP589846 SHL589846 SRH589846 TBD589846 TKZ589846 TUV589846 UER589846 UON589846 UYJ589846 VIF589846 VSB589846 WBX589846 WLT589846 WVP589846 O655382 JD655382 SZ655382 ACV655382 AMR655382 AWN655382 BGJ655382 BQF655382 CAB655382 CJX655382 CTT655382 DDP655382 DNL655382 DXH655382 EHD655382 EQZ655382 FAV655382 FKR655382 FUN655382 GEJ655382 GOF655382 GYB655382 HHX655382 HRT655382 IBP655382 ILL655382 IVH655382 JFD655382 JOZ655382 JYV655382 KIR655382 KSN655382 LCJ655382 LMF655382 LWB655382 MFX655382 MPT655382 MZP655382 NJL655382 NTH655382 ODD655382 OMZ655382 OWV655382 PGR655382 PQN655382 QAJ655382 QKF655382 QUB655382 RDX655382 RNT655382 RXP655382 SHL655382 SRH655382 TBD655382 TKZ655382 TUV655382 UER655382 UON655382 UYJ655382 VIF655382 VSB655382 WBX655382 WLT655382 WVP655382 O720918 JD720918 SZ720918 ACV720918 AMR720918 AWN720918 BGJ720918 BQF720918 CAB720918 CJX720918 CTT720918 DDP720918 DNL720918 DXH720918 EHD720918 EQZ720918 FAV720918 FKR720918 FUN720918 GEJ720918 GOF720918 GYB720918 HHX720918 HRT720918 IBP720918 ILL720918 IVH720918 JFD720918 JOZ720918 JYV720918 KIR720918 KSN720918 LCJ720918 LMF720918 LWB720918 MFX720918 MPT720918 MZP720918 NJL720918 NTH720918 ODD720918 OMZ720918 OWV720918 PGR720918 PQN720918 QAJ720918 QKF720918 QUB720918 RDX720918 RNT720918 RXP720918 SHL720918 SRH720918 TBD720918 TKZ720918 TUV720918 UER720918 UON720918 UYJ720918 VIF720918 VSB720918 WBX720918 WLT720918 WVP720918 O786454 JD786454 SZ786454 ACV786454 AMR786454 AWN786454 BGJ786454 BQF786454 CAB786454 CJX786454 CTT786454 DDP786454 DNL786454 DXH786454 EHD786454 EQZ786454 FAV786454 FKR786454 FUN786454 GEJ786454 GOF786454 GYB786454 HHX786454 HRT786454 IBP786454 ILL786454 IVH786454 JFD786454 JOZ786454 JYV786454 KIR786454 KSN786454 LCJ786454 LMF786454 LWB786454 MFX786454 MPT786454 MZP786454 NJL786454 NTH786454 ODD786454 OMZ786454 OWV786454 PGR786454 PQN786454 QAJ786454 QKF786454 QUB786454 RDX786454 RNT786454 RXP786454 SHL786454 SRH786454 TBD786454 TKZ786454 TUV786454 UER786454 UON786454 UYJ786454 VIF786454 VSB786454 WBX786454 WLT786454 WVP786454 O851990 JD851990 SZ851990 ACV851990 AMR851990 AWN851990 BGJ851990 BQF851990 CAB851990 CJX851990 CTT851990 DDP851990 DNL851990 DXH851990 EHD851990 EQZ851990 FAV851990 FKR851990 FUN851990 GEJ851990 GOF851990 GYB851990 HHX851990 HRT851990 IBP851990 ILL851990 IVH851990 JFD851990 JOZ851990 JYV851990 KIR851990 KSN851990 LCJ851990 LMF851990 LWB851990 MFX851990 MPT851990 MZP851990 NJL851990 NTH851990 ODD851990 OMZ851990 OWV851990 PGR851990 PQN851990 QAJ851990 QKF851990 QUB851990 RDX851990 RNT851990 RXP851990 SHL851990 SRH851990 TBD851990 TKZ851990 TUV851990 UER851990 UON851990 UYJ851990 VIF851990 VSB851990 WBX851990 WLT851990 WVP851990 O917526 JD917526 SZ917526 ACV917526 AMR917526 AWN917526 BGJ917526 BQF917526 CAB917526 CJX917526 CTT917526 DDP917526 DNL917526 DXH917526 EHD917526 EQZ917526 FAV917526 FKR917526 FUN917526 GEJ917526 GOF917526 GYB917526 HHX917526 HRT917526 IBP917526 ILL917526 IVH917526 JFD917526 JOZ917526 JYV917526 KIR917526 KSN917526 LCJ917526 LMF917526 LWB917526 MFX917526 MPT917526 MZP917526 NJL917526 NTH917526 ODD917526 OMZ917526 OWV917526 PGR917526 PQN917526 QAJ917526 QKF917526 QUB917526 RDX917526 RNT917526 RXP917526 SHL917526 SRH917526 TBD917526 TKZ917526 TUV917526 UER917526 UON917526 UYJ917526 VIF917526 VSB917526 WBX917526 WLT917526 WVP917526 O983062 JD983062 SZ983062 ACV983062 AMR983062 AWN983062 BGJ983062 BQF983062 CAB983062 CJX983062 CTT983062 DDP983062 DNL983062 DXH983062 EHD983062 EQZ983062 FAV983062 FKR983062 FUN983062 GEJ983062 GOF983062 GYB983062 HHX983062 HRT983062 IBP983062 ILL983062 IVH983062 JFD983062 JOZ983062 JYV983062 KIR983062 KSN983062 LCJ983062 LMF983062 LWB983062 MFX983062 MPT983062 MZP983062 NJL983062 NTH983062 ODD983062 OMZ983062 OWV983062 PGR983062 PQN983062 QAJ983062 QKF983062 QUB983062 RDX983062 RNT983062 RXP983062 SHL983062 SRH983062 TBD983062 TKZ983062 TUV983062 UER983062 UON983062 UYJ983062 VIF983062 VSB983062 WBX983062 WLT983062 WVP983062">
      <formula1>kind_of_scheme_in</formula1>
    </dataValidation>
    <dataValidation type="textLength" operator="lessThanOrEqual" allowBlank="1" showInputMessage="1" showErrorMessage="1" errorTitle="Ошибка" error="Допускается ввод не более 900 символов!" sqref="WVX983058:WVX983065 WMB983058:WMB983065 W65554:W65561 JL65554:JL65561 TH65554:TH65561 ADD65554:ADD65561 AMZ65554:AMZ65561 AWV65554:AWV65561 BGR65554:BGR65561 BQN65554:BQN65561 CAJ65554:CAJ65561 CKF65554:CKF65561 CUB65554:CUB65561 DDX65554:DDX65561 DNT65554:DNT65561 DXP65554:DXP65561 EHL65554:EHL65561 ERH65554:ERH65561 FBD65554:FBD65561 FKZ65554:FKZ65561 FUV65554:FUV65561 GER65554:GER65561 GON65554:GON65561 GYJ65554:GYJ65561 HIF65554:HIF65561 HSB65554:HSB65561 IBX65554:IBX65561 ILT65554:ILT65561 IVP65554:IVP65561 JFL65554:JFL65561 JPH65554:JPH65561 JZD65554:JZD65561 KIZ65554:KIZ65561 KSV65554:KSV65561 LCR65554:LCR65561 LMN65554:LMN65561 LWJ65554:LWJ65561 MGF65554:MGF65561 MQB65554:MQB65561 MZX65554:MZX65561 NJT65554:NJT65561 NTP65554:NTP65561 ODL65554:ODL65561 ONH65554:ONH65561 OXD65554:OXD65561 PGZ65554:PGZ65561 PQV65554:PQV65561 QAR65554:QAR65561 QKN65554:QKN65561 QUJ65554:QUJ65561 REF65554:REF65561 ROB65554:ROB65561 RXX65554:RXX65561 SHT65554:SHT65561 SRP65554:SRP65561 TBL65554:TBL65561 TLH65554:TLH65561 TVD65554:TVD65561 UEZ65554:UEZ65561 UOV65554:UOV65561 UYR65554:UYR65561 VIN65554:VIN65561 VSJ65554:VSJ65561 WCF65554:WCF65561 WMB65554:WMB65561 WVX65554:WVX65561 W131090:W131097 JL131090:JL131097 TH131090:TH131097 ADD131090:ADD131097 AMZ131090:AMZ131097 AWV131090:AWV131097 BGR131090:BGR131097 BQN131090:BQN131097 CAJ131090:CAJ131097 CKF131090:CKF131097 CUB131090:CUB131097 DDX131090:DDX131097 DNT131090:DNT131097 DXP131090:DXP131097 EHL131090:EHL131097 ERH131090:ERH131097 FBD131090:FBD131097 FKZ131090:FKZ131097 FUV131090:FUV131097 GER131090:GER131097 GON131090:GON131097 GYJ131090:GYJ131097 HIF131090:HIF131097 HSB131090:HSB131097 IBX131090:IBX131097 ILT131090:ILT131097 IVP131090:IVP131097 JFL131090:JFL131097 JPH131090:JPH131097 JZD131090:JZD131097 KIZ131090:KIZ131097 KSV131090:KSV131097 LCR131090:LCR131097 LMN131090:LMN131097 LWJ131090:LWJ131097 MGF131090:MGF131097 MQB131090:MQB131097 MZX131090:MZX131097 NJT131090:NJT131097 NTP131090:NTP131097 ODL131090:ODL131097 ONH131090:ONH131097 OXD131090:OXD131097 PGZ131090:PGZ131097 PQV131090:PQV131097 QAR131090:QAR131097 QKN131090:QKN131097 QUJ131090:QUJ131097 REF131090:REF131097 ROB131090:ROB131097 RXX131090:RXX131097 SHT131090:SHT131097 SRP131090:SRP131097 TBL131090:TBL131097 TLH131090:TLH131097 TVD131090:TVD131097 UEZ131090:UEZ131097 UOV131090:UOV131097 UYR131090:UYR131097 VIN131090:VIN131097 VSJ131090:VSJ131097 WCF131090:WCF131097 WMB131090:WMB131097 WVX131090:WVX131097 W196626:W196633 JL196626:JL196633 TH196626:TH196633 ADD196626:ADD196633 AMZ196626:AMZ196633 AWV196626:AWV196633 BGR196626:BGR196633 BQN196626:BQN196633 CAJ196626:CAJ196633 CKF196626:CKF196633 CUB196626:CUB196633 DDX196626:DDX196633 DNT196626:DNT196633 DXP196626:DXP196633 EHL196626:EHL196633 ERH196626:ERH196633 FBD196626:FBD196633 FKZ196626:FKZ196633 FUV196626:FUV196633 GER196626:GER196633 GON196626:GON196633 GYJ196626:GYJ196633 HIF196626:HIF196633 HSB196626:HSB196633 IBX196626:IBX196633 ILT196626:ILT196633 IVP196626:IVP196633 JFL196626:JFL196633 JPH196626:JPH196633 JZD196626:JZD196633 KIZ196626:KIZ196633 KSV196626:KSV196633 LCR196626:LCR196633 LMN196626:LMN196633 LWJ196626:LWJ196633 MGF196626:MGF196633 MQB196626:MQB196633 MZX196626:MZX196633 NJT196626:NJT196633 NTP196626:NTP196633 ODL196626:ODL196633 ONH196626:ONH196633 OXD196626:OXD196633 PGZ196626:PGZ196633 PQV196626:PQV196633 QAR196626:QAR196633 QKN196626:QKN196633 QUJ196626:QUJ196633 REF196626:REF196633 ROB196626:ROB196633 RXX196626:RXX196633 SHT196626:SHT196633 SRP196626:SRP196633 TBL196626:TBL196633 TLH196626:TLH196633 TVD196626:TVD196633 UEZ196626:UEZ196633 UOV196626:UOV196633 UYR196626:UYR196633 VIN196626:VIN196633 VSJ196626:VSJ196633 WCF196626:WCF196633 WMB196626:WMB196633 WVX196626:WVX196633 W262162:W262169 JL262162:JL262169 TH262162:TH262169 ADD262162:ADD262169 AMZ262162:AMZ262169 AWV262162:AWV262169 BGR262162:BGR262169 BQN262162:BQN262169 CAJ262162:CAJ262169 CKF262162:CKF262169 CUB262162:CUB262169 DDX262162:DDX262169 DNT262162:DNT262169 DXP262162:DXP262169 EHL262162:EHL262169 ERH262162:ERH262169 FBD262162:FBD262169 FKZ262162:FKZ262169 FUV262162:FUV262169 GER262162:GER262169 GON262162:GON262169 GYJ262162:GYJ262169 HIF262162:HIF262169 HSB262162:HSB262169 IBX262162:IBX262169 ILT262162:ILT262169 IVP262162:IVP262169 JFL262162:JFL262169 JPH262162:JPH262169 JZD262162:JZD262169 KIZ262162:KIZ262169 KSV262162:KSV262169 LCR262162:LCR262169 LMN262162:LMN262169 LWJ262162:LWJ262169 MGF262162:MGF262169 MQB262162:MQB262169 MZX262162:MZX262169 NJT262162:NJT262169 NTP262162:NTP262169 ODL262162:ODL262169 ONH262162:ONH262169 OXD262162:OXD262169 PGZ262162:PGZ262169 PQV262162:PQV262169 QAR262162:QAR262169 QKN262162:QKN262169 QUJ262162:QUJ262169 REF262162:REF262169 ROB262162:ROB262169 RXX262162:RXX262169 SHT262162:SHT262169 SRP262162:SRP262169 TBL262162:TBL262169 TLH262162:TLH262169 TVD262162:TVD262169 UEZ262162:UEZ262169 UOV262162:UOV262169 UYR262162:UYR262169 VIN262162:VIN262169 VSJ262162:VSJ262169 WCF262162:WCF262169 WMB262162:WMB262169 WVX262162:WVX262169 W327698:W327705 JL327698:JL327705 TH327698:TH327705 ADD327698:ADD327705 AMZ327698:AMZ327705 AWV327698:AWV327705 BGR327698:BGR327705 BQN327698:BQN327705 CAJ327698:CAJ327705 CKF327698:CKF327705 CUB327698:CUB327705 DDX327698:DDX327705 DNT327698:DNT327705 DXP327698:DXP327705 EHL327698:EHL327705 ERH327698:ERH327705 FBD327698:FBD327705 FKZ327698:FKZ327705 FUV327698:FUV327705 GER327698:GER327705 GON327698:GON327705 GYJ327698:GYJ327705 HIF327698:HIF327705 HSB327698:HSB327705 IBX327698:IBX327705 ILT327698:ILT327705 IVP327698:IVP327705 JFL327698:JFL327705 JPH327698:JPH327705 JZD327698:JZD327705 KIZ327698:KIZ327705 KSV327698:KSV327705 LCR327698:LCR327705 LMN327698:LMN327705 LWJ327698:LWJ327705 MGF327698:MGF327705 MQB327698:MQB327705 MZX327698:MZX327705 NJT327698:NJT327705 NTP327698:NTP327705 ODL327698:ODL327705 ONH327698:ONH327705 OXD327698:OXD327705 PGZ327698:PGZ327705 PQV327698:PQV327705 QAR327698:QAR327705 QKN327698:QKN327705 QUJ327698:QUJ327705 REF327698:REF327705 ROB327698:ROB327705 RXX327698:RXX327705 SHT327698:SHT327705 SRP327698:SRP327705 TBL327698:TBL327705 TLH327698:TLH327705 TVD327698:TVD327705 UEZ327698:UEZ327705 UOV327698:UOV327705 UYR327698:UYR327705 VIN327698:VIN327705 VSJ327698:VSJ327705 WCF327698:WCF327705 WMB327698:WMB327705 WVX327698:WVX327705 W393234:W393241 JL393234:JL393241 TH393234:TH393241 ADD393234:ADD393241 AMZ393234:AMZ393241 AWV393234:AWV393241 BGR393234:BGR393241 BQN393234:BQN393241 CAJ393234:CAJ393241 CKF393234:CKF393241 CUB393234:CUB393241 DDX393234:DDX393241 DNT393234:DNT393241 DXP393234:DXP393241 EHL393234:EHL393241 ERH393234:ERH393241 FBD393234:FBD393241 FKZ393234:FKZ393241 FUV393234:FUV393241 GER393234:GER393241 GON393234:GON393241 GYJ393234:GYJ393241 HIF393234:HIF393241 HSB393234:HSB393241 IBX393234:IBX393241 ILT393234:ILT393241 IVP393234:IVP393241 JFL393234:JFL393241 JPH393234:JPH393241 JZD393234:JZD393241 KIZ393234:KIZ393241 KSV393234:KSV393241 LCR393234:LCR393241 LMN393234:LMN393241 LWJ393234:LWJ393241 MGF393234:MGF393241 MQB393234:MQB393241 MZX393234:MZX393241 NJT393234:NJT393241 NTP393234:NTP393241 ODL393234:ODL393241 ONH393234:ONH393241 OXD393234:OXD393241 PGZ393234:PGZ393241 PQV393234:PQV393241 QAR393234:QAR393241 QKN393234:QKN393241 QUJ393234:QUJ393241 REF393234:REF393241 ROB393234:ROB393241 RXX393234:RXX393241 SHT393234:SHT393241 SRP393234:SRP393241 TBL393234:TBL393241 TLH393234:TLH393241 TVD393234:TVD393241 UEZ393234:UEZ393241 UOV393234:UOV393241 UYR393234:UYR393241 VIN393234:VIN393241 VSJ393234:VSJ393241 WCF393234:WCF393241 WMB393234:WMB393241 WVX393234:WVX393241 W458770:W458777 JL458770:JL458777 TH458770:TH458777 ADD458770:ADD458777 AMZ458770:AMZ458777 AWV458770:AWV458777 BGR458770:BGR458777 BQN458770:BQN458777 CAJ458770:CAJ458777 CKF458770:CKF458777 CUB458770:CUB458777 DDX458770:DDX458777 DNT458770:DNT458777 DXP458770:DXP458777 EHL458770:EHL458777 ERH458770:ERH458777 FBD458770:FBD458777 FKZ458770:FKZ458777 FUV458770:FUV458777 GER458770:GER458777 GON458770:GON458777 GYJ458770:GYJ458777 HIF458770:HIF458777 HSB458770:HSB458777 IBX458770:IBX458777 ILT458770:ILT458777 IVP458770:IVP458777 JFL458770:JFL458777 JPH458770:JPH458777 JZD458770:JZD458777 KIZ458770:KIZ458777 KSV458770:KSV458777 LCR458770:LCR458777 LMN458770:LMN458777 LWJ458770:LWJ458777 MGF458770:MGF458777 MQB458770:MQB458777 MZX458770:MZX458777 NJT458770:NJT458777 NTP458770:NTP458777 ODL458770:ODL458777 ONH458770:ONH458777 OXD458770:OXD458777 PGZ458770:PGZ458777 PQV458770:PQV458777 QAR458770:QAR458777 QKN458770:QKN458777 QUJ458770:QUJ458777 REF458770:REF458777 ROB458770:ROB458777 RXX458770:RXX458777 SHT458770:SHT458777 SRP458770:SRP458777 TBL458770:TBL458777 TLH458770:TLH458777 TVD458770:TVD458777 UEZ458770:UEZ458777 UOV458770:UOV458777 UYR458770:UYR458777 VIN458770:VIN458777 VSJ458770:VSJ458777 WCF458770:WCF458777 WMB458770:WMB458777 WVX458770:WVX458777 W524306:W524313 JL524306:JL524313 TH524306:TH524313 ADD524306:ADD524313 AMZ524306:AMZ524313 AWV524306:AWV524313 BGR524306:BGR524313 BQN524306:BQN524313 CAJ524306:CAJ524313 CKF524306:CKF524313 CUB524306:CUB524313 DDX524306:DDX524313 DNT524306:DNT524313 DXP524306:DXP524313 EHL524306:EHL524313 ERH524306:ERH524313 FBD524306:FBD524313 FKZ524306:FKZ524313 FUV524306:FUV524313 GER524306:GER524313 GON524306:GON524313 GYJ524306:GYJ524313 HIF524306:HIF524313 HSB524306:HSB524313 IBX524306:IBX524313 ILT524306:ILT524313 IVP524306:IVP524313 JFL524306:JFL524313 JPH524306:JPH524313 JZD524306:JZD524313 KIZ524306:KIZ524313 KSV524306:KSV524313 LCR524306:LCR524313 LMN524306:LMN524313 LWJ524306:LWJ524313 MGF524306:MGF524313 MQB524306:MQB524313 MZX524306:MZX524313 NJT524306:NJT524313 NTP524306:NTP524313 ODL524306:ODL524313 ONH524306:ONH524313 OXD524306:OXD524313 PGZ524306:PGZ524313 PQV524306:PQV524313 QAR524306:QAR524313 QKN524306:QKN524313 QUJ524306:QUJ524313 REF524306:REF524313 ROB524306:ROB524313 RXX524306:RXX524313 SHT524306:SHT524313 SRP524306:SRP524313 TBL524306:TBL524313 TLH524306:TLH524313 TVD524306:TVD524313 UEZ524306:UEZ524313 UOV524306:UOV524313 UYR524306:UYR524313 VIN524306:VIN524313 VSJ524306:VSJ524313 WCF524306:WCF524313 WMB524306:WMB524313 WVX524306:WVX524313 W589842:W589849 JL589842:JL589849 TH589842:TH589849 ADD589842:ADD589849 AMZ589842:AMZ589849 AWV589842:AWV589849 BGR589842:BGR589849 BQN589842:BQN589849 CAJ589842:CAJ589849 CKF589842:CKF589849 CUB589842:CUB589849 DDX589842:DDX589849 DNT589842:DNT589849 DXP589842:DXP589849 EHL589842:EHL589849 ERH589842:ERH589849 FBD589842:FBD589849 FKZ589842:FKZ589849 FUV589842:FUV589849 GER589842:GER589849 GON589842:GON589849 GYJ589842:GYJ589849 HIF589842:HIF589849 HSB589842:HSB589849 IBX589842:IBX589849 ILT589842:ILT589849 IVP589842:IVP589849 JFL589842:JFL589849 JPH589842:JPH589849 JZD589842:JZD589849 KIZ589842:KIZ589849 KSV589842:KSV589849 LCR589842:LCR589849 LMN589842:LMN589849 LWJ589842:LWJ589849 MGF589842:MGF589849 MQB589842:MQB589849 MZX589842:MZX589849 NJT589842:NJT589849 NTP589842:NTP589849 ODL589842:ODL589849 ONH589842:ONH589849 OXD589842:OXD589849 PGZ589842:PGZ589849 PQV589842:PQV589849 QAR589842:QAR589849 QKN589842:QKN589849 QUJ589842:QUJ589849 REF589842:REF589849 ROB589842:ROB589849 RXX589842:RXX589849 SHT589842:SHT589849 SRP589842:SRP589849 TBL589842:TBL589849 TLH589842:TLH589849 TVD589842:TVD589849 UEZ589842:UEZ589849 UOV589842:UOV589849 UYR589842:UYR589849 VIN589842:VIN589849 VSJ589842:VSJ589849 WCF589842:WCF589849 WMB589842:WMB589849 WVX589842:WVX589849 W655378:W655385 JL655378:JL655385 TH655378:TH655385 ADD655378:ADD655385 AMZ655378:AMZ655385 AWV655378:AWV655385 BGR655378:BGR655385 BQN655378:BQN655385 CAJ655378:CAJ655385 CKF655378:CKF655385 CUB655378:CUB655385 DDX655378:DDX655385 DNT655378:DNT655385 DXP655378:DXP655385 EHL655378:EHL655385 ERH655378:ERH655385 FBD655378:FBD655385 FKZ655378:FKZ655385 FUV655378:FUV655385 GER655378:GER655385 GON655378:GON655385 GYJ655378:GYJ655385 HIF655378:HIF655385 HSB655378:HSB655385 IBX655378:IBX655385 ILT655378:ILT655385 IVP655378:IVP655385 JFL655378:JFL655385 JPH655378:JPH655385 JZD655378:JZD655385 KIZ655378:KIZ655385 KSV655378:KSV655385 LCR655378:LCR655385 LMN655378:LMN655385 LWJ655378:LWJ655385 MGF655378:MGF655385 MQB655378:MQB655385 MZX655378:MZX655385 NJT655378:NJT655385 NTP655378:NTP655385 ODL655378:ODL655385 ONH655378:ONH655385 OXD655378:OXD655385 PGZ655378:PGZ655385 PQV655378:PQV655385 QAR655378:QAR655385 QKN655378:QKN655385 QUJ655378:QUJ655385 REF655378:REF655385 ROB655378:ROB655385 RXX655378:RXX655385 SHT655378:SHT655385 SRP655378:SRP655385 TBL655378:TBL655385 TLH655378:TLH655385 TVD655378:TVD655385 UEZ655378:UEZ655385 UOV655378:UOV655385 UYR655378:UYR655385 VIN655378:VIN655385 VSJ655378:VSJ655385 WCF655378:WCF655385 WMB655378:WMB655385 WVX655378:WVX655385 W720914:W720921 JL720914:JL720921 TH720914:TH720921 ADD720914:ADD720921 AMZ720914:AMZ720921 AWV720914:AWV720921 BGR720914:BGR720921 BQN720914:BQN720921 CAJ720914:CAJ720921 CKF720914:CKF720921 CUB720914:CUB720921 DDX720914:DDX720921 DNT720914:DNT720921 DXP720914:DXP720921 EHL720914:EHL720921 ERH720914:ERH720921 FBD720914:FBD720921 FKZ720914:FKZ720921 FUV720914:FUV720921 GER720914:GER720921 GON720914:GON720921 GYJ720914:GYJ720921 HIF720914:HIF720921 HSB720914:HSB720921 IBX720914:IBX720921 ILT720914:ILT720921 IVP720914:IVP720921 JFL720914:JFL720921 JPH720914:JPH720921 JZD720914:JZD720921 KIZ720914:KIZ720921 KSV720914:KSV720921 LCR720914:LCR720921 LMN720914:LMN720921 LWJ720914:LWJ720921 MGF720914:MGF720921 MQB720914:MQB720921 MZX720914:MZX720921 NJT720914:NJT720921 NTP720914:NTP720921 ODL720914:ODL720921 ONH720914:ONH720921 OXD720914:OXD720921 PGZ720914:PGZ720921 PQV720914:PQV720921 QAR720914:QAR720921 QKN720914:QKN720921 QUJ720914:QUJ720921 REF720914:REF720921 ROB720914:ROB720921 RXX720914:RXX720921 SHT720914:SHT720921 SRP720914:SRP720921 TBL720914:TBL720921 TLH720914:TLH720921 TVD720914:TVD720921 UEZ720914:UEZ720921 UOV720914:UOV720921 UYR720914:UYR720921 VIN720914:VIN720921 VSJ720914:VSJ720921 WCF720914:WCF720921 WMB720914:WMB720921 WVX720914:WVX720921 W786450:W786457 JL786450:JL786457 TH786450:TH786457 ADD786450:ADD786457 AMZ786450:AMZ786457 AWV786450:AWV786457 BGR786450:BGR786457 BQN786450:BQN786457 CAJ786450:CAJ786457 CKF786450:CKF786457 CUB786450:CUB786457 DDX786450:DDX786457 DNT786450:DNT786457 DXP786450:DXP786457 EHL786450:EHL786457 ERH786450:ERH786457 FBD786450:FBD786457 FKZ786450:FKZ786457 FUV786450:FUV786457 GER786450:GER786457 GON786450:GON786457 GYJ786450:GYJ786457 HIF786450:HIF786457 HSB786450:HSB786457 IBX786450:IBX786457 ILT786450:ILT786457 IVP786450:IVP786457 JFL786450:JFL786457 JPH786450:JPH786457 JZD786450:JZD786457 KIZ786450:KIZ786457 KSV786450:KSV786457 LCR786450:LCR786457 LMN786450:LMN786457 LWJ786450:LWJ786457 MGF786450:MGF786457 MQB786450:MQB786457 MZX786450:MZX786457 NJT786450:NJT786457 NTP786450:NTP786457 ODL786450:ODL786457 ONH786450:ONH786457 OXD786450:OXD786457 PGZ786450:PGZ786457 PQV786450:PQV786457 QAR786450:QAR786457 QKN786450:QKN786457 QUJ786450:QUJ786457 REF786450:REF786457 ROB786450:ROB786457 RXX786450:RXX786457 SHT786450:SHT786457 SRP786450:SRP786457 TBL786450:TBL786457 TLH786450:TLH786457 TVD786450:TVD786457 UEZ786450:UEZ786457 UOV786450:UOV786457 UYR786450:UYR786457 VIN786450:VIN786457 VSJ786450:VSJ786457 WCF786450:WCF786457 WMB786450:WMB786457 WVX786450:WVX786457 W851986:W851993 JL851986:JL851993 TH851986:TH851993 ADD851986:ADD851993 AMZ851986:AMZ851993 AWV851986:AWV851993 BGR851986:BGR851993 BQN851986:BQN851993 CAJ851986:CAJ851993 CKF851986:CKF851993 CUB851986:CUB851993 DDX851986:DDX851993 DNT851986:DNT851993 DXP851986:DXP851993 EHL851986:EHL851993 ERH851986:ERH851993 FBD851986:FBD851993 FKZ851986:FKZ851993 FUV851986:FUV851993 GER851986:GER851993 GON851986:GON851993 GYJ851986:GYJ851993 HIF851986:HIF851993 HSB851986:HSB851993 IBX851986:IBX851993 ILT851986:ILT851993 IVP851986:IVP851993 JFL851986:JFL851993 JPH851986:JPH851993 JZD851986:JZD851993 KIZ851986:KIZ851993 KSV851986:KSV851993 LCR851986:LCR851993 LMN851986:LMN851993 LWJ851986:LWJ851993 MGF851986:MGF851993 MQB851986:MQB851993 MZX851986:MZX851993 NJT851986:NJT851993 NTP851986:NTP851993 ODL851986:ODL851993 ONH851986:ONH851993 OXD851986:OXD851993 PGZ851986:PGZ851993 PQV851986:PQV851993 QAR851986:QAR851993 QKN851986:QKN851993 QUJ851986:QUJ851993 REF851986:REF851993 ROB851986:ROB851993 RXX851986:RXX851993 SHT851986:SHT851993 SRP851986:SRP851993 TBL851986:TBL851993 TLH851986:TLH851993 TVD851986:TVD851993 UEZ851986:UEZ851993 UOV851986:UOV851993 UYR851986:UYR851993 VIN851986:VIN851993 VSJ851986:VSJ851993 WCF851986:WCF851993 WMB851986:WMB851993 WVX851986:WVX851993 W917522:W917529 JL917522:JL917529 TH917522:TH917529 ADD917522:ADD917529 AMZ917522:AMZ917529 AWV917522:AWV917529 BGR917522:BGR917529 BQN917522:BQN917529 CAJ917522:CAJ917529 CKF917522:CKF917529 CUB917522:CUB917529 DDX917522:DDX917529 DNT917522:DNT917529 DXP917522:DXP917529 EHL917522:EHL917529 ERH917522:ERH917529 FBD917522:FBD917529 FKZ917522:FKZ917529 FUV917522:FUV917529 GER917522:GER917529 GON917522:GON917529 GYJ917522:GYJ917529 HIF917522:HIF917529 HSB917522:HSB917529 IBX917522:IBX917529 ILT917522:ILT917529 IVP917522:IVP917529 JFL917522:JFL917529 JPH917522:JPH917529 JZD917522:JZD917529 KIZ917522:KIZ917529 KSV917522:KSV917529 LCR917522:LCR917529 LMN917522:LMN917529 LWJ917522:LWJ917529 MGF917522:MGF917529 MQB917522:MQB917529 MZX917522:MZX917529 NJT917522:NJT917529 NTP917522:NTP917529 ODL917522:ODL917529 ONH917522:ONH917529 OXD917522:OXD917529 PGZ917522:PGZ917529 PQV917522:PQV917529 QAR917522:QAR917529 QKN917522:QKN917529 QUJ917522:QUJ917529 REF917522:REF917529 ROB917522:ROB917529 RXX917522:RXX917529 SHT917522:SHT917529 SRP917522:SRP917529 TBL917522:TBL917529 TLH917522:TLH917529 TVD917522:TVD917529 UEZ917522:UEZ917529 UOV917522:UOV917529 UYR917522:UYR917529 VIN917522:VIN917529 VSJ917522:VSJ917529 WCF917522:WCF917529 WMB917522:WMB917529 WVX917522:WVX917529 W983058:W983065 JL983058:JL983065 TH983058:TH983065 ADD983058:ADD983065 AMZ983058:AMZ983065 AWV983058:AWV983065 BGR983058:BGR983065 BQN983058:BQN983065 CAJ983058:CAJ983065 CKF983058:CKF983065 CUB983058:CUB983065 DDX983058:DDX983065 DNT983058:DNT983065 DXP983058:DXP983065 EHL983058:EHL983065 ERH983058:ERH983065 FBD983058:FBD983065 FKZ983058:FKZ983065 FUV983058:FUV983065 GER983058:GER983065 GON983058:GON983065 GYJ983058:GYJ983065 HIF983058:HIF983065 HSB983058:HSB983065 IBX983058:IBX983065 ILT983058:ILT983065 IVP983058:IVP983065 JFL983058:JFL983065 JPH983058:JPH983065 JZD983058:JZD983065 KIZ983058:KIZ983065 KSV983058:KSV983065 LCR983058:LCR983065 LMN983058:LMN983065 LWJ983058:LWJ983065 MGF983058:MGF983065 MQB983058:MQB983065 MZX983058:MZX983065 NJT983058:NJT983065 NTP983058:NTP983065 ODL983058:ODL983065 ONH983058:ONH983065 OXD983058:OXD983065 PGZ983058:PGZ983065 PQV983058:PQV983065 QAR983058:QAR983065 QKN983058:QKN983065 QUJ983058:QUJ983065 REF983058:REF983065 ROB983058:ROB983065 RXX983058:RXX983065 SHT983058:SHT983065 SRP983058:SRP983065 TBL983058:TBL983065 TLH983058:TLH983065 TVD983058:TVD983065 UEZ983058:UEZ983065 UOV983058:UOV983065 UYR983058:UYR983065 VIN983058:VIN983065 VSJ983058:VSJ983065 WCF983058:WCF983065 JL18:JL25 TH18:TH25 ADD18:ADD25 AMZ18:AMZ25 AWV18:AWV25 BGR18:BGR25 BQN18:BQN25 CAJ18:CAJ25 CKF18:CKF25 CUB18:CUB25 DDX18:DDX25 DNT18:DNT25 DXP18:DXP25 EHL18:EHL25 ERH18:ERH25 FBD18:FBD25 FKZ18:FKZ25 FUV18:FUV25 GER18:GER25 GON18:GON25 GYJ18:GYJ25 HIF18:HIF25 HSB18:HSB25 IBX18:IBX25 ILT18:ILT25 IVP18:IVP25 JFL18:JFL25 JPH18:JPH25 JZD18:JZD25 KIZ18:KIZ25 KSV18:KSV25 LCR18:LCR25 LMN18:LMN25 LWJ18:LWJ25 MGF18:MGF25 MQB18:MQB25 MZX18:MZX25 NJT18:NJT25 NTP18:NTP25 ODL18:ODL25 ONH18:ONH25 OXD18:OXD25 PGZ18:PGZ25 PQV18:PQV25 QAR18:QAR25 QKN18:QKN25 QUJ18:QUJ25 REF18:REF25 ROB18:ROB25 RXX18:RXX25 SHT18:SHT25 SRP18:SRP25 TBL18:TBL25 TLH18:TLH25 TVD18:TVD25 UEZ18:UEZ25 UOV18:UOV25 UYR18:UYR25 VIN18:VIN25 VSJ18:VSJ25 WCF18:WCF25 WMB18:WMB25 WVX18:WVX25">
      <formula1>900</formula1>
    </dataValidation>
    <dataValidation type="list" allowBlank="1" showInputMessage="1" errorTitle="Ошибка" error="Выберите значение из списка" prompt="Выберите значение из списка" sqref="JD23:JK23 SZ23:TG23 ACV23:ADC23 AMR23:AMY23 AWN23:AWU23 BGJ23:BGQ23 BQF23:BQM23 CAB23:CAI23 CJX23:CKE23 CTT23:CUA23 DDP23:DDW23 DNL23:DNS23 DXH23:DXO23 EHD23:EHK23 EQZ23:ERG23 FAV23:FBC23 FKR23:FKY23 FUN23:FUU23 GEJ23:GEQ23 GOF23:GOM23 GYB23:GYI23 HHX23:HIE23 HRT23:HSA23 IBP23:IBW23 ILL23:ILS23 IVH23:IVO23 JFD23:JFK23 JOZ23:JPG23 JYV23:JZC23 KIR23:KIY23 KSN23:KSU23 LCJ23:LCQ23 LMF23:LMM23 LWB23:LWI23 MFX23:MGE23 MPT23:MQA23 MZP23:MZW23 NJL23:NJS23 NTH23:NTO23 ODD23:ODK23 OMZ23:ONG23 OWV23:OXC23 PGR23:PGY23 PQN23:PQU23 QAJ23:QAQ23 QKF23:QKM23 QUB23:QUI23 RDX23:REE23 RNT23:ROA23 RXP23:RXW23 SHL23:SHS23 SRH23:SRO23 TBD23:TBK23 TKZ23:TLG23 TUV23:TVC23 UER23:UEY23 UON23:UOU23 UYJ23:UYQ23 VIF23:VIM23 VSB23:VSI23 WBX23:WCE23 WLT23:WMA23 WVP23:WVW23 JD65559:JK65559 SZ65559:TG65559 ACV65559:ADC65559 AMR65559:AMY65559 AWN65559:AWU65559 BGJ65559:BGQ65559 BQF65559:BQM65559 CAB65559:CAI65559 CJX65559:CKE65559 CTT65559:CUA65559 DDP65559:DDW65559 DNL65559:DNS65559 DXH65559:DXO65559 EHD65559:EHK65559 EQZ65559:ERG65559 FAV65559:FBC65559 FKR65559:FKY65559 FUN65559:FUU65559 GEJ65559:GEQ65559 GOF65559:GOM65559 GYB65559:GYI65559 HHX65559:HIE65559 HRT65559:HSA65559 IBP65559:IBW65559 ILL65559:ILS65559 IVH65559:IVO65559 JFD65559:JFK65559 JOZ65559:JPG65559 JYV65559:JZC65559 KIR65559:KIY65559 KSN65559:KSU65559 LCJ65559:LCQ65559 LMF65559:LMM65559 LWB65559:LWI65559 MFX65559:MGE65559 MPT65559:MQA65559 MZP65559:MZW65559 NJL65559:NJS65559 NTH65559:NTO65559 ODD65559:ODK65559 OMZ65559:ONG65559 OWV65559:OXC65559 PGR65559:PGY65559 PQN65559:PQU65559 QAJ65559:QAQ65559 QKF65559:QKM65559 QUB65559:QUI65559 RDX65559:REE65559 RNT65559:ROA65559 RXP65559:RXW65559 SHL65559:SHS65559 SRH65559:SRO65559 TBD65559:TBK65559 TKZ65559:TLG65559 TUV65559:TVC65559 UER65559:UEY65559 UON65559:UOU65559 UYJ65559:UYQ65559 VIF65559:VIM65559 VSB65559:VSI65559 WBX65559:WCE65559 WLT65559:WMA65559 WVP65559:WVW65559 JD131095:JK131095 SZ131095:TG131095 ACV131095:ADC131095 AMR131095:AMY131095 AWN131095:AWU131095 BGJ131095:BGQ131095 BQF131095:BQM131095 CAB131095:CAI131095 CJX131095:CKE131095 CTT131095:CUA131095 DDP131095:DDW131095 DNL131095:DNS131095 DXH131095:DXO131095 EHD131095:EHK131095 EQZ131095:ERG131095 FAV131095:FBC131095 FKR131095:FKY131095 FUN131095:FUU131095 GEJ131095:GEQ131095 GOF131095:GOM131095 GYB131095:GYI131095 HHX131095:HIE131095 HRT131095:HSA131095 IBP131095:IBW131095 ILL131095:ILS131095 IVH131095:IVO131095 JFD131095:JFK131095 JOZ131095:JPG131095 JYV131095:JZC131095 KIR131095:KIY131095 KSN131095:KSU131095 LCJ131095:LCQ131095 LMF131095:LMM131095 LWB131095:LWI131095 MFX131095:MGE131095 MPT131095:MQA131095 MZP131095:MZW131095 NJL131095:NJS131095 NTH131095:NTO131095 ODD131095:ODK131095 OMZ131095:ONG131095 OWV131095:OXC131095 PGR131095:PGY131095 PQN131095:PQU131095 QAJ131095:QAQ131095 QKF131095:QKM131095 QUB131095:QUI131095 RDX131095:REE131095 RNT131095:ROA131095 RXP131095:RXW131095 SHL131095:SHS131095 SRH131095:SRO131095 TBD131095:TBK131095 TKZ131095:TLG131095 TUV131095:TVC131095 UER131095:UEY131095 UON131095:UOU131095 UYJ131095:UYQ131095 VIF131095:VIM131095 VSB131095:VSI131095 WBX131095:WCE131095 WLT131095:WMA131095 WVP131095:WVW131095 JD196631:JK196631 SZ196631:TG196631 ACV196631:ADC196631 AMR196631:AMY196631 AWN196631:AWU196631 BGJ196631:BGQ196631 BQF196631:BQM196631 CAB196631:CAI196631 CJX196631:CKE196631 CTT196631:CUA196631 DDP196631:DDW196631 DNL196631:DNS196631 DXH196631:DXO196631 EHD196631:EHK196631 EQZ196631:ERG196631 FAV196631:FBC196631 FKR196631:FKY196631 FUN196631:FUU196631 GEJ196631:GEQ196631 GOF196631:GOM196631 GYB196631:GYI196631 HHX196631:HIE196631 HRT196631:HSA196631 IBP196631:IBW196631 ILL196631:ILS196631 IVH196631:IVO196631 JFD196631:JFK196631 JOZ196631:JPG196631 JYV196631:JZC196631 KIR196631:KIY196631 KSN196631:KSU196631 LCJ196631:LCQ196631 LMF196631:LMM196631 LWB196631:LWI196631 MFX196631:MGE196631 MPT196631:MQA196631 MZP196631:MZW196631 NJL196631:NJS196631 NTH196631:NTO196631 ODD196631:ODK196631 OMZ196631:ONG196631 OWV196631:OXC196631 PGR196631:PGY196631 PQN196631:PQU196631 QAJ196631:QAQ196631 QKF196631:QKM196631 QUB196631:QUI196631 RDX196631:REE196631 RNT196631:ROA196631 RXP196631:RXW196631 SHL196631:SHS196631 SRH196631:SRO196631 TBD196631:TBK196631 TKZ196631:TLG196631 TUV196631:TVC196631 UER196631:UEY196631 UON196631:UOU196631 UYJ196631:UYQ196631 VIF196631:VIM196631 VSB196631:VSI196631 WBX196631:WCE196631 WLT196631:WMA196631 WVP196631:WVW196631 JD262167:JK262167 SZ262167:TG262167 ACV262167:ADC262167 AMR262167:AMY262167 AWN262167:AWU262167 BGJ262167:BGQ262167 BQF262167:BQM262167 CAB262167:CAI262167 CJX262167:CKE262167 CTT262167:CUA262167 DDP262167:DDW262167 DNL262167:DNS262167 DXH262167:DXO262167 EHD262167:EHK262167 EQZ262167:ERG262167 FAV262167:FBC262167 FKR262167:FKY262167 FUN262167:FUU262167 GEJ262167:GEQ262167 GOF262167:GOM262167 GYB262167:GYI262167 HHX262167:HIE262167 HRT262167:HSA262167 IBP262167:IBW262167 ILL262167:ILS262167 IVH262167:IVO262167 JFD262167:JFK262167 JOZ262167:JPG262167 JYV262167:JZC262167 KIR262167:KIY262167 KSN262167:KSU262167 LCJ262167:LCQ262167 LMF262167:LMM262167 LWB262167:LWI262167 MFX262167:MGE262167 MPT262167:MQA262167 MZP262167:MZW262167 NJL262167:NJS262167 NTH262167:NTO262167 ODD262167:ODK262167 OMZ262167:ONG262167 OWV262167:OXC262167 PGR262167:PGY262167 PQN262167:PQU262167 QAJ262167:QAQ262167 QKF262167:QKM262167 QUB262167:QUI262167 RDX262167:REE262167 RNT262167:ROA262167 RXP262167:RXW262167 SHL262167:SHS262167 SRH262167:SRO262167 TBD262167:TBK262167 TKZ262167:TLG262167 TUV262167:TVC262167 UER262167:UEY262167 UON262167:UOU262167 UYJ262167:UYQ262167 VIF262167:VIM262167 VSB262167:VSI262167 WBX262167:WCE262167 WLT262167:WMA262167 WVP262167:WVW262167 JD327703:JK327703 SZ327703:TG327703 ACV327703:ADC327703 AMR327703:AMY327703 AWN327703:AWU327703 BGJ327703:BGQ327703 BQF327703:BQM327703 CAB327703:CAI327703 CJX327703:CKE327703 CTT327703:CUA327703 DDP327703:DDW327703 DNL327703:DNS327703 DXH327703:DXO327703 EHD327703:EHK327703 EQZ327703:ERG327703 FAV327703:FBC327703 FKR327703:FKY327703 FUN327703:FUU327703 GEJ327703:GEQ327703 GOF327703:GOM327703 GYB327703:GYI327703 HHX327703:HIE327703 HRT327703:HSA327703 IBP327703:IBW327703 ILL327703:ILS327703 IVH327703:IVO327703 JFD327703:JFK327703 JOZ327703:JPG327703 JYV327703:JZC327703 KIR327703:KIY327703 KSN327703:KSU327703 LCJ327703:LCQ327703 LMF327703:LMM327703 LWB327703:LWI327703 MFX327703:MGE327703 MPT327703:MQA327703 MZP327703:MZW327703 NJL327703:NJS327703 NTH327703:NTO327703 ODD327703:ODK327703 OMZ327703:ONG327703 OWV327703:OXC327703 PGR327703:PGY327703 PQN327703:PQU327703 QAJ327703:QAQ327703 QKF327703:QKM327703 QUB327703:QUI327703 RDX327703:REE327703 RNT327703:ROA327703 RXP327703:RXW327703 SHL327703:SHS327703 SRH327703:SRO327703 TBD327703:TBK327703 TKZ327703:TLG327703 TUV327703:TVC327703 UER327703:UEY327703 UON327703:UOU327703 UYJ327703:UYQ327703 VIF327703:VIM327703 VSB327703:VSI327703 WBX327703:WCE327703 WLT327703:WMA327703 WVP327703:WVW327703 JD393239:JK393239 SZ393239:TG393239 ACV393239:ADC393239 AMR393239:AMY393239 AWN393239:AWU393239 BGJ393239:BGQ393239 BQF393239:BQM393239 CAB393239:CAI393239 CJX393239:CKE393239 CTT393239:CUA393239 DDP393239:DDW393239 DNL393239:DNS393239 DXH393239:DXO393239 EHD393239:EHK393239 EQZ393239:ERG393239 FAV393239:FBC393239 FKR393239:FKY393239 FUN393239:FUU393239 GEJ393239:GEQ393239 GOF393239:GOM393239 GYB393239:GYI393239 HHX393239:HIE393239 HRT393239:HSA393239 IBP393239:IBW393239 ILL393239:ILS393239 IVH393239:IVO393239 JFD393239:JFK393239 JOZ393239:JPG393239 JYV393239:JZC393239 KIR393239:KIY393239 KSN393239:KSU393239 LCJ393239:LCQ393239 LMF393239:LMM393239 LWB393239:LWI393239 MFX393239:MGE393239 MPT393239:MQA393239 MZP393239:MZW393239 NJL393239:NJS393239 NTH393239:NTO393239 ODD393239:ODK393239 OMZ393239:ONG393239 OWV393239:OXC393239 PGR393239:PGY393239 PQN393239:PQU393239 QAJ393239:QAQ393239 QKF393239:QKM393239 QUB393239:QUI393239 RDX393239:REE393239 RNT393239:ROA393239 RXP393239:RXW393239 SHL393239:SHS393239 SRH393239:SRO393239 TBD393239:TBK393239 TKZ393239:TLG393239 TUV393239:TVC393239 UER393239:UEY393239 UON393239:UOU393239 UYJ393239:UYQ393239 VIF393239:VIM393239 VSB393239:VSI393239 WBX393239:WCE393239 WLT393239:WMA393239 WVP393239:WVW393239 JD458775:JK458775 SZ458775:TG458775 ACV458775:ADC458775 AMR458775:AMY458775 AWN458775:AWU458775 BGJ458775:BGQ458775 BQF458775:BQM458775 CAB458775:CAI458775 CJX458775:CKE458775 CTT458775:CUA458775 DDP458775:DDW458775 DNL458775:DNS458775 DXH458775:DXO458775 EHD458775:EHK458775 EQZ458775:ERG458775 FAV458775:FBC458775 FKR458775:FKY458775 FUN458775:FUU458775 GEJ458775:GEQ458775 GOF458775:GOM458775 GYB458775:GYI458775 HHX458775:HIE458775 HRT458775:HSA458775 IBP458775:IBW458775 ILL458775:ILS458775 IVH458775:IVO458775 JFD458775:JFK458775 JOZ458775:JPG458775 JYV458775:JZC458775 KIR458775:KIY458775 KSN458775:KSU458775 LCJ458775:LCQ458775 LMF458775:LMM458775 LWB458775:LWI458775 MFX458775:MGE458775 MPT458775:MQA458775 MZP458775:MZW458775 NJL458775:NJS458775 NTH458775:NTO458775 ODD458775:ODK458775 OMZ458775:ONG458775 OWV458775:OXC458775 PGR458775:PGY458775 PQN458775:PQU458775 QAJ458775:QAQ458775 QKF458775:QKM458775 QUB458775:QUI458775 RDX458775:REE458775 RNT458775:ROA458775 RXP458775:RXW458775 SHL458775:SHS458775 SRH458775:SRO458775 TBD458775:TBK458775 TKZ458775:TLG458775 TUV458775:TVC458775 UER458775:UEY458775 UON458775:UOU458775 UYJ458775:UYQ458775 VIF458775:VIM458775 VSB458775:VSI458775 WBX458775:WCE458775 WLT458775:WMA458775 WVP458775:WVW458775 JD524311:JK524311 SZ524311:TG524311 ACV524311:ADC524311 AMR524311:AMY524311 AWN524311:AWU524311 BGJ524311:BGQ524311 BQF524311:BQM524311 CAB524311:CAI524311 CJX524311:CKE524311 CTT524311:CUA524311 DDP524311:DDW524311 DNL524311:DNS524311 DXH524311:DXO524311 EHD524311:EHK524311 EQZ524311:ERG524311 FAV524311:FBC524311 FKR524311:FKY524311 FUN524311:FUU524311 GEJ524311:GEQ524311 GOF524311:GOM524311 GYB524311:GYI524311 HHX524311:HIE524311 HRT524311:HSA524311 IBP524311:IBW524311 ILL524311:ILS524311 IVH524311:IVO524311 JFD524311:JFK524311 JOZ524311:JPG524311 JYV524311:JZC524311 KIR524311:KIY524311 KSN524311:KSU524311 LCJ524311:LCQ524311 LMF524311:LMM524311 LWB524311:LWI524311 MFX524311:MGE524311 MPT524311:MQA524311 MZP524311:MZW524311 NJL524311:NJS524311 NTH524311:NTO524311 ODD524311:ODK524311 OMZ524311:ONG524311 OWV524311:OXC524311 PGR524311:PGY524311 PQN524311:PQU524311 QAJ524311:QAQ524311 QKF524311:QKM524311 QUB524311:QUI524311 RDX524311:REE524311 RNT524311:ROA524311 RXP524311:RXW524311 SHL524311:SHS524311 SRH524311:SRO524311 TBD524311:TBK524311 TKZ524311:TLG524311 TUV524311:TVC524311 UER524311:UEY524311 UON524311:UOU524311 UYJ524311:UYQ524311 VIF524311:VIM524311 VSB524311:VSI524311 WBX524311:WCE524311 WLT524311:WMA524311 WVP524311:WVW524311 JD589847:JK589847 SZ589847:TG589847 ACV589847:ADC589847 AMR589847:AMY589847 AWN589847:AWU589847 BGJ589847:BGQ589847 BQF589847:BQM589847 CAB589847:CAI589847 CJX589847:CKE589847 CTT589847:CUA589847 DDP589847:DDW589847 DNL589847:DNS589847 DXH589847:DXO589847 EHD589847:EHK589847 EQZ589847:ERG589847 FAV589847:FBC589847 FKR589847:FKY589847 FUN589847:FUU589847 GEJ589847:GEQ589847 GOF589847:GOM589847 GYB589847:GYI589847 HHX589847:HIE589847 HRT589847:HSA589847 IBP589847:IBW589847 ILL589847:ILS589847 IVH589847:IVO589847 JFD589847:JFK589847 JOZ589847:JPG589847 JYV589847:JZC589847 KIR589847:KIY589847 KSN589847:KSU589847 LCJ589847:LCQ589847 LMF589847:LMM589847 LWB589847:LWI589847 MFX589847:MGE589847 MPT589847:MQA589847 MZP589847:MZW589847 NJL589847:NJS589847 NTH589847:NTO589847 ODD589847:ODK589847 OMZ589847:ONG589847 OWV589847:OXC589847 PGR589847:PGY589847 PQN589847:PQU589847 QAJ589847:QAQ589847 QKF589847:QKM589847 QUB589847:QUI589847 RDX589847:REE589847 RNT589847:ROA589847 RXP589847:RXW589847 SHL589847:SHS589847 SRH589847:SRO589847 TBD589847:TBK589847 TKZ589847:TLG589847 TUV589847:TVC589847 UER589847:UEY589847 UON589847:UOU589847 UYJ589847:UYQ589847 VIF589847:VIM589847 VSB589847:VSI589847 WBX589847:WCE589847 WLT589847:WMA589847 WVP589847:WVW589847 JD655383:JK655383 SZ655383:TG655383 ACV655383:ADC655383 AMR655383:AMY655383 AWN655383:AWU655383 BGJ655383:BGQ655383 BQF655383:BQM655383 CAB655383:CAI655383 CJX655383:CKE655383 CTT655383:CUA655383 DDP655383:DDW655383 DNL655383:DNS655383 DXH655383:DXO655383 EHD655383:EHK655383 EQZ655383:ERG655383 FAV655383:FBC655383 FKR655383:FKY655383 FUN655383:FUU655383 GEJ655383:GEQ655383 GOF655383:GOM655383 GYB655383:GYI655383 HHX655383:HIE655383 HRT655383:HSA655383 IBP655383:IBW655383 ILL655383:ILS655383 IVH655383:IVO655383 JFD655383:JFK655383 JOZ655383:JPG655383 JYV655383:JZC655383 KIR655383:KIY655383 KSN655383:KSU655383 LCJ655383:LCQ655383 LMF655383:LMM655383 LWB655383:LWI655383 MFX655383:MGE655383 MPT655383:MQA655383 MZP655383:MZW655383 NJL655383:NJS655383 NTH655383:NTO655383 ODD655383:ODK655383 OMZ655383:ONG655383 OWV655383:OXC655383 PGR655383:PGY655383 PQN655383:PQU655383 QAJ655383:QAQ655383 QKF655383:QKM655383 QUB655383:QUI655383 RDX655383:REE655383 RNT655383:ROA655383 RXP655383:RXW655383 SHL655383:SHS655383 SRH655383:SRO655383 TBD655383:TBK655383 TKZ655383:TLG655383 TUV655383:TVC655383 UER655383:UEY655383 UON655383:UOU655383 UYJ655383:UYQ655383 VIF655383:VIM655383 VSB655383:VSI655383 WBX655383:WCE655383 WLT655383:WMA655383 WVP655383:WVW655383 JD720919:JK720919 SZ720919:TG720919 ACV720919:ADC720919 AMR720919:AMY720919 AWN720919:AWU720919 BGJ720919:BGQ720919 BQF720919:BQM720919 CAB720919:CAI720919 CJX720919:CKE720919 CTT720919:CUA720919 DDP720919:DDW720919 DNL720919:DNS720919 DXH720919:DXO720919 EHD720919:EHK720919 EQZ720919:ERG720919 FAV720919:FBC720919 FKR720919:FKY720919 FUN720919:FUU720919 GEJ720919:GEQ720919 GOF720919:GOM720919 GYB720919:GYI720919 HHX720919:HIE720919 HRT720919:HSA720919 IBP720919:IBW720919 ILL720919:ILS720919 IVH720919:IVO720919 JFD720919:JFK720919 JOZ720919:JPG720919 JYV720919:JZC720919 KIR720919:KIY720919 KSN720919:KSU720919 LCJ720919:LCQ720919 LMF720919:LMM720919 LWB720919:LWI720919 MFX720919:MGE720919 MPT720919:MQA720919 MZP720919:MZW720919 NJL720919:NJS720919 NTH720919:NTO720919 ODD720919:ODK720919 OMZ720919:ONG720919 OWV720919:OXC720919 PGR720919:PGY720919 PQN720919:PQU720919 QAJ720919:QAQ720919 QKF720919:QKM720919 QUB720919:QUI720919 RDX720919:REE720919 RNT720919:ROA720919 RXP720919:RXW720919 SHL720919:SHS720919 SRH720919:SRO720919 TBD720919:TBK720919 TKZ720919:TLG720919 TUV720919:TVC720919 UER720919:UEY720919 UON720919:UOU720919 UYJ720919:UYQ720919 VIF720919:VIM720919 VSB720919:VSI720919 WBX720919:WCE720919 WLT720919:WMA720919 WVP720919:WVW720919 JD786455:JK786455 SZ786455:TG786455 ACV786455:ADC786455 AMR786455:AMY786455 AWN786455:AWU786455 BGJ786455:BGQ786455 BQF786455:BQM786455 CAB786455:CAI786455 CJX786455:CKE786455 CTT786455:CUA786455 DDP786455:DDW786455 DNL786455:DNS786455 DXH786455:DXO786455 EHD786455:EHK786455 EQZ786455:ERG786455 FAV786455:FBC786455 FKR786455:FKY786455 FUN786455:FUU786455 GEJ786455:GEQ786455 GOF786455:GOM786455 GYB786455:GYI786455 HHX786455:HIE786455 HRT786455:HSA786455 IBP786455:IBW786455 ILL786455:ILS786455 IVH786455:IVO786455 JFD786455:JFK786455 JOZ786455:JPG786455 JYV786455:JZC786455 KIR786455:KIY786455 KSN786455:KSU786455 LCJ786455:LCQ786455 LMF786455:LMM786455 LWB786455:LWI786455 MFX786455:MGE786455 MPT786455:MQA786455 MZP786455:MZW786455 NJL786455:NJS786455 NTH786455:NTO786455 ODD786455:ODK786455 OMZ786455:ONG786455 OWV786455:OXC786455 PGR786455:PGY786455 PQN786455:PQU786455 QAJ786455:QAQ786455 QKF786455:QKM786455 QUB786455:QUI786455 RDX786455:REE786455 RNT786455:ROA786455 RXP786455:RXW786455 SHL786455:SHS786455 SRH786455:SRO786455 TBD786455:TBK786455 TKZ786455:TLG786455 TUV786455:TVC786455 UER786455:UEY786455 UON786455:UOU786455 UYJ786455:UYQ786455 VIF786455:VIM786455 VSB786455:VSI786455 WBX786455:WCE786455 WLT786455:WMA786455 WVP786455:WVW786455 JD851991:JK851991 SZ851991:TG851991 ACV851991:ADC851991 AMR851991:AMY851991 AWN851991:AWU851991 BGJ851991:BGQ851991 BQF851991:BQM851991 CAB851991:CAI851991 CJX851991:CKE851991 CTT851991:CUA851991 DDP851991:DDW851991 DNL851991:DNS851991 DXH851991:DXO851991 EHD851991:EHK851991 EQZ851991:ERG851991 FAV851991:FBC851991 FKR851991:FKY851991 FUN851991:FUU851991 GEJ851991:GEQ851991 GOF851991:GOM851991 GYB851991:GYI851991 HHX851991:HIE851991 HRT851991:HSA851991 IBP851991:IBW851991 ILL851991:ILS851991 IVH851991:IVO851991 JFD851991:JFK851991 JOZ851991:JPG851991 JYV851991:JZC851991 KIR851991:KIY851991 KSN851991:KSU851991 LCJ851991:LCQ851991 LMF851991:LMM851991 LWB851991:LWI851991 MFX851991:MGE851991 MPT851991:MQA851991 MZP851991:MZW851991 NJL851991:NJS851991 NTH851991:NTO851991 ODD851991:ODK851991 OMZ851991:ONG851991 OWV851991:OXC851991 PGR851991:PGY851991 PQN851991:PQU851991 QAJ851991:QAQ851991 QKF851991:QKM851991 QUB851991:QUI851991 RDX851991:REE851991 RNT851991:ROA851991 RXP851991:RXW851991 SHL851991:SHS851991 SRH851991:SRO851991 TBD851991:TBK851991 TKZ851991:TLG851991 TUV851991:TVC851991 UER851991:UEY851991 UON851991:UOU851991 UYJ851991:UYQ851991 VIF851991:VIM851991 VSB851991:VSI851991 WBX851991:WCE851991 WLT851991:WMA851991 WVP851991:WVW851991 JD917527:JK917527 SZ917527:TG917527 ACV917527:ADC917527 AMR917527:AMY917527 AWN917527:AWU917527 BGJ917527:BGQ917527 BQF917527:BQM917527 CAB917527:CAI917527 CJX917527:CKE917527 CTT917527:CUA917527 DDP917527:DDW917527 DNL917527:DNS917527 DXH917527:DXO917527 EHD917527:EHK917527 EQZ917527:ERG917527 FAV917527:FBC917527 FKR917527:FKY917527 FUN917527:FUU917527 GEJ917527:GEQ917527 GOF917527:GOM917527 GYB917527:GYI917527 HHX917527:HIE917527 HRT917527:HSA917527 IBP917527:IBW917527 ILL917527:ILS917527 IVH917527:IVO917527 JFD917527:JFK917527 JOZ917527:JPG917527 JYV917527:JZC917527 KIR917527:KIY917527 KSN917527:KSU917527 LCJ917527:LCQ917527 LMF917527:LMM917527 LWB917527:LWI917527 MFX917527:MGE917527 MPT917527:MQA917527 MZP917527:MZW917527 NJL917527:NJS917527 NTH917527:NTO917527 ODD917527:ODK917527 OMZ917527:ONG917527 OWV917527:OXC917527 PGR917527:PGY917527 PQN917527:PQU917527 QAJ917527:QAQ917527 QKF917527:QKM917527 QUB917527:QUI917527 RDX917527:REE917527 RNT917527:ROA917527 RXP917527:RXW917527 SHL917527:SHS917527 SRH917527:SRO917527 TBD917527:TBK917527 TKZ917527:TLG917527 TUV917527:TVC917527 UER917527:UEY917527 UON917527:UOU917527 UYJ917527:UYQ917527 VIF917527:VIM917527 VSB917527:VSI917527 WBX917527:WCE917527 WLT917527:WMA917527 WVP917527:WVW917527 WVP983063:WVW983063 JD983063:JK983063 SZ983063:TG983063 ACV983063:ADC983063 AMR983063:AMY983063 AWN983063:AWU983063 BGJ983063:BGQ983063 BQF983063:BQM983063 CAB983063:CAI983063 CJX983063:CKE983063 CTT983063:CUA983063 DDP983063:DDW983063 DNL983063:DNS983063 DXH983063:DXO983063 EHD983063:EHK983063 EQZ983063:ERG983063 FAV983063:FBC983063 FKR983063:FKY983063 FUN983063:FUU983063 GEJ983063:GEQ983063 GOF983063:GOM983063 GYB983063:GYI983063 HHX983063:HIE983063 HRT983063:HSA983063 IBP983063:IBW983063 ILL983063:ILS983063 IVH983063:IVO983063 JFD983063:JFK983063 JOZ983063:JPG983063 JYV983063:JZC983063 KIR983063:KIY983063 KSN983063:KSU983063 LCJ983063:LCQ983063 LMF983063:LMM983063 LWB983063:LWI983063 MFX983063:MGE983063 MPT983063:MQA983063 MZP983063:MZW983063 NJL983063:NJS983063 NTH983063:NTO983063 ODD983063:ODK983063 OMZ983063:ONG983063 OWV983063:OXC983063 PGR983063:PGY983063 PQN983063:PQU983063 QAJ983063:QAQ983063 QKF983063:QKM983063 QUB983063:QUI983063 RDX983063:REE983063 RNT983063:ROA983063 RXP983063:RXW983063 SHL983063:SHS983063 SRH983063:SRO983063 TBD983063:TBK983063 TKZ983063:TLG983063 TUV983063:TVC983063 UER983063:UEY983063 UON983063:UOU983063 UYJ983063:UYQ983063 VIF983063:VIM983063 VSB983063:VSI983063 WBX983063:WCE983063 WLT983063:WMA983063 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type="list" allowBlank="1" showInputMessage="1" showErrorMessage="1" errorTitle="Ошибка" error="Выберите значение из списка" sqref="WVN983064 M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M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M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M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M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M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M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M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M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M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M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M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M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M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M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JB24 M24 WVN24 WLR24 WBV24 VRZ24 VID24 UYH24 UOL24 UEP24 TUT24 TKX24 TBB24 SRF24 SHJ24 RXN24 RNR24 RDV24 QTZ24 QKD24 QAH24 PQL24 PGP24 OWT24 OMX24 ODB24 NTF24 NJJ24 MZN24 MPR24 MFV24 LVZ24 LMD24 LCH24 KSL24 KIP24 JYT24 JOX24 JFB24 IVF24 ILJ24 IBN24 HRR24 HHV24 GXZ24 GOD24 GEH24 FUL24 FKP24 FAT24 EQX24 EHB24 DXF24 DNJ24 DDN24 CTR24 CJV24 BZZ24 BQD24 BGH24 AWL24 AMP24 ACT24 SX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JG65560 TC65560 ACY65560 AMU65560 AWQ65560 BGM65560 BQI65560 CAE65560 CKA65560 CTW65560 DDS65560 DNO65560 DXK65560 EHG65560 ERC65560 FAY65560 FKU65560 FUQ65560 GEM65560 GOI65560 GYE65560 HIA65560 HRW65560 IBS65560 ILO65560 IVK65560 JFG65560 JPC65560 JYY65560 KIU65560 KSQ65560 LCM65560 LMI65560 LWE65560 MGA65560 MPW65560 MZS65560 NJO65560 NTK65560 ODG65560 ONC65560 OWY65560 PGU65560 PQQ65560 QAM65560 QKI65560 QUE65560 REA65560 RNW65560 RXS65560 SHO65560 SRK65560 TBG65560 TLC65560 TUY65560 UEU65560 UOQ65560 UYM65560 VII65560 VSE65560 WCA65560 WLW65560 WVS65560 R131096 JG131096 TC131096 ACY131096 AMU131096 AWQ131096 BGM131096 BQI131096 CAE131096 CKA131096 CTW131096 DDS131096 DNO131096 DXK131096 EHG131096 ERC131096 FAY131096 FKU131096 FUQ131096 GEM131096 GOI131096 GYE131096 HIA131096 HRW131096 IBS131096 ILO131096 IVK131096 JFG131096 JPC131096 JYY131096 KIU131096 KSQ131096 LCM131096 LMI131096 LWE131096 MGA131096 MPW131096 MZS131096 NJO131096 NTK131096 ODG131096 ONC131096 OWY131096 PGU131096 PQQ131096 QAM131096 QKI131096 QUE131096 REA131096 RNW131096 RXS131096 SHO131096 SRK131096 TBG131096 TLC131096 TUY131096 UEU131096 UOQ131096 UYM131096 VII131096 VSE131096 WCA131096 WLW131096 WVS131096 R196632 JG196632 TC196632 ACY196632 AMU196632 AWQ196632 BGM196632 BQI196632 CAE196632 CKA196632 CTW196632 DDS196632 DNO196632 DXK196632 EHG196632 ERC196632 FAY196632 FKU196632 FUQ196632 GEM196632 GOI196632 GYE196632 HIA196632 HRW196632 IBS196632 ILO196632 IVK196632 JFG196632 JPC196632 JYY196632 KIU196632 KSQ196632 LCM196632 LMI196632 LWE196632 MGA196632 MPW196632 MZS196632 NJO196632 NTK196632 ODG196632 ONC196632 OWY196632 PGU196632 PQQ196632 QAM196632 QKI196632 QUE196632 REA196632 RNW196632 RXS196632 SHO196632 SRK196632 TBG196632 TLC196632 TUY196632 UEU196632 UOQ196632 UYM196632 VII196632 VSE196632 WCA196632 WLW196632 WVS196632 R262168 JG262168 TC262168 ACY262168 AMU262168 AWQ262168 BGM262168 BQI262168 CAE262168 CKA262168 CTW262168 DDS262168 DNO262168 DXK262168 EHG262168 ERC262168 FAY262168 FKU262168 FUQ262168 GEM262168 GOI262168 GYE262168 HIA262168 HRW262168 IBS262168 ILO262168 IVK262168 JFG262168 JPC262168 JYY262168 KIU262168 KSQ262168 LCM262168 LMI262168 LWE262168 MGA262168 MPW262168 MZS262168 NJO262168 NTK262168 ODG262168 ONC262168 OWY262168 PGU262168 PQQ262168 QAM262168 QKI262168 QUE262168 REA262168 RNW262168 RXS262168 SHO262168 SRK262168 TBG262168 TLC262168 TUY262168 UEU262168 UOQ262168 UYM262168 VII262168 VSE262168 WCA262168 WLW262168 WVS262168 R327704 JG327704 TC327704 ACY327704 AMU327704 AWQ327704 BGM327704 BQI327704 CAE327704 CKA327704 CTW327704 DDS327704 DNO327704 DXK327704 EHG327704 ERC327704 FAY327704 FKU327704 FUQ327704 GEM327704 GOI327704 GYE327704 HIA327704 HRW327704 IBS327704 ILO327704 IVK327704 JFG327704 JPC327704 JYY327704 KIU327704 KSQ327704 LCM327704 LMI327704 LWE327704 MGA327704 MPW327704 MZS327704 NJO327704 NTK327704 ODG327704 ONC327704 OWY327704 PGU327704 PQQ327704 QAM327704 QKI327704 QUE327704 REA327704 RNW327704 RXS327704 SHO327704 SRK327704 TBG327704 TLC327704 TUY327704 UEU327704 UOQ327704 UYM327704 VII327704 VSE327704 WCA327704 WLW327704 WVS327704 R393240 JG393240 TC393240 ACY393240 AMU393240 AWQ393240 BGM393240 BQI393240 CAE393240 CKA393240 CTW393240 DDS393240 DNO393240 DXK393240 EHG393240 ERC393240 FAY393240 FKU393240 FUQ393240 GEM393240 GOI393240 GYE393240 HIA393240 HRW393240 IBS393240 ILO393240 IVK393240 JFG393240 JPC393240 JYY393240 KIU393240 KSQ393240 LCM393240 LMI393240 LWE393240 MGA393240 MPW393240 MZS393240 NJO393240 NTK393240 ODG393240 ONC393240 OWY393240 PGU393240 PQQ393240 QAM393240 QKI393240 QUE393240 REA393240 RNW393240 RXS393240 SHO393240 SRK393240 TBG393240 TLC393240 TUY393240 UEU393240 UOQ393240 UYM393240 VII393240 VSE393240 WCA393240 WLW393240 WVS393240 R458776 JG458776 TC458776 ACY458776 AMU458776 AWQ458776 BGM458776 BQI458776 CAE458776 CKA458776 CTW458776 DDS458776 DNO458776 DXK458776 EHG458776 ERC458776 FAY458776 FKU458776 FUQ458776 GEM458776 GOI458776 GYE458776 HIA458776 HRW458776 IBS458776 ILO458776 IVK458776 JFG458776 JPC458776 JYY458776 KIU458776 KSQ458776 LCM458776 LMI458776 LWE458776 MGA458776 MPW458776 MZS458776 NJO458776 NTK458776 ODG458776 ONC458776 OWY458776 PGU458776 PQQ458776 QAM458776 QKI458776 QUE458776 REA458776 RNW458776 RXS458776 SHO458776 SRK458776 TBG458776 TLC458776 TUY458776 UEU458776 UOQ458776 UYM458776 VII458776 VSE458776 WCA458776 WLW458776 WVS458776 R524312 JG524312 TC524312 ACY524312 AMU524312 AWQ524312 BGM524312 BQI524312 CAE524312 CKA524312 CTW524312 DDS524312 DNO524312 DXK524312 EHG524312 ERC524312 FAY524312 FKU524312 FUQ524312 GEM524312 GOI524312 GYE524312 HIA524312 HRW524312 IBS524312 ILO524312 IVK524312 JFG524312 JPC524312 JYY524312 KIU524312 KSQ524312 LCM524312 LMI524312 LWE524312 MGA524312 MPW524312 MZS524312 NJO524312 NTK524312 ODG524312 ONC524312 OWY524312 PGU524312 PQQ524312 QAM524312 QKI524312 QUE524312 REA524312 RNW524312 RXS524312 SHO524312 SRK524312 TBG524312 TLC524312 TUY524312 UEU524312 UOQ524312 UYM524312 VII524312 VSE524312 WCA524312 WLW524312 WVS524312 R589848 JG589848 TC589848 ACY589848 AMU589848 AWQ589848 BGM589848 BQI589848 CAE589848 CKA589848 CTW589848 DDS589848 DNO589848 DXK589848 EHG589848 ERC589848 FAY589848 FKU589848 FUQ589848 GEM589848 GOI589848 GYE589848 HIA589848 HRW589848 IBS589848 ILO589848 IVK589848 JFG589848 JPC589848 JYY589848 KIU589848 KSQ589848 LCM589848 LMI589848 LWE589848 MGA589848 MPW589848 MZS589848 NJO589848 NTK589848 ODG589848 ONC589848 OWY589848 PGU589848 PQQ589848 QAM589848 QKI589848 QUE589848 REA589848 RNW589848 RXS589848 SHO589848 SRK589848 TBG589848 TLC589848 TUY589848 UEU589848 UOQ589848 UYM589848 VII589848 VSE589848 WCA589848 WLW589848 WVS589848 R655384 JG655384 TC655384 ACY655384 AMU655384 AWQ655384 BGM655384 BQI655384 CAE655384 CKA655384 CTW655384 DDS655384 DNO655384 DXK655384 EHG655384 ERC655384 FAY655384 FKU655384 FUQ655384 GEM655384 GOI655384 GYE655384 HIA655384 HRW655384 IBS655384 ILO655384 IVK655384 JFG655384 JPC655384 JYY655384 KIU655384 KSQ655384 LCM655384 LMI655384 LWE655384 MGA655384 MPW655384 MZS655384 NJO655384 NTK655384 ODG655384 ONC655384 OWY655384 PGU655384 PQQ655384 QAM655384 QKI655384 QUE655384 REA655384 RNW655384 RXS655384 SHO655384 SRK655384 TBG655384 TLC655384 TUY655384 UEU655384 UOQ655384 UYM655384 VII655384 VSE655384 WCA655384 WLW655384 WVS655384 R720920 JG720920 TC720920 ACY720920 AMU720920 AWQ720920 BGM720920 BQI720920 CAE720920 CKA720920 CTW720920 DDS720920 DNO720920 DXK720920 EHG720920 ERC720920 FAY720920 FKU720920 FUQ720920 GEM720920 GOI720920 GYE720920 HIA720920 HRW720920 IBS720920 ILO720920 IVK720920 JFG720920 JPC720920 JYY720920 KIU720920 KSQ720920 LCM720920 LMI720920 LWE720920 MGA720920 MPW720920 MZS720920 NJO720920 NTK720920 ODG720920 ONC720920 OWY720920 PGU720920 PQQ720920 QAM720920 QKI720920 QUE720920 REA720920 RNW720920 RXS720920 SHO720920 SRK720920 TBG720920 TLC720920 TUY720920 UEU720920 UOQ720920 UYM720920 VII720920 VSE720920 WCA720920 WLW720920 WVS720920 R786456 JG786456 TC786456 ACY786456 AMU786456 AWQ786456 BGM786456 BQI786456 CAE786456 CKA786456 CTW786456 DDS786456 DNO786456 DXK786456 EHG786456 ERC786456 FAY786456 FKU786456 FUQ786456 GEM786456 GOI786456 GYE786456 HIA786456 HRW786456 IBS786456 ILO786456 IVK786456 JFG786456 JPC786456 JYY786456 KIU786456 KSQ786456 LCM786456 LMI786456 LWE786456 MGA786456 MPW786456 MZS786456 NJO786456 NTK786456 ODG786456 ONC786456 OWY786456 PGU786456 PQQ786456 QAM786456 QKI786456 QUE786456 REA786456 RNW786456 RXS786456 SHO786456 SRK786456 TBG786456 TLC786456 TUY786456 UEU786456 UOQ786456 UYM786456 VII786456 VSE786456 WCA786456 WLW786456 WVS786456 R851992 JG851992 TC851992 ACY851992 AMU851992 AWQ851992 BGM851992 BQI851992 CAE851992 CKA851992 CTW851992 DDS851992 DNO851992 DXK851992 EHG851992 ERC851992 FAY851992 FKU851992 FUQ851992 GEM851992 GOI851992 GYE851992 HIA851992 HRW851992 IBS851992 ILO851992 IVK851992 JFG851992 JPC851992 JYY851992 KIU851992 KSQ851992 LCM851992 LMI851992 LWE851992 MGA851992 MPW851992 MZS851992 NJO851992 NTK851992 ODG851992 ONC851992 OWY851992 PGU851992 PQQ851992 QAM851992 QKI851992 QUE851992 REA851992 RNW851992 RXS851992 SHO851992 SRK851992 TBG851992 TLC851992 TUY851992 UEU851992 UOQ851992 UYM851992 VII851992 VSE851992 WCA851992 WLW851992 WVS851992 R917528 JG917528 TC917528 ACY917528 AMU917528 AWQ917528 BGM917528 BQI917528 CAE917528 CKA917528 CTW917528 DDS917528 DNO917528 DXK917528 EHG917528 ERC917528 FAY917528 FKU917528 FUQ917528 GEM917528 GOI917528 GYE917528 HIA917528 HRW917528 IBS917528 ILO917528 IVK917528 JFG917528 JPC917528 JYY917528 KIU917528 KSQ917528 LCM917528 LMI917528 LWE917528 MGA917528 MPW917528 MZS917528 NJO917528 NTK917528 ODG917528 ONC917528 OWY917528 PGU917528 PQQ917528 QAM917528 QKI917528 QUE917528 REA917528 RNW917528 RXS917528 SHO917528 SRK917528 TBG917528 TLC917528 TUY917528 UEU917528 UOQ917528 UYM917528 VII917528 VSE917528 WCA917528 WLW917528 WVS917528 R983064 JG983064 TC983064 ACY983064 AMU983064 AWQ983064 BGM983064 BQI983064 CAE983064 CKA983064 CTW983064 DDS983064 DNO983064 DXK983064 EHG983064 ERC983064 FAY983064 FKU983064 FUQ983064 GEM983064 GOI983064 GYE983064 HIA983064 HRW983064 IBS983064 ILO983064 IVK983064 JFG983064 JPC983064 JYY983064 KIU983064 KSQ983064 LCM983064 LMI983064 LWE983064 MGA983064 MPW983064 MZS983064 NJO983064 NTK983064 ODG983064 ONC983064 OWY983064 PGU983064 PQQ983064 QAM983064 QKI983064 QUE983064 REA983064 RNW983064 RXS983064 SHO983064 SRK983064 TBG983064 TLC983064 TUY983064 UEU983064 UOQ983064 UYM983064 VII983064 VSE983064 WCA983064 WLW983064 WVS983064 WVU983064 T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T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T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T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T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T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T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T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T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T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T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T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T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T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T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JG24 R24 WVU24 WLY24 WCC24 VSG24 VIK24 UYO24 UOS24 UEW24 TVA24 TLE24 TBI24 SRM24 SHQ24 RXU24 RNY24 REC24 QUG24 QKK24 QAO24 PQS24 PGW24 OXA24 ONE24 ODI24 NTM24 NJQ24 MZU24 MPY24 MGC24 LWG24 LMK24 LCO24 KSS24 KIW24 JZA24 JPE24 JFI24 IVM24 ILQ24 IBU24 HRY24 HIC24 GYG24 GOK24 GEO24 FUS24 FKW24 FBA24 ERE24 EHI24 DXM24 DNQ24 DDU24 CTY24 CKC24 CAG24 BQK24 BGO24 AWS24 AMW24 ADA24 TE24 JI24 T24 WVS24 WLW24 WCA24 VSE24 VII24 UYM24 UOQ24 UEU24 TUY24 TLC24 TBG24 SRK24 SHO24 RXS24 RNW24 REA24 QUE24 QKI24 QAM24 PQQ24 PGU24 OWY24 ONC24 ODG24 NTK24 NJO24 MZS24 MPW24 MGA24 LWE24 LMI24 LCM24 KSQ24 KIU24 JYY24 JPC24 JFG24 IVK24 ILO24 IBS24 HRW24 HIA24 GYE24 GOI24 GEM24 FUQ24 FKU24 FAY24 ERC24 EHG24 DXK24 DNO24 DDS24 CTW24 CKA24 CAE24 BQI24 BGM24 AWQ24 AMU24 ACY24 TC24"/>
    <dataValidation allowBlank="1" showInputMessage="1" showErrorMessage="1" prompt="Для выбора выполните двойной щелчок левой клавиши мыши по соответствующей ячейке." sqref="S65560 JH65560 TD65560 ACZ65560 AMV65560 AWR65560 BGN65560 BQJ65560 CAF65560 CKB65560 CTX65560 DDT65560 DNP65560 DXL65560 EHH65560 ERD65560 FAZ65560 FKV65560 FUR65560 GEN65560 GOJ65560 GYF65560 HIB65560 HRX65560 IBT65560 ILP65560 IVL65560 JFH65560 JPD65560 JYZ65560 KIV65560 KSR65560 LCN65560 LMJ65560 LWF65560 MGB65560 MPX65560 MZT65560 NJP65560 NTL65560 ODH65560 OND65560 OWZ65560 PGV65560 PQR65560 QAN65560 QKJ65560 QUF65560 REB65560 RNX65560 RXT65560 SHP65560 SRL65560 TBH65560 TLD65560 TUZ65560 UEV65560 UOR65560 UYN65560 VIJ65560 VSF65560 WCB65560 WLX65560 WVT65560 S131096 JH131096 TD131096 ACZ131096 AMV131096 AWR131096 BGN131096 BQJ131096 CAF131096 CKB131096 CTX131096 DDT131096 DNP131096 DXL131096 EHH131096 ERD131096 FAZ131096 FKV131096 FUR131096 GEN131096 GOJ131096 GYF131096 HIB131096 HRX131096 IBT131096 ILP131096 IVL131096 JFH131096 JPD131096 JYZ131096 KIV131096 KSR131096 LCN131096 LMJ131096 LWF131096 MGB131096 MPX131096 MZT131096 NJP131096 NTL131096 ODH131096 OND131096 OWZ131096 PGV131096 PQR131096 QAN131096 QKJ131096 QUF131096 REB131096 RNX131096 RXT131096 SHP131096 SRL131096 TBH131096 TLD131096 TUZ131096 UEV131096 UOR131096 UYN131096 VIJ131096 VSF131096 WCB131096 WLX131096 WVT131096 S196632 JH196632 TD196632 ACZ196632 AMV196632 AWR196632 BGN196632 BQJ196632 CAF196632 CKB196632 CTX196632 DDT196632 DNP196632 DXL196632 EHH196632 ERD196632 FAZ196632 FKV196632 FUR196632 GEN196632 GOJ196632 GYF196632 HIB196632 HRX196632 IBT196632 ILP196632 IVL196632 JFH196632 JPD196632 JYZ196632 KIV196632 KSR196632 LCN196632 LMJ196632 LWF196632 MGB196632 MPX196632 MZT196632 NJP196632 NTL196632 ODH196632 OND196632 OWZ196632 PGV196632 PQR196632 QAN196632 QKJ196632 QUF196632 REB196632 RNX196632 RXT196632 SHP196632 SRL196632 TBH196632 TLD196632 TUZ196632 UEV196632 UOR196632 UYN196632 VIJ196632 VSF196632 WCB196632 WLX196632 WVT196632 S262168 JH262168 TD262168 ACZ262168 AMV262168 AWR262168 BGN262168 BQJ262168 CAF262168 CKB262168 CTX262168 DDT262168 DNP262168 DXL262168 EHH262168 ERD262168 FAZ262168 FKV262168 FUR262168 GEN262168 GOJ262168 GYF262168 HIB262168 HRX262168 IBT262168 ILP262168 IVL262168 JFH262168 JPD262168 JYZ262168 KIV262168 KSR262168 LCN262168 LMJ262168 LWF262168 MGB262168 MPX262168 MZT262168 NJP262168 NTL262168 ODH262168 OND262168 OWZ262168 PGV262168 PQR262168 QAN262168 QKJ262168 QUF262168 REB262168 RNX262168 RXT262168 SHP262168 SRL262168 TBH262168 TLD262168 TUZ262168 UEV262168 UOR262168 UYN262168 VIJ262168 VSF262168 WCB262168 WLX262168 WVT262168 S327704 JH327704 TD327704 ACZ327704 AMV327704 AWR327704 BGN327704 BQJ327704 CAF327704 CKB327704 CTX327704 DDT327704 DNP327704 DXL327704 EHH327704 ERD327704 FAZ327704 FKV327704 FUR327704 GEN327704 GOJ327704 GYF327704 HIB327704 HRX327704 IBT327704 ILP327704 IVL327704 JFH327704 JPD327704 JYZ327704 KIV327704 KSR327704 LCN327704 LMJ327704 LWF327704 MGB327704 MPX327704 MZT327704 NJP327704 NTL327704 ODH327704 OND327704 OWZ327704 PGV327704 PQR327704 QAN327704 QKJ327704 QUF327704 REB327704 RNX327704 RXT327704 SHP327704 SRL327704 TBH327704 TLD327704 TUZ327704 UEV327704 UOR327704 UYN327704 VIJ327704 VSF327704 WCB327704 WLX327704 WVT327704 S393240 JH393240 TD393240 ACZ393240 AMV393240 AWR393240 BGN393240 BQJ393240 CAF393240 CKB393240 CTX393240 DDT393240 DNP393240 DXL393240 EHH393240 ERD393240 FAZ393240 FKV393240 FUR393240 GEN393240 GOJ393240 GYF393240 HIB393240 HRX393240 IBT393240 ILP393240 IVL393240 JFH393240 JPD393240 JYZ393240 KIV393240 KSR393240 LCN393240 LMJ393240 LWF393240 MGB393240 MPX393240 MZT393240 NJP393240 NTL393240 ODH393240 OND393240 OWZ393240 PGV393240 PQR393240 QAN393240 QKJ393240 QUF393240 REB393240 RNX393240 RXT393240 SHP393240 SRL393240 TBH393240 TLD393240 TUZ393240 UEV393240 UOR393240 UYN393240 VIJ393240 VSF393240 WCB393240 WLX393240 WVT393240 S458776 JH458776 TD458776 ACZ458776 AMV458776 AWR458776 BGN458776 BQJ458776 CAF458776 CKB458776 CTX458776 DDT458776 DNP458776 DXL458776 EHH458776 ERD458776 FAZ458776 FKV458776 FUR458776 GEN458776 GOJ458776 GYF458776 HIB458776 HRX458776 IBT458776 ILP458776 IVL458776 JFH458776 JPD458776 JYZ458776 KIV458776 KSR458776 LCN458776 LMJ458776 LWF458776 MGB458776 MPX458776 MZT458776 NJP458776 NTL458776 ODH458776 OND458776 OWZ458776 PGV458776 PQR458776 QAN458776 QKJ458776 QUF458776 REB458776 RNX458776 RXT458776 SHP458776 SRL458776 TBH458776 TLD458776 TUZ458776 UEV458776 UOR458776 UYN458776 VIJ458776 VSF458776 WCB458776 WLX458776 WVT458776 S524312 JH524312 TD524312 ACZ524312 AMV524312 AWR524312 BGN524312 BQJ524312 CAF524312 CKB524312 CTX524312 DDT524312 DNP524312 DXL524312 EHH524312 ERD524312 FAZ524312 FKV524312 FUR524312 GEN524312 GOJ524312 GYF524312 HIB524312 HRX524312 IBT524312 ILP524312 IVL524312 JFH524312 JPD524312 JYZ524312 KIV524312 KSR524312 LCN524312 LMJ524312 LWF524312 MGB524312 MPX524312 MZT524312 NJP524312 NTL524312 ODH524312 OND524312 OWZ524312 PGV524312 PQR524312 QAN524312 QKJ524312 QUF524312 REB524312 RNX524312 RXT524312 SHP524312 SRL524312 TBH524312 TLD524312 TUZ524312 UEV524312 UOR524312 UYN524312 VIJ524312 VSF524312 WCB524312 WLX524312 WVT524312 S589848 JH589848 TD589848 ACZ589848 AMV589848 AWR589848 BGN589848 BQJ589848 CAF589848 CKB589848 CTX589848 DDT589848 DNP589848 DXL589848 EHH589848 ERD589848 FAZ589848 FKV589848 FUR589848 GEN589848 GOJ589848 GYF589848 HIB589848 HRX589848 IBT589848 ILP589848 IVL589848 JFH589848 JPD589848 JYZ589848 KIV589848 KSR589848 LCN589848 LMJ589848 LWF589848 MGB589848 MPX589848 MZT589848 NJP589848 NTL589848 ODH589848 OND589848 OWZ589848 PGV589848 PQR589848 QAN589848 QKJ589848 QUF589848 REB589848 RNX589848 RXT589848 SHP589848 SRL589848 TBH589848 TLD589848 TUZ589848 UEV589848 UOR589848 UYN589848 VIJ589848 VSF589848 WCB589848 WLX589848 WVT589848 S655384 JH655384 TD655384 ACZ655384 AMV655384 AWR655384 BGN655384 BQJ655384 CAF655384 CKB655384 CTX655384 DDT655384 DNP655384 DXL655384 EHH655384 ERD655384 FAZ655384 FKV655384 FUR655384 GEN655384 GOJ655384 GYF655384 HIB655384 HRX655384 IBT655384 ILP655384 IVL655384 JFH655384 JPD655384 JYZ655384 KIV655384 KSR655384 LCN655384 LMJ655384 LWF655384 MGB655384 MPX655384 MZT655384 NJP655384 NTL655384 ODH655384 OND655384 OWZ655384 PGV655384 PQR655384 QAN655384 QKJ655384 QUF655384 REB655384 RNX655384 RXT655384 SHP655384 SRL655384 TBH655384 TLD655384 TUZ655384 UEV655384 UOR655384 UYN655384 VIJ655384 VSF655384 WCB655384 WLX655384 WVT655384 S720920 JH720920 TD720920 ACZ720920 AMV720920 AWR720920 BGN720920 BQJ720920 CAF720920 CKB720920 CTX720920 DDT720920 DNP720920 DXL720920 EHH720920 ERD720920 FAZ720920 FKV720920 FUR720920 GEN720920 GOJ720920 GYF720920 HIB720920 HRX720920 IBT720920 ILP720920 IVL720920 JFH720920 JPD720920 JYZ720920 KIV720920 KSR720920 LCN720920 LMJ720920 LWF720920 MGB720920 MPX720920 MZT720920 NJP720920 NTL720920 ODH720920 OND720920 OWZ720920 PGV720920 PQR720920 QAN720920 QKJ720920 QUF720920 REB720920 RNX720920 RXT720920 SHP720920 SRL720920 TBH720920 TLD720920 TUZ720920 UEV720920 UOR720920 UYN720920 VIJ720920 VSF720920 WCB720920 WLX720920 WVT720920 S786456 JH786456 TD786456 ACZ786456 AMV786456 AWR786456 BGN786456 BQJ786456 CAF786456 CKB786456 CTX786456 DDT786456 DNP786456 DXL786456 EHH786456 ERD786456 FAZ786456 FKV786456 FUR786456 GEN786456 GOJ786456 GYF786456 HIB786456 HRX786456 IBT786456 ILP786456 IVL786456 JFH786456 JPD786456 JYZ786456 KIV786456 KSR786456 LCN786456 LMJ786456 LWF786456 MGB786456 MPX786456 MZT786456 NJP786456 NTL786456 ODH786456 OND786456 OWZ786456 PGV786456 PQR786456 QAN786456 QKJ786456 QUF786456 REB786456 RNX786456 RXT786456 SHP786456 SRL786456 TBH786456 TLD786456 TUZ786456 UEV786456 UOR786456 UYN786456 VIJ786456 VSF786456 WCB786456 WLX786456 WVT786456 S851992 JH851992 TD851992 ACZ851992 AMV851992 AWR851992 BGN851992 BQJ851992 CAF851992 CKB851992 CTX851992 DDT851992 DNP851992 DXL851992 EHH851992 ERD851992 FAZ851992 FKV851992 FUR851992 GEN851992 GOJ851992 GYF851992 HIB851992 HRX851992 IBT851992 ILP851992 IVL851992 JFH851992 JPD851992 JYZ851992 KIV851992 KSR851992 LCN851992 LMJ851992 LWF851992 MGB851992 MPX851992 MZT851992 NJP851992 NTL851992 ODH851992 OND851992 OWZ851992 PGV851992 PQR851992 QAN851992 QKJ851992 QUF851992 REB851992 RNX851992 RXT851992 SHP851992 SRL851992 TBH851992 TLD851992 TUZ851992 UEV851992 UOR851992 UYN851992 VIJ851992 VSF851992 WCB851992 WLX851992 WVT851992 S917528 JH917528 TD917528 ACZ917528 AMV917528 AWR917528 BGN917528 BQJ917528 CAF917528 CKB917528 CTX917528 DDT917528 DNP917528 DXL917528 EHH917528 ERD917528 FAZ917528 FKV917528 FUR917528 GEN917528 GOJ917528 GYF917528 HIB917528 HRX917528 IBT917528 ILP917528 IVL917528 JFH917528 JPD917528 JYZ917528 KIV917528 KSR917528 LCN917528 LMJ917528 LWF917528 MGB917528 MPX917528 MZT917528 NJP917528 NTL917528 ODH917528 OND917528 OWZ917528 PGV917528 PQR917528 QAN917528 QKJ917528 QUF917528 REB917528 RNX917528 RXT917528 SHP917528 SRL917528 TBH917528 TLD917528 TUZ917528 UEV917528 UOR917528 UYN917528 VIJ917528 VSF917528 WCB917528 WLX917528 WVT917528 S983064 JH983064 TD983064 ACZ983064 AMV983064 AWR983064 BGN983064 BQJ983064 CAF983064 CKB983064 CTX983064 DDT983064 DNP983064 DXL983064 EHH983064 ERD983064 FAZ983064 FKV983064 FUR983064 GEN983064 GOJ983064 GYF983064 HIB983064 HRX983064 IBT983064 ILP983064 IVL983064 JFH983064 JPD983064 JYZ983064 KIV983064 KSR983064 LCN983064 LMJ983064 LWF983064 MGB983064 MPX983064 MZT983064 NJP983064 NTL983064 ODH983064 OND983064 OWZ983064 PGV983064 PQR983064 QAN983064 QKJ983064 QUF983064 REB983064 RNX983064 RXT983064 SHP983064 SRL983064 TBH983064 TLD983064 TUZ983064 UEV983064 UOR983064 UYN983064 VIJ983064 VSF983064 WCB983064 WLX983064 WVT983064 U262168 U327704 JJ65560 TF65560 ADB65560 AMX65560 AWT65560 BGP65560 BQL65560 CAH65560 CKD65560 CTZ65560 DDV65560 DNR65560 DXN65560 EHJ65560 ERF65560 FBB65560 FKX65560 FUT65560 GEP65560 GOL65560 GYH65560 HID65560 HRZ65560 IBV65560 ILR65560 IVN65560 JFJ65560 JPF65560 JZB65560 KIX65560 KST65560 LCP65560 LML65560 LWH65560 MGD65560 MPZ65560 MZV65560 NJR65560 NTN65560 ODJ65560 ONF65560 OXB65560 PGX65560 PQT65560 QAP65560 QKL65560 QUH65560 RED65560 RNZ65560 RXV65560 SHR65560 SRN65560 TBJ65560 TLF65560 TVB65560 UEX65560 UOT65560 UYP65560 VIL65560 VSH65560 WCD65560 WLZ65560 WVV65560 U393240 JJ131096 TF131096 ADB131096 AMX131096 AWT131096 BGP131096 BQL131096 CAH131096 CKD131096 CTZ131096 DDV131096 DNR131096 DXN131096 EHJ131096 ERF131096 FBB131096 FKX131096 FUT131096 GEP131096 GOL131096 GYH131096 HID131096 HRZ131096 IBV131096 ILR131096 IVN131096 JFJ131096 JPF131096 JZB131096 KIX131096 KST131096 LCP131096 LML131096 LWH131096 MGD131096 MPZ131096 MZV131096 NJR131096 NTN131096 ODJ131096 ONF131096 OXB131096 PGX131096 PQT131096 QAP131096 QKL131096 QUH131096 RED131096 RNZ131096 RXV131096 SHR131096 SRN131096 TBJ131096 TLF131096 TVB131096 UEX131096 UOT131096 UYP131096 VIL131096 VSH131096 WCD131096 WLZ131096 WVV131096 U458776 JJ196632 TF196632 ADB196632 AMX196632 AWT196632 BGP196632 BQL196632 CAH196632 CKD196632 CTZ196632 DDV196632 DNR196632 DXN196632 EHJ196632 ERF196632 FBB196632 FKX196632 FUT196632 GEP196632 GOL196632 GYH196632 HID196632 HRZ196632 IBV196632 ILR196632 IVN196632 JFJ196632 JPF196632 JZB196632 KIX196632 KST196632 LCP196632 LML196632 LWH196632 MGD196632 MPZ196632 MZV196632 NJR196632 NTN196632 ODJ196632 ONF196632 OXB196632 PGX196632 PQT196632 QAP196632 QKL196632 QUH196632 RED196632 RNZ196632 RXV196632 SHR196632 SRN196632 TBJ196632 TLF196632 TVB196632 UEX196632 UOT196632 UYP196632 VIL196632 VSH196632 WCD196632 WLZ196632 WVV196632 U524312 JJ262168 TF262168 ADB262168 AMX262168 AWT262168 BGP262168 BQL262168 CAH262168 CKD262168 CTZ262168 DDV262168 DNR262168 DXN262168 EHJ262168 ERF262168 FBB262168 FKX262168 FUT262168 GEP262168 GOL262168 GYH262168 HID262168 HRZ262168 IBV262168 ILR262168 IVN262168 JFJ262168 JPF262168 JZB262168 KIX262168 KST262168 LCP262168 LML262168 LWH262168 MGD262168 MPZ262168 MZV262168 NJR262168 NTN262168 ODJ262168 ONF262168 OXB262168 PGX262168 PQT262168 QAP262168 QKL262168 QUH262168 RED262168 RNZ262168 RXV262168 SHR262168 SRN262168 TBJ262168 TLF262168 TVB262168 UEX262168 UOT262168 UYP262168 VIL262168 VSH262168 WCD262168 WLZ262168 WVV262168 U589848 JJ327704 TF327704 ADB327704 AMX327704 AWT327704 BGP327704 BQL327704 CAH327704 CKD327704 CTZ327704 DDV327704 DNR327704 DXN327704 EHJ327704 ERF327704 FBB327704 FKX327704 FUT327704 GEP327704 GOL327704 GYH327704 HID327704 HRZ327704 IBV327704 ILR327704 IVN327704 JFJ327704 JPF327704 JZB327704 KIX327704 KST327704 LCP327704 LML327704 LWH327704 MGD327704 MPZ327704 MZV327704 NJR327704 NTN327704 ODJ327704 ONF327704 OXB327704 PGX327704 PQT327704 QAP327704 QKL327704 QUH327704 RED327704 RNZ327704 RXV327704 SHR327704 SRN327704 TBJ327704 TLF327704 TVB327704 UEX327704 UOT327704 UYP327704 VIL327704 VSH327704 WCD327704 WLZ327704 WVV327704 U655384 JJ393240 TF393240 ADB393240 AMX393240 AWT393240 BGP393240 BQL393240 CAH393240 CKD393240 CTZ393240 DDV393240 DNR393240 DXN393240 EHJ393240 ERF393240 FBB393240 FKX393240 FUT393240 GEP393240 GOL393240 GYH393240 HID393240 HRZ393240 IBV393240 ILR393240 IVN393240 JFJ393240 JPF393240 JZB393240 KIX393240 KST393240 LCP393240 LML393240 LWH393240 MGD393240 MPZ393240 MZV393240 NJR393240 NTN393240 ODJ393240 ONF393240 OXB393240 PGX393240 PQT393240 QAP393240 QKL393240 QUH393240 RED393240 RNZ393240 RXV393240 SHR393240 SRN393240 TBJ393240 TLF393240 TVB393240 UEX393240 UOT393240 UYP393240 VIL393240 VSH393240 WCD393240 WLZ393240 WVV393240 U720920 JJ458776 TF458776 ADB458776 AMX458776 AWT458776 BGP458776 BQL458776 CAH458776 CKD458776 CTZ458776 DDV458776 DNR458776 DXN458776 EHJ458776 ERF458776 FBB458776 FKX458776 FUT458776 GEP458776 GOL458776 GYH458776 HID458776 HRZ458776 IBV458776 ILR458776 IVN458776 JFJ458776 JPF458776 JZB458776 KIX458776 KST458776 LCP458776 LML458776 LWH458776 MGD458776 MPZ458776 MZV458776 NJR458776 NTN458776 ODJ458776 ONF458776 OXB458776 PGX458776 PQT458776 QAP458776 QKL458776 QUH458776 RED458776 RNZ458776 RXV458776 SHR458776 SRN458776 TBJ458776 TLF458776 TVB458776 UEX458776 UOT458776 UYP458776 VIL458776 VSH458776 WCD458776 WLZ458776 WVV458776 U786456 JJ524312 TF524312 ADB524312 AMX524312 AWT524312 BGP524312 BQL524312 CAH524312 CKD524312 CTZ524312 DDV524312 DNR524312 DXN524312 EHJ524312 ERF524312 FBB524312 FKX524312 FUT524312 GEP524312 GOL524312 GYH524312 HID524312 HRZ524312 IBV524312 ILR524312 IVN524312 JFJ524312 JPF524312 JZB524312 KIX524312 KST524312 LCP524312 LML524312 LWH524312 MGD524312 MPZ524312 MZV524312 NJR524312 NTN524312 ODJ524312 ONF524312 OXB524312 PGX524312 PQT524312 QAP524312 QKL524312 QUH524312 RED524312 RNZ524312 RXV524312 SHR524312 SRN524312 TBJ524312 TLF524312 TVB524312 UEX524312 UOT524312 UYP524312 VIL524312 VSH524312 WCD524312 WLZ524312 WVV524312 U851992 JJ589848 TF589848 ADB589848 AMX589848 AWT589848 BGP589848 BQL589848 CAH589848 CKD589848 CTZ589848 DDV589848 DNR589848 DXN589848 EHJ589848 ERF589848 FBB589848 FKX589848 FUT589848 GEP589848 GOL589848 GYH589848 HID589848 HRZ589848 IBV589848 ILR589848 IVN589848 JFJ589848 JPF589848 JZB589848 KIX589848 KST589848 LCP589848 LML589848 LWH589848 MGD589848 MPZ589848 MZV589848 NJR589848 NTN589848 ODJ589848 ONF589848 OXB589848 PGX589848 PQT589848 QAP589848 QKL589848 QUH589848 RED589848 RNZ589848 RXV589848 SHR589848 SRN589848 TBJ589848 TLF589848 TVB589848 UEX589848 UOT589848 UYP589848 VIL589848 VSH589848 WCD589848 WLZ589848 WVV589848 U917528 JJ655384 TF655384 ADB655384 AMX655384 AWT655384 BGP655384 BQL655384 CAH655384 CKD655384 CTZ655384 DDV655384 DNR655384 DXN655384 EHJ655384 ERF655384 FBB655384 FKX655384 FUT655384 GEP655384 GOL655384 GYH655384 HID655384 HRZ655384 IBV655384 ILR655384 IVN655384 JFJ655384 JPF655384 JZB655384 KIX655384 KST655384 LCP655384 LML655384 LWH655384 MGD655384 MPZ655384 MZV655384 NJR655384 NTN655384 ODJ655384 ONF655384 OXB655384 PGX655384 PQT655384 QAP655384 QKL655384 QUH655384 RED655384 RNZ655384 RXV655384 SHR655384 SRN655384 TBJ655384 TLF655384 TVB655384 UEX655384 UOT655384 UYP655384 VIL655384 VSH655384 WCD655384 WLZ655384 WVV655384 U983064 JJ720920 TF720920 ADB720920 AMX720920 AWT720920 BGP720920 BQL720920 CAH720920 CKD720920 CTZ720920 DDV720920 DNR720920 DXN720920 EHJ720920 ERF720920 FBB720920 FKX720920 FUT720920 GEP720920 GOL720920 GYH720920 HID720920 HRZ720920 IBV720920 ILR720920 IVN720920 JFJ720920 JPF720920 JZB720920 KIX720920 KST720920 LCP720920 LML720920 LWH720920 MGD720920 MPZ720920 MZV720920 NJR720920 NTN720920 ODJ720920 ONF720920 OXB720920 PGX720920 PQT720920 QAP720920 QKL720920 QUH720920 RED720920 RNZ720920 RXV720920 SHR720920 SRN720920 TBJ720920 TLF720920 TVB720920 UEX720920 UOT720920 UYP720920 VIL720920 VSH720920 WCD720920 WLZ720920 WVV720920 U65560 JJ786456 TF786456 ADB786456 AMX786456 AWT786456 BGP786456 BQL786456 CAH786456 CKD786456 CTZ786456 DDV786456 DNR786456 DXN786456 EHJ786456 ERF786456 FBB786456 FKX786456 FUT786456 GEP786456 GOL786456 GYH786456 HID786456 HRZ786456 IBV786456 ILR786456 IVN786456 JFJ786456 JPF786456 JZB786456 KIX786456 KST786456 LCP786456 LML786456 LWH786456 MGD786456 MPZ786456 MZV786456 NJR786456 NTN786456 ODJ786456 ONF786456 OXB786456 PGX786456 PQT786456 QAP786456 QKL786456 QUH786456 RED786456 RNZ786456 RXV786456 SHR786456 SRN786456 TBJ786456 TLF786456 TVB786456 UEX786456 UOT786456 UYP786456 VIL786456 VSH786456 WCD786456 WLZ786456 WVV786456 U131096 JJ851992 TF851992 ADB851992 AMX851992 AWT851992 BGP851992 BQL851992 CAH851992 CKD851992 CTZ851992 DDV851992 DNR851992 DXN851992 EHJ851992 ERF851992 FBB851992 FKX851992 FUT851992 GEP851992 GOL851992 GYH851992 HID851992 HRZ851992 IBV851992 ILR851992 IVN851992 JFJ851992 JPF851992 JZB851992 KIX851992 KST851992 LCP851992 LML851992 LWH851992 MGD851992 MPZ851992 MZV851992 NJR851992 NTN851992 ODJ851992 ONF851992 OXB851992 PGX851992 PQT851992 QAP851992 QKL851992 QUH851992 RED851992 RNZ851992 RXV851992 SHR851992 SRN851992 TBJ851992 TLF851992 TVB851992 UEX851992 UOT851992 UYP851992 VIL851992 VSH851992 WCD851992 WLZ851992 WVV851992 JJ917528 TF917528 ADB917528 AMX917528 AWT917528 BGP917528 BQL917528 CAH917528 CKD917528 CTZ917528 DDV917528 DNR917528 DXN917528 EHJ917528 ERF917528 FBB917528 FKX917528 FUT917528 GEP917528 GOL917528 GYH917528 HID917528 HRZ917528 IBV917528 ILR917528 IVN917528 JFJ917528 JPF917528 JZB917528 KIX917528 KST917528 LCP917528 LML917528 LWH917528 MGD917528 MPZ917528 MZV917528 NJR917528 NTN917528 ODJ917528 ONF917528 OXB917528 PGX917528 PQT917528 QAP917528 QKL917528 QUH917528 RED917528 RNZ917528 RXV917528 SHR917528 SRN917528 TBJ917528 TLF917528 TVB917528 UEX917528 UOT917528 UYP917528 VIL917528 VSH917528 WCD917528 WLZ917528 WVV917528 WVV983064 JJ983064 TF983064 ADB983064 AMX983064 AWT983064 BGP983064 BQL983064 CAH983064 CKD983064 CTZ983064 DDV983064 DNR983064 DXN983064 EHJ983064 ERF983064 FBB983064 FKX983064 FUT983064 GEP983064 GOL983064 GYH983064 HID983064 HRZ983064 IBV983064 ILR983064 IVN983064 JFJ983064 JPF983064 JZB983064 KIX983064 KST983064 LCP983064 LML983064 LWH983064 MGD983064 MPZ983064 MZV983064 NJR983064 NTN983064 ODJ983064 ONF983064 OXB983064 PGX983064 PQT983064 QAP983064 QKL983064 QUH983064 RED983064 RNZ983064 RXV983064 SHR983064 SRN983064 TBJ983064 TLF983064 TVB983064 UEX983064 UOT983064 UYP983064 VIL983064 VSH983064 WCD983064 WLZ983064 U24 JH24 S24 WVV24 WLZ24 WCD24 VSH24 VIL24 UYP24 UOT24 UEX24 TVB24 TLF24 TBJ24 SRN24 SHR24 RXV24 RNZ24 RED24 QUH24 QKL24 QAP24 PQT24 PGX24 OXB24 ONF24 ODJ24 NTN24 NJR24 MZV24 MPZ24 MGD24 LWH24 LML24 LCP24 KST24 KIX24 JZB24 JPF24 JFJ24 IVN24 ILR24 IBV24 HRZ24 HID24 GYH24 GOL24 GEP24 FUT24 FKX24 FBB24 ERF24 EHJ24 DXN24 DNR24 DDV24 CTZ24 CKD24 CAH24 BQL24 BGP24 AWT24 AMX24 ADB24 TF24 TD24 JJ24 WVT24 WLX24 WCB24 VSF24 VIJ24 UYN24 UOR24 UEV24 TUZ24 TLD24 TBH24 SRL24 SHP24 RXT24 RNX24 REB24 QUF24 QKJ24 QAN24 PQR24 PGV24 OWZ24 OND24 ODH24 NTL24 NJP24 MZT24 MPX24 MGB24 LWF24 LMJ24 LCN24 KSR24 KIV24 JYZ24 JPD24 JFH24 IVL24 ILP24 IBT24 HRX24 HIB24 GYF24 GOJ24 GEN24 FUR24 FKV24 FAZ24 ERD24 EHH24 DXL24 DNP24 DDT24 CTX24 CKB24 CAF24 BQJ24 BGN24 AWR24 AMV24 ACZ24 U196632"/>
    <dataValidation allowBlank="1" promptTitle="checkPeriodRange" sqref="Q25 JF25 TB25 ACX25 AMT25 AWP25 BGL25 BQH25 CAD25 CJZ25 CTV25 DDR25 DNN25 DXJ25 EHF25 ERB25 FAX25 FKT25 FUP25 GEL25 GOH25 GYD25 HHZ25 HRV25 IBR25 ILN25 IVJ25 JFF25 JPB25 JYX25 KIT25 KSP25 LCL25 LMH25 LWD25 MFZ25 MPV25 MZR25 NJN25 NTJ25 ODF25 ONB25 OWX25 PGT25 PQP25 QAL25 QKH25 QUD25 RDZ25 RNV25 RXR25 SHN25 SRJ25 TBF25 TLB25 TUX25 UET25 UOP25 UYL25 VIH25 VSD25 WBZ25 WLV25 WVR25 Q65561 JF65561 TB65561 ACX65561 AMT65561 AWP65561 BGL65561 BQH65561 CAD65561 CJZ65561 CTV65561 DDR65561 DNN65561 DXJ65561 EHF65561 ERB65561 FAX65561 FKT65561 FUP65561 GEL65561 GOH65561 GYD65561 HHZ65561 HRV65561 IBR65561 ILN65561 IVJ65561 JFF65561 JPB65561 JYX65561 KIT65561 KSP65561 LCL65561 LMH65561 LWD65561 MFZ65561 MPV65561 MZR65561 NJN65561 NTJ65561 ODF65561 ONB65561 OWX65561 PGT65561 PQP65561 QAL65561 QKH65561 QUD65561 RDZ65561 RNV65561 RXR65561 SHN65561 SRJ65561 TBF65561 TLB65561 TUX65561 UET65561 UOP65561 UYL65561 VIH65561 VSD65561 WBZ65561 WLV65561 WVR65561 Q131097 JF131097 TB131097 ACX131097 AMT131097 AWP131097 BGL131097 BQH131097 CAD131097 CJZ131097 CTV131097 DDR131097 DNN131097 DXJ131097 EHF131097 ERB131097 FAX131097 FKT131097 FUP131097 GEL131097 GOH131097 GYD131097 HHZ131097 HRV131097 IBR131097 ILN131097 IVJ131097 JFF131097 JPB131097 JYX131097 KIT131097 KSP131097 LCL131097 LMH131097 LWD131097 MFZ131097 MPV131097 MZR131097 NJN131097 NTJ131097 ODF131097 ONB131097 OWX131097 PGT131097 PQP131097 QAL131097 QKH131097 QUD131097 RDZ131097 RNV131097 RXR131097 SHN131097 SRJ131097 TBF131097 TLB131097 TUX131097 UET131097 UOP131097 UYL131097 VIH131097 VSD131097 WBZ131097 WLV131097 WVR131097 Q196633 JF196633 TB196633 ACX196633 AMT196633 AWP196633 BGL196633 BQH196633 CAD196633 CJZ196633 CTV196633 DDR196633 DNN196633 DXJ196633 EHF196633 ERB196633 FAX196633 FKT196633 FUP196633 GEL196633 GOH196633 GYD196633 HHZ196633 HRV196633 IBR196633 ILN196633 IVJ196633 JFF196633 JPB196633 JYX196633 KIT196633 KSP196633 LCL196633 LMH196633 LWD196633 MFZ196633 MPV196633 MZR196633 NJN196633 NTJ196633 ODF196633 ONB196633 OWX196633 PGT196633 PQP196633 QAL196633 QKH196633 QUD196633 RDZ196633 RNV196633 RXR196633 SHN196633 SRJ196633 TBF196633 TLB196633 TUX196633 UET196633 UOP196633 UYL196633 VIH196633 VSD196633 WBZ196633 WLV196633 WVR196633 Q262169 JF262169 TB262169 ACX262169 AMT262169 AWP262169 BGL262169 BQH262169 CAD262169 CJZ262169 CTV262169 DDR262169 DNN262169 DXJ262169 EHF262169 ERB262169 FAX262169 FKT262169 FUP262169 GEL262169 GOH262169 GYD262169 HHZ262169 HRV262169 IBR262169 ILN262169 IVJ262169 JFF262169 JPB262169 JYX262169 KIT262169 KSP262169 LCL262169 LMH262169 LWD262169 MFZ262169 MPV262169 MZR262169 NJN262169 NTJ262169 ODF262169 ONB262169 OWX262169 PGT262169 PQP262169 QAL262169 QKH262169 QUD262169 RDZ262169 RNV262169 RXR262169 SHN262169 SRJ262169 TBF262169 TLB262169 TUX262169 UET262169 UOP262169 UYL262169 VIH262169 VSD262169 WBZ262169 WLV262169 WVR262169 Q327705 JF327705 TB327705 ACX327705 AMT327705 AWP327705 BGL327705 BQH327705 CAD327705 CJZ327705 CTV327705 DDR327705 DNN327705 DXJ327705 EHF327705 ERB327705 FAX327705 FKT327705 FUP327705 GEL327705 GOH327705 GYD327705 HHZ327705 HRV327705 IBR327705 ILN327705 IVJ327705 JFF327705 JPB327705 JYX327705 KIT327705 KSP327705 LCL327705 LMH327705 LWD327705 MFZ327705 MPV327705 MZR327705 NJN327705 NTJ327705 ODF327705 ONB327705 OWX327705 PGT327705 PQP327705 QAL327705 QKH327705 QUD327705 RDZ327705 RNV327705 RXR327705 SHN327705 SRJ327705 TBF327705 TLB327705 TUX327705 UET327705 UOP327705 UYL327705 VIH327705 VSD327705 WBZ327705 WLV327705 WVR327705 Q393241 JF393241 TB393241 ACX393241 AMT393241 AWP393241 BGL393241 BQH393241 CAD393241 CJZ393241 CTV393241 DDR393241 DNN393241 DXJ393241 EHF393241 ERB393241 FAX393241 FKT393241 FUP393241 GEL393241 GOH393241 GYD393241 HHZ393241 HRV393241 IBR393241 ILN393241 IVJ393241 JFF393241 JPB393241 JYX393241 KIT393241 KSP393241 LCL393241 LMH393241 LWD393241 MFZ393241 MPV393241 MZR393241 NJN393241 NTJ393241 ODF393241 ONB393241 OWX393241 PGT393241 PQP393241 QAL393241 QKH393241 QUD393241 RDZ393241 RNV393241 RXR393241 SHN393241 SRJ393241 TBF393241 TLB393241 TUX393241 UET393241 UOP393241 UYL393241 VIH393241 VSD393241 WBZ393241 WLV393241 WVR393241 Q458777 JF458777 TB458777 ACX458777 AMT458777 AWP458777 BGL458777 BQH458777 CAD458777 CJZ458777 CTV458777 DDR458777 DNN458777 DXJ458777 EHF458777 ERB458777 FAX458777 FKT458777 FUP458777 GEL458777 GOH458777 GYD458777 HHZ458777 HRV458777 IBR458777 ILN458777 IVJ458777 JFF458777 JPB458777 JYX458777 KIT458777 KSP458777 LCL458777 LMH458777 LWD458777 MFZ458777 MPV458777 MZR458777 NJN458777 NTJ458777 ODF458777 ONB458777 OWX458777 PGT458777 PQP458777 QAL458777 QKH458777 QUD458777 RDZ458777 RNV458777 RXR458777 SHN458777 SRJ458777 TBF458777 TLB458777 TUX458777 UET458777 UOP458777 UYL458777 VIH458777 VSD458777 WBZ458777 WLV458777 WVR458777 Q524313 JF524313 TB524313 ACX524313 AMT524313 AWP524313 BGL524313 BQH524313 CAD524313 CJZ524313 CTV524313 DDR524313 DNN524313 DXJ524313 EHF524313 ERB524313 FAX524313 FKT524313 FUP524313 GEL524313 GOH524313 GYD524313 HHZ524313 HRV524313 IBR524313 ILN524313 IVJ524313 JFF524313 JPB524313 JYX524313 KIT524313 KSP524313 LCL524313 LMH524313 LWD524313 MFZ524313 MPV524313 MZR524313 NJN524313 NTJ524313 ODF524313 ONB524313 OWX524313 PGT524313 PQP524313 QAL524313 QKH524313 QUD524313 RDZ524313 RNV524313 RXR524313 SHN524313 SRJ524313 TBF524313 TLB524313 TUX524313 UET524313 UOP524313 UYL524313 VIH524313 VSD524313 WBZ524313 WLV524313 WVR524313 Q589849 JF589849 TB589849 ACX589849 AMT589849 AWP589849 BGL589849 BQH589849 CAD589849 CJZ589849 CTV589849 DDR589849 DNN589849 DXJ589849 EHF589849 ERB589849 FAX589849 FKT589849 FUP589849 GEL589849 GOH589849 GYD589849 HHZ589849 HRV589849 IBR589849 ILN589849 IVJ589849 JFF589849 JPB589849 JYX589849 KIT589849 KSP589849 LCL589849 LMH589849 LWD589849 MFZ589849 MPV589849 MZR589849 NJN589849 NTJ589849 ODF589849 ONB589849 OWX589849 PGT589849 PQP589849 QAL589849 QKH589849 QUD589849 RDZ589849 RNV589849 RXR589849 SHN589849 SRJ589849 TBF589849 TLB589849 TUX589849 UET589849 UOP589849 UYL589849 VIH589849 VSD589849 WBZ589849 WLV589849 WVR589849 Q655385 JF655385 TB655385 ACX655385 AMT655385 AWP655385 BGL655385 BQH655385 CAD655385 CJZ655385 CTV655385 DDR655385 DNN655385 DXJ655385 EHF655385 ERB655385 FAX655385 FKT655385 FUP655385 GEL655385 GOH655385 GYD655385 HHZ655385 HRV655385 IBR655385 ILN655385 IVJ655385 JFF655385 JPB655385 JYX655385 KIT655385 KSP655385 LCL655385 LMH655385 LWD655385 MFZ655385 MPV655385 MZR655385 NJN655385 NTJ655385 ODF655385 ONB655385 OWX655385 PGT655385 PQP655385 QAL655385 QKH655385 QUD655385 RDZ655385 RNV655385 RXR655385 SHN655385 SRJ655385 TBF655385 TLB655385 TUX655385 UET655385 UOP655385 UYL655385 VIH655385 VSD655385 WBZ655385 WLV655385 WVR655385 Q720921 JF720921 TB720921 ACX720921 AMT720921 AWP720921 BGL720921 BQH720921 CAD720921 CJZ720921 CTV720921 DDR720921 DNN720921 DXJ720921 EHF720921 ERB720921 FAX720921 FKT720921 FUP720921 GEL720921 GOH720921 GYD720921 HHZ720921 HRV720921 IBR720921 ILN720921 IVJ720921 JFF720921 JPB720921 JYX720921 KIT720921 KSP720921 LCL720921 LMH720921 LWD720921 MFZ720921 MPV720921 MZR720921 NJN720921 NTJ720921 ODF720921 ONB720921 OWX720921 PGT720921 PQP720921 QAL720921 QKH720921 QUD720921 RDZ720921 RNV720921 RXR720921 SHN720921 SRJ720921 TBF720921 TLB720921 TUX720921 UET720921 UOP720921 UYL720921 VIH720921 VSD720921 WBZ720921 WLV720921 WVR720921 Q786457 JF786457 TB786457 ACX786457 AMT786457 AWP786457 BGL786457 BQH786457 CAD786457 CJZ786457 CTV786457 DDR786457 DNN786457 DXJ786457 EHF786457 ERB786457 FAX786457 FKT786457 FUP786457 GEL786457 GOH786457 GYD786457 HHZ786457 HRV786457 IBR786457 ILN786457 IVJ786457 JFF786457 JPB786457 JYX786457 KIT786457 KSP786457 LCL786457 LMH786457 LWD786457 MFZ786457 MPV786457 MZR786457 NJN786457 NTJ786457 ODF786457 ONB786457 OWX786457 PGT786457 PQP786457 QAL786457 QKH786457 QUD786457 RDZ786457 RNV786457 RXR786457 SHN786457 SRJ786457 TBF786457 TLB786457 TUX786457 UET786457 UOP786457 UYL786457 VIH786457 VSD786457 WBZ786457 WLV786457 WVR786457 Q851993 JF851993 TB851993 ACX851993 AMT851993 AWP851993 BGL851993 BQH851993 CAD851993 CJZ851993 CTV851993 DDR851993 DNN851993 DXJ851993 EHF851993 ERB851993 FAX851993 FKT851993 FUP851993 GEL851993 GOH851993 GYD851993 HHZ851993 HRV851993 IBR851993 ILN851993 IVJ851993 JFF851993 JPB851993 JYX851993 KIT851993 KSP851993 LCL851993 LMH851993 LWD851993 MFZ851993 MPV851993 MZR851993 NJN851993 NTJ851993 ODF851993 ONB851993 OWX851993 PGT851993 PQP851993 QAL851993 QKH851993 QUD851993 RDZ851993 RNV851993 RXR851993 SHN851993 SRJ851993 TBF851993 TLB851993 TUX851993 UET851993 UOP851993 UYL851993 VIH851993 VSD851993 WBZ851993 WLV851993 WVR851993 Q917529 JF917529 TB917529 ACX917529 AMT917529 AWP917529 BGL917529 BQH917529 CAD917529 CJZ917529 CTV917529 DDR917529 DNN917529 DXJ917529 EHF917529 ERB917529 FAX917529 FKT917529 FUP917529 GEL917529 GOH917529 GYD917529 HHZ917529 HRV917529 IBR917529 ILN917529 IVJ917529 JFF917529 JPB917529 JYX917529 KIT917529 KSP917529 LCL917529 LMH917529 LWD917529 MFZ917529 MPV917529 MZR917529 NJN917529 NTJ917529 ODF917529 ONB917529 OWX917529 PGT917529 PQP917529 QAL917529 QKH917529 QUD917529 RDZ917529 RNV917529 RXR917529 SHN917529 SRJ917529 TBF917529 TLB917529 TUX917529 UET917529 UOP917529 UYL917529 VIH917529 VSD917529 WBZ917529 WLV917529 WVR917529 Q983065 JF983065 TB983065 ACX983065 AMT983065 AWP983065 BGL983065 BQH983065 CAD983065 CJZ983065 CTV983065 DDR983065 DNN983065 DXJ983065 EHF983065 ERB983065 FAX983065 FKT983065 FUP983065 GEL983065 GOH983065 GYD983065 HHZ983065 HRV983065 IBR983065 ILN983065 IVJ983065 JFF983065 JPB983065 JYX983065 KIT983065 KSP983065 LCL983065 LMH983065 LWD983065 MFZ983065 MPV983065 MZR983065 NJN983065 NTJ983065 ODF983065 ONB983065 OWX983065 PGT983065 PQP983065 QAL983065 QKH983065 QUD983065 RDZ983065 RNV983065 RXR983065 SHN983065 SRJ983065 TBF983065 TLB983065 TUX983065 UET983065 UOP983065 UYL983065 VIH983065 VSD983065 WBZ983065 WLV983065 WVR983065"/>
    <dataValidation allowBlank="1" sqref="WVM983066:WVX983072 JA65562:JL65568 SW65562:TH65568 ACS65562:ADD65568 AMO65562:AMZ65568 AWK65562:AWV65568 BGG65562:BGR65568 BQC65562:BQN65568 BZY65562:CAJ65568 CJU65562:CKF65568 CTQ65562:CUB65568 DDM65562:DDX65568 DNI65562:DNT65568 DXE65562:DXP65568 EHA65562:EHL65568 EQW65562:ERH65568 FAS65562:FBD65568 FKO65562:FKZ65568 FUK65562:FUV65568 GEG65562:GER65568 GOC65562:GON65568 GXY65562:GYJ65568 HHU65562:HIF65568 HRQ65562:HSB65568 IBM65562:IBX65568 ILI65562:ILT65568 IVE65562:IVP65568 JFA65562:JFL65568 JOW65562:JPH65568 JYS65562:JZD65568 KIO65562:KIZ65568 KSK65562:KSV65568 LCG65562:LCR65568 LMC65562:LMN65568 LVY65562:LWJ65568 MFU65562:MGF65568 MPQ65562:MQB65568 MZM65562:MZX65568 NJI65562:NJT65568 NTE65562:NTP65568 ODA65562:ODL65568 OMW65562:ONH65568 OWS65562:OXD65568 PGO65562:PGZ65568 PQK65562:PQV65568 QAG65562:QAR65568 QKC65562:QKN65568 QTY65562:QUJ65568 RDU65562:REF65568 RNQ65562:ROB65568 RXM65562:RXX65568 SHI65562:SHT65568 SRE65562:SRP65568 TBA65562:TBL65568 TKW65562:TLH65568 TUS65562:TVD65568 UEO65562:UEZ65568 UOK65562:UOV65568 UYG65562:UYR65568 VIC65562:VIN65568 VRY65562:VSJ65568 WBU65562:WCF65568 WLQ65562:WMB65568 WVM65562:WVX65568 JA131098:JL131104 SW131098:TH131104 ACS131098:ADD131104 AMO131098:AMZ131104 AWK131098:AWV131104 BGG131098:BGR131104 BQC131098:BQN131104 BZY131098:CAJ131104 CJU131098:CKF131104 CTQ131098:CUB131104 DDM131098:DDX131104 DNI131098:DNT131104 DXE131098:DXP131104 EHA131098:EHL131104 EQW131098:ERH131104 FAS131098:FBD131104 FKO131098:FKZ131104 FUK131098:FUV131104 GEG131098:GER131104 GOC131098:GON131104 GXY131098:GYJ131104 HHU131098:HIF131104 HRQ131098:HSB131104 IBM131098:IBX131104 ILI131098:ILT131104 IVE131098:IVP131104 JFA131098:JFL131104 JOW131098:JPH131104 JYS131098:JZD131104 KIO131098:KIZ131104 KSK131098:KSV131104 LCG131098:LCR131104 LMC131098:LMN131104 LVY131098:LWJ131104 MFU131098:MGF131104 MPQ131098:MQB131104 MZM131098:MZX131104 NJI131098:NJT131104 NTE131098:NTP131104 ODA131098:ODL131104 OMW131098:ONH131104 OWS131098:OXD131104 PGO131098:PGZ131104 PQK131098:PQV131104 QAG131098:QAR131104 QKC131098:QKN131104 QTY131098:QUJ131104 RDU131098:REF131104 RNQ131098:ROB131104 RXM131098:RXX131104 SHI131098:SHT131104 SRE131098:SRP131104 TBA131098:TBL131104 TKW131098:TLH131104 TUS131098:TVD131104 UEO131098:UEZ131104 UOK131098:UOV131104 UYG131098:UYR131104 VIC131098:VIN131104 VRY131098:VSJ131104 WBU131098:WCF131104 WLQ131098:WMB131104 WVM131098:WVX131104 JA196634:JL196640 SW196634:TH196640 ACS196634:ADD196640 AMO196634:AMZ196640 AWK196634:AWV196640 BGG196634:BGR196640 BQC196634:BQN196640 BZY196634:CAJ196640 CJU196634:CKF196640 CTQ196634:CUB196640 DDM196634:DDX196640 DNI196634:DNT196640 DXE196634:DXP196640 EHA196634:EHL196640 EQW196634:ERH196640 FAS196634:FBD196640 FKO196634:FKZ196640 FUK196634:FUV196640 GEG196634:GER196640 GOC196634:GON196640 GXY196634:GYJ196640 HHU196634:HIF196640 HRQ196634:HSB196640 IBM196634:IBX196640 ILI196634:ILT196640 IVE196634:IVP196640 JFA196634:JFL196640 JOW196634:JPH196640 JYS196634:JZD196640 KIO196634:KIZ196640 KSK196634:KSV196640 LCG196634:LCR196640 LMC196634:LMN196640 LVY196634:LWJ196640 MFU196634:MGF196640 MPQ196634:MQB196640 MZM196634:MZX196640 NJI196634:NJT196640 NTE196634:NTP196640 ODA196634:ODL196640 OMW196634:ONH196640 OWS196634:OXD196640 PGO196634:PGZ196640 PQK196634:PQV196640 QAG196634:QAR196640 QKC196634:QKN196640 QTY196634:QUJ196640 RDU196634:REF196640 RNQ196634:ROB196640 RXM196634:RXX196640 SHI196634:SHT196640 SRE196634:SRP196640 TBA196634:TBL196640 TKW196634:TLH196640 TUS196634:TVD196640 UEO196634:UEZ196640 UOK196634:UOV196640 UYG196634:UYR196640 VIC196634:VIN196640 VRY196634:VSJ196640 WBU196634:WCF196640 WLQ196634:WMB196640 WVM196634:WVX196640 JA262170:JL262176 SW262170:TH262176 ACS262170:ADD262176 AMO262170:AMZ262176 AWK262170:AWV262176 BGG262170:BGR262176 BQC262170:BQN262176 BZY262170:CAJ262176 CJU262170:CKF262176 CTQ262170:CUB262176 DDM262170:DDX262176 DNI262170:DNT262176 DXE262170:DXP262176 EHA262170:EHL262176 EQW262170:ERH262176 FAS262170:FBD262176 FKO262170:FKZ262176 FUK262170:FUV262176 GEG262170:GER262176 GOC262170:GON262176 GXY262170:GYJ262176 HHU262170:HIF262176 HRQ262170:HSB262176 IBM262170:IBX262176 ILI262170:ILT262176 IVE262170:IVP262176 JFA262170:JFL262176 JOW262170:JPH262176 JYS262170:JZD262176 KIO262170:KIZ262176 KSK262170:KSV262176 LCG262170:LCR262176 LMC262170:LMN262176 LVY262170:LWJ262176 MFU262170:MGF262176 MPQ262170:MQB262176 MZM262170:MZX262176 NJI262170:NJT262176 NTE262170:NTP262176 ODA262170:ODL262176 OMW262170:ONH262176 OWS262170:OXD262176 PGO262170:PGZ262176 PQK262170:PQV262176 QAG262170:QAR262176 QKC262170:QKN262176 QTY262170:QUJ262176 RDU262170:REF262176 RNQ262170:ROB262176 RXM262170:RXX262176 SHI262170:SHT262176 SRE262170:SRP262176 TBA262170:TBL262176 TKW262170:TLH262176 TUS262170:TVD262176 UEO262170:UEZ262176 UOK262170:UOV262176 UYG262170:UYR262176 VIC262170:VIN262176 VRY262170:VSJ262176 WBU262170:WCF262176 WLQ262170:WMB262176 WVM262170:WVX262176 JA327706:JL327712 SW327706:TH327712 ACS327706:ADD327712 AMO327706:AMZ327712 AWK327706:AWV327712 BGG327706:BGR327712 BQC327706:BQN327712 BZY327706:CAJ327712 CJU327706:CKF327712 CTQ327706:CUB327712 DDM327706:DDX327712 DNI327706:DNT327712 DXE327706:DXP327712 EHA327706:EHL327712 EQW327706:ERH327712 FAS327706:FBD327712 FKO327706:FKZ327712 FUK327706:FUV327712 GEG327706:GER327712 GOC327706:GON327712 GXY327706:GYJ327712 HHU327706:HIF327712 HRQ327706:HSB327712 IBM327706:IBX327712 ILI327706:ILT327712 IVE327706:IVP327712 JFA327706:JFL327712 JOW327706:JPH327712 JYS327706:JZD327712 KIO327706:KIZ327712 KSK327706:KSV327712 LCG327706:LCR327712 LMC327706:LMN327712 LVY327706:LWJ327712 MFU327706:MGF327712 MPQ327706:MQB327712 MZM327706:MZX327712 NJI327706:NJT327712 NTE327706:NTP327712 ODA327706:ODL327712 OMW327706:ONH327712 OWS327706:OXD327712 PGO327706:PGZ327712 PQK327706:PQV327712 QAG327706:QAR327712 QKC327706:QKN327712 QTY327706:QUJ327712 RDU327706:REF327712 RNQ327706:ROB327712 RXM327706:RXX327712 SHI327706:SHT327712 SRE327706:SRP327712 TBA327706:TBL327712 TKW327706:TLH327712 TUS327706:TVD327712 UEO327706:UEZ327712 UOK327706:UOV327712 UYG327706:UYR327712 VIC327706:VIN327712 VRY327706:VSJ327712 WBU327706:WCF327712 WLQ327706:WMB327712 WVM327706:WVX327712 JA393242:JL393248 SW393242:TH393248 ACS393242:ADD393248 AMO393242:AMZ393248 AWK393242:AWV393248 BGG393242:BGR393248 BQC393242:BQN393248 BZY393242:CAJ393248 CJU393242:CKF393248 CTQ393242:CUB393248 DDM393242:DDX393248 DNI393242:DNT393248 DXE393242:DXP393248 EHA393242:EHL393248 EQW393242:ERH393248 FAS393242:FBD393248 FKO393242:FKZ393248 FUK393242:FUV393248 GEG393242:GER393248 GOC393242:GON393248 GXY393242:GYJ393248 HHU393242:HIF393248 HRQ393242:HSB393248 IBM393242:IBX393248 ILI393242:ILT393248 IVE393242:IVP393248 JFA393242:JFL393248 JOW393242:JPH393248 JYS393242:JZD393248 KIO393242:KIZ393248 KSK393242:KSV393248 LCG393242:LCR393248 LMC393242:LMN393248 LVY393242:LWJ393248 MFU393242:MGF393248 MPQ393242:MQB393248 MZM393242:MZX393248 NJI393242:NJT393248 NTE393242:NTP393248 ODA393242:ODL393248 OMW393242:ONH393248 OWS393242:OXD393248 PGO393242:PGZ393248 PQK393242:PQV393248 QAG393242:QAR393248 QKC393242:QKN393248 QTY393242:QUJ393248 RDU393242:REF393248 RNQ393242:ROB393248 RXM393242:RXX393248 SHI393242:SHT393248 SRE393242:SRP393248 TBA393242:TBL393248 TKW393242:TLH393248 TUS393242:TVD393248 UEO393242:UEZ393248 UOK393242:UOV393248 UYG393242:UYR393248 VIC393242:VIN393248 VRY393242:VSJ393248 WBU393242:WCF393248 WLQ393242:WMB393248 WVM393242:WVX393248 JA458778:JL458784 SW458778:TH458784 ACS458778:ADD458784 AMO458778:AMZ458784 AWK458778:AWV458784 BGG458778:BGR458784 BQC458778:BQN458784 BZY458778:CAJ458784 CJU458778:CKF458784 CTQ458778:CUB458784 DDM458778:DDX458784 DNI458778:DNT458784 DXE458778:DXP458784 EHA458778:EHL458784 EQW458778:ERH458784 FAS458778:FBD458784 FKO458778:FKZ458784 FUK458778:FUV458784 GEG458778:GER458784 GOC458778:GON458784 GXY458778:GYJ458784 HHU458778:HIF458784 HRQ458778:HSB458784 IBM458778:IBX458784 ILI458778:ILT458784 IVE458778:IVP458784 JFA458778:JFL458784 JOW458778:JPH458784 JYS458778:JZD458784 KIO458778:KIZ458784 KSK458778:KSV458784 LCG458778:LCR458784 LMC458778:LMN458784 LVY458778:LWJ458784 MFU458778:MGF458784 MPQ458778:MQB458784 MZM458778:MZX458784 NJI458778:NJT458784 NTE458778:NTP458784 ODA458778:ODL458784 OMW458778:ONH458784 OWS458778:OXD458784 PGO458778:PGZ458784 PQK458778:PQV458784 QAG458778:QAR458784 QKC458778:QKN458784 QTY458778:QUJ458784 RDU458778:REF458784 RNQ458778:ROB458784 RXM458778:RXX458784 SHI458778:SHT458784 SRE458778:SRP458784 TBA458778:TBL458784 TKW458778:TLH458784 TUS458778:TVD458784 UEO458778:UEZ458784 UOK458778:UOV458784 UYG458778:UYR458784 VIC458778:VIN458784 VRY458778:VSJ458784 WBU458778:WCF458784 WLQ458778:WMB458784 WVM458778:WVX458784 JA524314:JL524320 SW524314:TH524320 ACS524314:ADD524320 AMO524314:AMZ524320 AWK524314:AWV524320 BGG524314:BGR524320 BQC524314:BQN524320 BZY524314:CAJ524320 CJU524314:CKF524320 CTQ524314:CUB524320 DDM524314:DDX524320 DNI524314:DNT524320 DXE524314:DXP524320 EHA524314:EHL524320 EQW524314:ERH524320 FAS524314:FBD524320 FKO524314:FKZ524320 FUK524314:FUV524320 GEG524314:GER524320 GOC524314:GON524320 GXY524314:GYJ524320 HHU524314:HIF524320 HRQ524314:HSB524320 IBM524314:IBX524320 ILI524314:ILT524320 IVE524314:IVP524320 JFA524314:JFL524320 JOW524314:JPH524320 JYS524314:JZD524320 KIO524314:KIZ524320 KSK524314:KSV524320 LCG524314:LCR524320 LMC524314:LMN524320 LVY524314:LWJ524320 MFU524314:MGF524320 MPQ524314:MQB524320 MZM524314:MZX524320 NJI524314:NJT524320 NTE524314:NTP524320 ODA524314:ODL524320 OMW524314:ONH524320 OWS524314:OXD524320 PGO524314:PGZ524320 PQK524314:PQV524320 QAG524314:QAR524320 QKC524314:QKN524320 QTY524314:QUJ524320 RDU524314:REF524320 RNQ524314:ROB524320 RXM524314:RXX524320 SHI524314:SHT524320 SRE524314:SRP524320 TBA524314:TBL524320 TKW524314:TLH524320 TUS524314:TVD524320 UEO524314:UEZ524320 UOK524314:UOV524320 UYG524314:UYR524320 VIC524314:VIN524320 VRY524314:VSJ524320 WBU524314:WCF524320 WLQ524314:WMB524320 WVM524314:WVX524320 JA589850:JL589856 SW589850:TH589856 ACS589850:ADD589856 AMO589850:AMZ589856 AWK589850:AWV589856 BGG589850:BGR589856 BQC589850:BQN589856 BZY589850:CAJ589856 CJU589850:CKF589856 CTQ589850:CUB589856 DDM589850:DDX589856 DNI589850:DNT589856 DXE589850:DXP589856 EHA589850:EHL589856 EQW589850:ERH589856 FAS589850:FBD589856 FKO589850:FKZ589856 FUK589850:FUV589856 GEG589850:GER589856 GOC589850:GON589856 GXY589850:GYJ589856 HHU589850:HIF589856 HRQ589850:HSB589856 IBM589850:IBX589856 ILI589850:ILT589856 IVE589850:IVP589856 JFA589850:JFL589856 JOW589850:JPH589856 JYS589850:JZD589856 KIO589850:KIZ589856 KSK589850:KSV589856 LCG589850:LCR589856 LMC589850:LMN589856 LVY589850:LWJ589856 MFU589850:MGF589856 MPQ589850:MQB589856 MZM589850:MZX589856 NJI589850:NJT589856 NTE589850:NTP589856 ODA589850:ODL589856 OMW589850:ONH589856 OWS589850:OXD589856 PGO589850:PGZ589856 PQK589850:PQV589856 QAG589850:QAR589856 QKC589850:QKN589856 QTY589850:QUJ589856 RDU589850:REF589856 RNQ589850:ROB589856 RXM589850:RXX589856 SHI589850:SHT589856 SRE589850:SRP589856 TBA589850:TBL589856 TKW589850:TLH589856 TUS589850:TVD589856 UEO589850:UEZ589856 UOK589850:UOV589856 UYG589850:UYR589856 VIC589850:VIN589856 VRY589850:VSJ589856 WBU589850:WCF589856 WLQ589850:WMB589856 WVM589850:WVX589856 JA655386:JL655392 SW655386:TH655392 ACS655386:ADD655392 AMO655386:AMZ655392 AWK655386:AWV655392 BGG655386:BGR655392 BQC655386:BQN655392 BZY655386:CAJ655392 CJU655386:CKF655392 CTQ655386:CUB655392 DDM655386:DDX655392 DNI655386:DNT655392 DXE655386:DXP655392 EHA655386:EHL655392 EQW655386:ERH655392 FAS655386:FBD655392 FKO655386:FKZ655392 FUK655386:FUV655392 GEG655386:GER655392 GOC655386:GON655392 GXY655386:GYJ655392 HHU655386:HIF655392 HRQ655386:HSB655392 IBM655386:IBX655392 ILI655386:ILT655392 IVE655386:IVP655392 JFA655386:JFL655392 JOW655386:JPH655392 JYS655386:JZD655392 KIO655386:KIZ655392 KSK655386:KSV655392 LCG655386:LCR655392 LMC655386:LMN655392 LVY655386:LWJ655392 MFU655386:MGF655392 MPQ655386:MQB655392 MZM655386:MZX655392 NJI655386:NJT655392 NTE655386:NTP655392 ODA655386:ODL655392 OMW655386:ONH655392 OWS655386:OXD655392 PGO655386:PGZ655392 PQK655386:PQV655392 QAG655386:QAR655392 QKC655386:QKN655392 QTY655386:QUJ655392 RDU655386:REF655392 RNQ655386:ROB655392 RXM655386:RXX655392 SHI655386:SHT655392 SRE655386:SRP655392 TBA655386:TBL655392 TKW655386:TLH655392 TUS655386:TVD655392 UEO655386:UEZ655392 UOK655386:UOV655392 UYG655386:UYR655392 VIC655386:VIN655392 VRY655386:VSJ655392 WBU655386:WCF655392 WLQ655386:WMB655392 WVM655386:WVX655392 JA720922:JL720928 SW720922:TH720928 ACS720922:ADD720928 AMO720922:AMZ720928 AWK720922:AWV720928 BGG720922:BGR720928 BQC720922:BQN720928 BZY720922:CAJ720928 CJU720922:CKF720928 CTQ720922:CUB720928 DDM720922:DDX720928 DNI720922:DNT720928 DXE720922:DXP720928 EHA720922:EHL720928 EQW720922:ERH720928 FAS720922:FBD720928 FKO720922:FKZ720928 FUK720922:FUV720928 GEG720922:GER720928 GOC720922:GON720928 GXY720922:GYJ720928 HHU720922:HIF720928 HRQ720922:HSB720928 IBM720922:IBX720928 ILI720922:ILT720928 IVE720922:IVP720928 JFA720922:JFL720928 JOW720922:JPH720928 JYS720922:JZD720928 KIO720922:KIZ720928 KSK720922:KSV720928 LCG720922:LCR720928 LMC720922:LMN720928 LVY720922:LWJ720928 MFU720922:MGF720928 MPQ720922:MQB720928 MZM720922:MZX720928 NJI720922:NJT720928 NTE720922:NTP720928 ODA720922:ODL720928 OMW720922:ONH720928 OWS720922:OXD720928 PGO720922:PGZ720928 PQK720922:PQV720928 QAG720922:QAR720928 QKC720922:QKN720928 QTY720922:QUJ720928 RDU720922:REF720928 RNQ720922:ROB720928 RXM720922:RXX720928 SHI720922:SHT720928 SRE720922:SRP720928 TBA720922:TBL720928 TKW720922:TLH720928 TUS720922:TVD720928 UEO720922:UEZ720928 UOK720922:UOV720928 UYG720922:UYR720928 VIC720922:VIN720928 VRY720922:VSJ720928 WBU720922:WCF720928 WLQ720922:WMB720928 WVM720922:WVX720928 JA786458:JL786464 SW786458:TH786464 ACS786458:ADD786464 AMO786458:AMZ786464 AWK786458:AWV786464 BGG786458:BGR786464 BQC786458:BQN786464 BZY786458:CAJ786464 CJU786458:CKF786464 CTQ786458:CUB786464 DDM786458:DDX786464 DNI786458:DNT786464 DXE786458:DXP786464 EHA786458:EHL786464 EQW786458:ERH786464 FAS786458:FBD786464 FKO786458:FKZ786464 FUK786458:FUV786464 GEG786458:GER786464 GOC786458:GON786464 GXY786458:GYJ786464 HHU786458:HIF786464 HRQ786458:HSB786464 IBM786458:IBX786464 ILI786458:ILT786464 IVE786458:IVP786464 JFA786458:JFL786464 JOW786458:JPH786464 JYS786458:JZD786464 KIO786458:KIZ786464 KSK786458:KSV786464 LCG786458:LCR786464 LMC786458:LMN786464 LVY786458:LWJ786464 MFU786458:MGF786464 MPQ786458:MQB786464 MZM786458:MZX786464 NJI786458:NJT786464 NTE786458:NTP786464 ODA786458:ODL786464 OMW786458:ONH786464 OWS786458:OXD786464 PGO786458:PGZ786464 PQK786458:PQV786464 QAG786458:QAR786464 QKC786458:QKN786464 QTY786458:QUJ786464 RDU786458:REF786464 RNQ786458:ROB786464 RXM786458:RXX786464 SHI786458:SHT786464 SRE786458:SRP786464 TBA786458:TBL786464 TKW786458:TLH786464 TUS786458:TVD786464 UEO786458:UEZ786464 UOK786458:UOV786464 UYG786458:UYR786464 VIC786458:VIN786464 VRY786458:VSJ786464 WBU786458:WCF786464 WLQ786458:WMB786464 WVM786458:WVX786464 JA851994:JL852000 SW851994:TH852000 ACS851994:ADD852000 AMO851994:AMZ852000 AWK851994:AWV852000 BGG851994:BGR852000 BQC851994:BQN852000 BZY851994:CAJ852000 CJU851994:CKF852000 CTQ851994:CUB852000 DDM851994:DDX852000 DNI851994:DNT852000 DXE851994:DXP852000 EHA851994:EHL852000 EQW851994:ERH852000 FAS851994:FBD852000 FKO851994:FKZ852000 FUK851994:FUV852000 GEG851994:GER852000 GOC851994:GON852000 GXY851994:GYJ852000 HHU851994:HIF852000 HRQ851994:HSB852000 IBM851994:IBX852000 ILI851994:ILT852000 IVE851994:IVP852000 JFA851994:JFL852000 JOW851994:JPH852000 JYS851994:JZD852000 KIO851994:KIZ852000 KSK851994:KSV852000 LCG851994:LCR852000 LMC851994:LMN852000 LVY851994:LWJ852000 MFU851994:MGF852000 MPQ851994:MQB852000 MZM851994:MZX852000 NJI851994:NJT852000 NTE851994:NTP852000 ODA851994:ODL852000 OMW851994:ONH852000 OWS851994:OXD852000 PGO851994:PGZ852000 PQK851994:PQV852000 QAG851994:QAR852000 QKC851994:QKN852000 QTY851994:QUJ852000 RDU851994:REF852000 RNQ851994:ROB852000 RXM851994:RXX852000 SHI851994:SHT852000 SRE851994:SRP852000 TBA851994:TBL852000 TKW851994:TLH852000 TUS851994:TVD852000 UEO851994:UEZ852000 UOK851994:UOV852000 UYG851994:UYR852000 VIC851994:VIN852000 VRY851994:VSJ852000 WBU851994:WCF852000 WLQ851994:WMB852000 WVM851994:WVX852000 JA917530:JL917536 SW917530:TH917536 ACS917530:ADD917536 AMO917530:AMZ917536 AWK917530:AWV917536 BGG917530:BGR917536 BQC917530:BQN917536 BZY917530:CAJ917536 CJU917530:CKF917536 CTQ917530:CUB917536 DDM917530:DDX917536 DNI917530:DNT917536 DXE917530:DXP917536 EHA917530:EHL917536 EQW917530:ERH917536 FAS917530:FBD917536 FKO917530:FKZ917536 FUK917530:FUV917536 GEG917530:GER917536 GOC917530:GON917536 GXY917530:GYJ917536 HHU917530:HIF917536 HRQ917530:HSB917536 IBM917530:IBX917536 ILI917530:ILT917536 IVE917530:IVP917536 JFA917530:JFL917536 JOW917530:JPH917536 JYS917530:JZD917536 KIO917530:KIZ917536 KSK917530:KSV917536 LCG917530:LCR917536 LMC917530:LMN917536 LVY917530:LWJ917536 MFU917530:MGF917536 MPQ917530:MQB917536 MZM917530:MZX917536 NJI917530:NJT917536 NTE917530:NTP917536 ODA917530:ODL917536 OMW917530:ONH917536 OWS917530:OXD917536 PGO917530:PGZ917536 PQK917530:PQV917536 QAG917530:QAR917536 QKC917530:QKN917536 QTY917530:QUJ917536 RDU917530:REF917536 RNQ917530:ROB917536 RXM917530:RXX917536 SHI917530:SHT917536 SRE917530:SRP917536 TBA917530:TBL917536 TKW917530:TLH917536 TUS917530:TVD917536 UEO917530:UEZ917536 UOK917530:UOV917536 UYG917530:UYR917536 VIC917530:VIN917536 VRY917530:VSJ917536 WBU917530:WCF917536 WLQ917530:WMB917536 WVM917530:WVX917536 JA983066:JL983072 SW983066:TH983072 ACS983066:ADD983072 AMO983066:AMZ983072 AWK983066:AWV983072 BGG983066:BGR983072 BQC983066:BQN983072 BZY983066:CAJ983072 CJU983066:CKF983072 CTQ983066:CUB983072 DDM983066:DDX983072 DNI983066:DNT983072 DXE983066:DXP983072 EHA983066:EHL983072 EQW983066:ERH983072 FAS983066:FBD983072 FKO983066:FKZ983072 FUK983066:FUV983072 GEG983066:GER983072 GOC983066:GON983072 GXY983066:GYJ983072 HHU983066:HIF983072 HRQ983066:HSB983072 IBM983066:IBX983072 ILI983066:ILT983072 IVE983066:IVP983072 JFA983066:JFL983072 JOW983066:JPH983072 JYS983066:JZD983072 KIO983066:KIZ983072 KSK983066:KSV983072 LCG983066:LCR983072 LMC983066:LMN983072 LVY983066:LWJ983072 MFU983066:MGF983072 MPQ983066:MQB983072 MZM983066:MZX983072 NJI983066:NJT983072 NTE983066:NTP983072 ODA983066:ODL983072 OMW983066:ONH983072 OWS983066:OXD983072 PGO983066:PGZ983072 PQK983066:PQV983072 QAG983066:QAR983072 QKC983066:QKN983072 QTY983066:QUJ983072 RDU983066:REF983072 RNQ983066:ROB983072 RXM983066:RXX983072 SHI983066:SHT983072 SRE983066:SRP983072 TBA983066:TBL983072 TKW983066:TLH983072 TUS983066:TVD983072 UEO983066:UEZ983072 UOK983066:UOV983072 UYG983066:UYR983072 VIC983066:VIN983072 VRY983066:VSJ983072 WBU983066:WCF983072 WLQ983066:WMB983072 ACS26:ADD32 AMO26:AMZ32 AWK26:AWV32 BGG26:BGR32 BQC26:BQN32 BZY26:CAJ32 CJU26:CKF32 CTQ26:CUB32 DDM26:DDX32 DNI26:DNT32 DXE26:DXP32 EHA26:EHL32 EQW26:ERH32 FAS26:FBD32 FKO26:FKZ32 FUK26:FUV32 GEG26:GER32 GOC26:GON32 GXY26:GYJ32 HHU26:HIF32 HRQ26:HSB32 IBM26:IBX32 ILI26:ILT32 IVE26:IVP32 JFA26:JFL32 JOW26:JPH32 JYS26:JZD32 KIO26:KIZ32 KSK26:KSV32 LCG26:LCR32 LMC26:LMN32 LVY26:LWJ32 MFU26:MGF32 MPQ26:MQB32 MZM26:MZX32 NJI26:NJT32 NTE26:NTP32 ODA26:ODL32 OMW26:ONH32 OWS26:OXD32 PGO26:PGZ32 PQK26:PQV32 QAG26:QAR32 QKC26:QKN32 QTY26:QUJ32 RDU26:REF32 RNQ26:ROB32 RXM26:RXX32 SHI26:SHT32 SRE26:SRP32 TBA26:TBL32 TKW26:TLH32 TUS26:TVD32 UEO26:UEZ32 UOK26:UOV32 UYG26:UYR32 VIC26:VIN32 VRY26:VSJ32 WBU26:WCF32 WLQ26:WMB32 WVM26:WVX32 JA26:JL32 SW26:TH32 L26:V26 L131098:W131104 L196634:W196640 L262170:W262176 L327706:W327712 L393242:W393248 L458778:W458784 L524314:W524320 L589850:W589856 L655386:W655392 L720922:W720928 L786458:W786464 L851994:W852000 L917530:W917536 L983066:W983072 L65562:W65568 L27:W32"/>
    <dataValidation type="list" allowBlank="1" showInputMessage="1" showErrorMessage="1" errorTitle="Ошибка" error="Выберите значение из списка" prompt="Выберите значение из списка" sqref="O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3">
    <tabColor theme="0" tint="-0.249977111117893"/>
  </sheetPr>
  <dimension ref="A1:T19"/>
  <sheetViews>
    <sheetView showGridLines="0" topLeftCell="E1" zoomScaleNormal="100" workbookViewId="0"/>
  </sheetViews>
  <sheetFormatPr defaultColWidth="10.5703125" defaultRowHeight="14.25"/>
  <cols>
    <col min="1" max="1" width="3.7109375" style="1014" hidden="1" customWidth="1"/>
    <col min="2" max="4" width="3.7109375" style="1008" hidden="1" customWidth="1"/>
    <col min="5" max="5" width="3.7109375" style="810" customWidth="1"/>
    <col min="6" max="6" width="9.7109375" style="991" customWidth="1"/>
    <col min="7" max="7" width="37.7109375" style="991" customWidth="1"/>
    <col min="8" max="8" width="66.85546875" style="991" customWidth="1"/>
    <col min="9" max="9" width="115.7109375" style="991" customWidth="1"/>
    <col min="10" max="11" width="10.5703125" style="1008"/>
    <col min="12" max="12" width="11.140625" style="1008" customWidth="1"/>
    <col min="13" max="20" width="10.5703125" style="1008"/>
    <col min="21" max="16384" width="10.5703125" style="991"/>
  </cols>
  <sheetData>
    <row r="1" spans="1:20" ht="3" customHeight="1">
      <c r="A1" s="1014" t="s">
        <v>49</v>
      </c>
    </row>
    <row r="2" spans="1:20" ht="22.5">
      <c r="F2" s="1196" t="s">
        <v>491</v>
      </c>
      <c r="G2" s="1197"/>
      <c r="H2" s="1198"/>
      <c r="I2" s="807"/>
    </row>
    <row r="3" spans="1:20" ht="3" customHeight="1"/>
    <row r="4" spans="1:20" s="1007" customFormat="1" ht="11.25">
      <c r="A4" s="1013"/>
      <c r="B4" s="1013"/>
      <c r="C4" s="1013"/>
      <c r="D4" s="1013"/>
      <c r="F4" s="1157" t="s">
        <v>454</v>
      </c>
      <c r="G4" s="1157"/>
      <c r="H4" s="1157"/>
      <c r="I4" s="1199" t="s">
        <v>455</v>
      </c>
      <c r="J4" s="1013"/>
      <c r="K4" s="1013"/>
      <c r="L4" s="1013"/>
      <c r="M4" s="1013"/>
      <c r="N4" s="1013"/>
      <c r="O4" s="1013"/>
      <c r="P4" s="1013"/>
      <c r="Q4" s="1013"/>
      <c r="R4" s="1013"/>
      <c r="S4" s="1013"/>
      <c r="T4" s="1013"/>
    </row>
    <row r="5" spans="1:20" s="1007" customFormat="1" ht="11.25" customHeight="1">
      <c r="A5" s="1013"/>
      <c r="B5" s="1013"/>
      <c r="C5" s="1013"/>
      <c r="D5" s="1013"/>
      <c r="F5" s="1022" t="s">
        <v>92</v>
      </c>
      <c r="G5" s="811" t="s">
        <v>457</v>
      </c>
      <c r="H5" s="1031" t="s">
        <v>442</v>
      </c>
      <c r="I5" s="1199"/>
      <c r="J5" s="1013"/>
      <c r="K5" s="1013"/>
      <c r="L5" s="1013"/>
      <c r="M5" s="1013"/>
      <c r="N5" s="1013"/>
      <c r="O5" s="1013"/>
      <c r="P5" s="1013"/>
      <c r="Q5" s="1013"/>
      <c r="R5" s="1013"/>
      <c r="S5" s="1013"/>
      <c r="T5" s="1013"/>
    </row>
    <row r="6" spans="1:20" s="1007" customFormat="1" ht="12" customHeight="1">
      <c r="A6" s="1013"/>
      <c r="B6" s="1013"/>
      <c r="C6" s="1013"/>
      <c r="D6" s="1013"/>
      <c r="F6" s="812" t="s">
        <v>93</v>
      </c>
      <c r="G6" s="813">
        <v>2</v>
      </c>
      <c r="H6" s="814">
        <v>3</v>
      </c>
      <c r="I6" s="609">
        <v>4</v>
      </c>
      <c r="J6" s="1013">
        <v>4</v>
      </c>
      <c r="K6" s="1013"/>
      <c r="L6" s="1013"/>
      <c r="M6" s="1013"/>
      <c r="N6" s="1013"/>
      <c r="O6" s="1013"/>
      <c r="P6" s="1013"/>
      <c r="Q6" s="1013"/>
      <c r="R6" s="1013"/>
      <c r="S6" s="1013"/>
      <c r="T6" s="1013"/>
    </row>
    <row r="7" spans="1:20" s="1007" customFormat="1" ht="18.75">
      <c r="A7" s="1013"/>
      <c r="B7" s="1013"/>
      <c r="C7" s="1013"/>
      <c r="D7" s="1013"/>
      <c r="F7" s="1029">
        <v>1</v>
      </c>
      <c r="G7" s="816" t="s">
        <v>492</v>
      </c>
      <c r="H7" s="1027" t="str">
        <f>IF(dateCh="","",dateCh)</f>
        <v>13.05.2021</v>
      </c>
      <c r="I7" s="817" t="s">
        <v>493</v>
      </c>
      <c r="J7" s="616"/>
      <c r="K7" s="1013"/>
      <c r="L7" s="1013"/>
      <c r="M7" s="1013"/>
      <c r="N7" s="1013"/>
      <c r="O7" s="1013"/>
      <c r="P7" s="1013"/>
      <c r="Q7" s="1013"/>
      <c r="R7" s="1013"/>
      <c r="S7" s="1013"/>
      <c r="T7" s="1013"/>
    </row>
    <row r="8" spans="1:20" s="1007" customFormat="1" ht="45">
      <c r="A8" s="1200">
        <v>1</v>
      </c>
      <c r="B8" s="1013"/>
      <c r="C8" s="1013"/>
      <c r="D8" s="1013"/>
      <c r="F8" s="1029" t="str">
        <f>"2." &amp;mergeValue(A8)</f>
        <v>2.1</v>
      </c>
      <c r="G8" s="816" t="s">
        <v>494</v>
      </c>
      <c r="H8" s="1027"/>
      <c r="I8" s="817" t="s">
        <v>590</v>
      </c>
      <c r="J8" s="616"/>
      <c r="K8" s="1013"/>
      <c r="L8" s="1013"/>
      <c r="M8" s="1013"/>
      <c r="N8" s="1013"/>
      <c r="O8" s="1013"/>
      <c r="P8" s="1013"/>
      <c r="Q8" s="1013"/>
      <c r="R8" s="1013"/>
      <c r="S8" s="1013"/>
      <c r="T8" s="1013"/>
    </row>
    <row r="9" spans="1:20" s="1007" customFormat="1" ht="22.5">
      <c r="A9" s="1200"/>
      <c r="B9" s="1013"/>
      <c r="C9" s="1013"/>
      <c r="D9" s="1013"/>
      <c r="F9" s="1029" t="str">
        <f>"3." &amp;mergeValue(A9)</f>
        <v>3.1</v>
      </c>
      <c r="G9" s="816" t="s">
        <v>495</v>
      </c>
      <c r="H9" s="1027"/>
      <c r="I9" s="817" t="s">
        <v>588</v>
      </c>
      <c r="J9" s="616"/>
      <c r="K9" s="1013"/>
      <c r="L9" s="1013"/>
      <c r="M9" s="1013"/>
      <c r="N9" s="1013"/>
      <c r="O9" s="1013"/>
      <c r="P9" s="1013"/>
      <c r="Q9" s="1013"/>
      <c r="R9" s="1013"/>
      <c r="S9" s="1013"/>
      <c r="T9" s="1013"/>
    </row>
    <row r="10" spans="1:20" s="1007" customFormat="1" ht="22.5">
      <c r="A10" s="1200"/>
      <c r="B10" s="1013"/>
      <c r="C10" s="1013"/>
      <c r="D10" s="1013"/>
      <c r="F10" s="1029" t="str">
        <f>"4."&amp;mergeValue(A10)</f>
        <v>4.1</v>
      </c>
      <c r="G10" s="816" t="s">
        <v>496</v>
      </c>
      <c r="H10" s="1031" t="s">
        <v>458</v>
      </c>
      <c r="I10" s="817"/>
      <c r="J10" s="616"/>
      <c r="K10" s="1013"/>
      <c r="L10" s="1013"/>
      <c r="M10" s="1013"/>
      <c r="N10" s="1013"/>
      <c r="O10" s="1013"/>
      <c r="P10" s="1013"/>
      <c r="Q10" s="1013"/>
      <c r="R10" s="1013"/>
      <c r="S10" s="1013"/>
      <c r="T10" s="1013"/>
    </row>
    <row r="11" spans="1:20" s="1007" customFormat="1" ht="18.75">
      <c r="A11" s="1200"/>
      <c r="B11" s="1200">
        <v>1</v>
      </c>
      <c r="C11" s="1023"/>
      <c r="D11" s="1023"/>
      <c r="F11" s="1029" t="str">
        <f>"4."&amp;mergeValue(A11) &amp;"."&amp;mergeValue(B11)</f>
        <v>4.1.1</v>
      </c>
      <c r="G11" s="831" t="s">
        <v>592</v>
      </c>
      <c r="H11" s="1027" t="str">
        <f>IF(region_name="","",region_name)</f>
        <v>Челябинская область</v>
      </c>
      <c r="I11" s="817" t="s">
        <v>499</v>
      </c>
      <c r="J11" s="616"/>
      <c r="K11" s="1013"/>
      <c r="L11" s="1013"/>
      <c r="M11" s="1013"/>
      <c r="N11" s="1013"/>
      <c r="O11" s="1013"/>
      <c r="P11" s="1013"/>
      <c r="Q11" s="1013"/>
      <c r="R11" s="1013"/>
      <c r="S11" s="1013"/>
      <c r="T11" s="1013"/>
    </row>
    <row r="12" spans="1:20" s="1007" customFormat="1" ht="22.5">
      <c r="A12" s="1200"/>
      <c r="B12" s="1200"/>
      <c r="C12" s="1200">
        <v>1</v>
      </c>
      <c r="D12" s="1023"/>
      <c r="F12" s="1029" t="str">
        <f>"4."&amp;mergeValue(A12) &amp;"."&amp;mergeValue(B12)&amp;"."&amp;mergeValue(C12)</f>
        <v>4.1.1.1</v>
      </c>
      <c r="G12" s="818" t="s">
        <v>497</v>
      </c>
      <c r="H12" s="1027"/>
      <c r="I12" s="817" t="s">
        <v>500</v>
      </c>
      <c r="J12" s="616"/>
      <c r="K12" s="1013"/>
      <c r="L12" s="1013"/>
      <c r="M12" s="1013"/>
      <c r="N12" s="1013"/>
      <c r="O12" s="1013"/>
      <c r="P12" s="1013"/>
      <c r="Q12" s="1013"/>
      <c r="R12" s="1013"/>
      <c r="S12" s="1013"/>
      <c r="T12" s="1013"/>
    </row>
    <row r="13" spans="1:20" s="1007" customFormat="1" ht="39" customHeight="1">
      <c r="A13" s="1200"/>
      <c r="B13" s="1200"/>
      <c r="C13" s="1200"/>
      <c r="D13" s="1023">
        <v>1</v>
      </c>
      <c r="F13" s="1029" t="str">
        <f>"4."&amp;mergeValue(A13) &amp;"."&amp;mergeValue(B13)&amp;"."&amp;mergeValue(C13)&amp;"."&amp;mergeValue(D13)</f>
        <v>4.1.1.1.1</v>
      </c>
      <c r="G13" s="819" t="s">
        <v>498</v>
      </c>
      <c r="H13" s="1027"/>
      <c r="I13" s="1201" t="s">
        <v>591</v>
      </c>
      <c r="J13" s="616"/>
      <c r="K13" s="1013"/>
      <c r="L13" s="1013"/>
      <c r="M13" s="1013"/>
      <c r="N13" s="1013"/>
      <c r="O13" s="1013"/>
      <c r="P13" s="1013"/>
      <c r="Q13" s="1013"/>
      <c r="R13" s="1013"/>
      <c r="S13" s="1013"/>
      <c r="T13" s="1013"/>
    </row>
    <row r="14" spans="1:20" s="1007" customFormat="1" ht="18.75">
      <c r="A14" s="1200"/>
      <c r="B14" s="1200"/>
      <c r="C14" s="1200"/>
      <c r="D14" s="1023"/>
      <c r="F14" s="820"/>
      <c r="G14" s="1001" t="s">
        <v>4</v>
      </c>
      <c r="H14" s="625"/>
      <c r="I14" s="1201"/>
      <c r="J14" s="616"/>
      <c r="K14" s="1013"/>
      <c r="L14" s="1013"/>
      <c r="M14" s="1013"/>
      <c r="N14" s="1013"/>
      <c r="O14" s="1013"/>
      <c r="P14" s="1013"/>
      <c r="Q14" s="1013"/>
      <c r="R14" s="1013"/>
      <c r="S14" s="1013"/>
      <c r="T14" s="1013"/>
    </row>
    <row r="15" spans="1:20" s="1007" customFormat="1" ht="18.75">
      <c r="A15" s="1200"/>
      <c r="B15" s="1200"/>
      <c r="C15" s="1023"/>
      <c r="D15" s="1023"/>
      <c r="F15" s="635"/>
      <c r="G15" s="578" t="s">
        <v>403</v>
      </c>
      <c r="H15" s="636"/>
      <c r="I15" s="637"/>
      <c r="J15" s="616"/>
      <c r="K15" s="1013"/>
      <c r="L15" s="1013"/>
      <c r="M15" s="1013"/>
      <c r="N15" s="1013"/>
      <c r="O15" s="1013"/>
      <c r="P15" s="1013"/>
      <c r="Q15" s="1013"/>
      <c r="R15" s="1013"/>
      <c r="S15" s="1013"/>
      <c r="T15" s="1013"/>
    </row>
    <row r="16" spans="1:20" s="1007" customFormat="1" ht="18.75">
      <c r="A16" s="1200"/>
      <c r="B16" s="1013"/>
      <c r="C16" s="1013"/>
      <c r="D16" s="1013"/>
      <c r="F16" s="820"/>
      <c r="G16" s="734" t="s">
        <v>506</v>
      </c>
      <c r="H16" s="821"/>
      <c r="I16" s="822"/>
      <c r="J16" s="616"/>
      <c r="K16" s="1013"/>
      <c r="L16" s="1013"/>
      <c r="M16" s="1013"/>
      <c r="N16" s="1013"/>
      <c r="O16" s="1013"/>
      <c r="P16" s="1013"/>
      <c r="Q16" s="1013"/>
      <c r="R16" s="1013"/>
      <c r="S16" s="1013"/>
      <c r="T16" s="1013"/>
    </row>
    <row r="17" spans="1:20" s="1007" customFormat="1" ht="18.75">
      <c r="A17" s="1013"/>
      <c r="B17" s="1013"/>
      <c r="C17" s="1013"/>
      <c r="D17" s="1013"/>
      <c r="F17" s="820"/>
      <c r="G17" s="737" t="s">
        <v>505</v>
      </c>
      <c r="H17" s="821"/>
      <c r="I17" s="822"/>
      <c r="J17" s="616"/>
      <c r="K17" s="1013"/>
      <c r="L17" s="1013"/>
      <c r="M17" s="1013"/>
      <c r="N17" s="1013"/>
      <c r="O17" s="1013"/>
      <c r="P17" s="1013"/>
      <c r="Q17" s="1013"/>
      <c r="R17" s="1013"/>
      <c r="S17" s="1013"/>
      <c r="T17" s="1013"/>
    </row>
    <row r="18" spans="1:20" s="773" customFormat="1" ht="3" customHeight="1">
      <c r="A18" s="774"/>
      <c r="B18" s="774"/>
      <c r="C18" s="774"/>
      <c r="D18" s="774"/>
      <c r="F18" s="626"/>
      <c r="G18" s="627"/>
      <c r="H18" s="628"/>
      <c r="I18" s="629"/>
      <c r="J18" s="774"/>
      <c r="K18" s="774"/>
      <c r="L18" s="774"/>
      <c r="M18" s="774"/>
      <c r="N18" s="774"/>
      <c r="O18" s="774"/>
      <c r="P18" s="774"/>
      <c r="Q18" s="774"/>
      <c r="R18" s="774"/>
      <c r="S18" s="774"/>
      <c r="T18" s="774"/>
    </row>
    <row r="19" spans="1:20" s="773" customFormat="1" ht="15" customHeight="1">
      <c r="A19" s="774"/>
      <c r="B19" s="774"/>
      <c r="C19" s="774"/>
      <c r="D19" s="774"/>
      <c r="F19" s="823"/>
      <c r="G19" s="1195" t="s">
        <v>593</v>
      </c>
      <c r="H19" s="1195"/>
      <c r="I19" s="984"/>
      <c r="J19" s="774"/>
      <c r="K19" s="774"/>
      <c r="L19" s="774"/>
      <c r="M19" s="774"/>
      <c r="N19" s="774"/>
      <c r="O19" s="774"/>
      <c r="P19" s="774"/>
      <c r="Q19" s="774"/>
      <c r="R19" s="774"/>
      <c r="S19" s="774"/>
      <c r="T19" s="774"/>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3">
    <tabColor rgb="FFEAEBEE"/>
    <pageSetUpPr fitToPage="1"/>
  </sheetPr>
  <dimension ref="A1:AJ34"/>
  <sheetViews>
    <sheetView showGridLines="0" topLeftCell="I4" zoomScaleNormal="100" workbookViewId="0"/>
  </sheetViews>
  <sheetFormatPr defaultColWidth="10.5703125" defaultRowHeight="14.25"/>
  <cols>
    <col min="1" max="6" width="10.5703125" style="1008" hidden="1" customWidth="1"/>
    <col min="7" max="8" width="9.140625" style="1014" hidden="1" customWidth="1"/>
    <col min="9" max="9" width="3.7109375" style="997" customWidth="1"/>
    <col min="10" max="11" width="3.7109375" style="810" customWidth="1"/>
    <col min="12" max="12" width="12.7109375" style="991" customWidth="1"/>
    <col min="13" max="13" width="44.7109375" style="991" customWidth="1"/>
    <col min="14" max="14" width="1.7109375" style="991" hidden="1" customWidth="1"/>
    <col min="15" max="15" width="29.7109375" style="991" hidden="1" customWidth="1"/>
    <col min="16" max="17" width="23.7109375" style="991" hidden="1" customWidth="1"/>
    <col min="18" max="18" width="11.7109375" style="991" customWidth="1"/>
    <col min="19" max="19" width="3.7109375" style="991" customWidth="1"/>
    <col min="20" max="20" width="11.7109375" style="991" customWidth="1"/>
    <col min="21" max="21" width="8.5703125" style="991" hidden="1" customWidth="1"/>
    <col min="22" max="22" width="4.7109375" style="991" customWidth="1"/>
    <col min="23" max="23" width="115.7109375" style="991" customWidth="1"/>
    <col min="24" max="25" width="10.5703125" style="1008"/>
    <col min="26" max="26" width="11.140625" style="1008" customWidth="1"/>
    <col min="27" max="34" width="10.5703125" style="1008"/>
    <col min="35" max="256" width="10.5703125" style="991"/>
    <col min="257" max="264" width="0" style="991" hidden="1" customWidth="1"/>
    <col min="265" max="265" width="3.7109375" style="991" customWidth="1"/>
    <col min="266" max="266" width="3.85546875" style="991" customWidth="1"/>
    <col min="267" max="267" width="3.7109375" style="991" customWidth="1"/>
    <col min="268" max="268" width="12.7109375" style="991" customWidth="1"/>
    <col min="269" max="269" width="52.7109375" style="991" customWidth="1"/>
    <col min="270" max="273" width="0" style="991" hidden="1" customWidth="1"/>
    <col min="274" max="274" width="12.28515625" style="991" customWidth="1"/>
    <col min="275" max="275" width="6.42578125" style="991" customWidth="1"/>
    <col min="276" max="276" width="12.28515625" style="991" customWidth="1"/>
    <col min="277" max="277" width="0" style="991" hidden="1" customWidth="1"/>
    <col min="278" max="278" width="3.7109375" style="991" customWidth="1"/>
    <col min="279" max="279" width="11.140625" style="991" bestFit="1" customWidth="1"/>
    <col min="280" max="281" width="10.5703125" style="991"/>
    <col min="282" max="282" width="11.140625" style="991" customWidth="1"/>
    <col min="283" max="512" width="10.5703125" style="991"/>
    <col min="513" max="520" width="0" style="991" hidden="1" customWidth="1"/>
    <col min="521" max="521" width="3.7109375" style="991" customWidth="1"/>
    <col min="522" max="522" width="3.85546875" style="991" customWidth="1"/>
    <col min="523" max="523" width="3.7109375" style="991" customWidth="1"/>
    <col min="524" max="524" width="12.7109375" style="991" customWidth="1"/>
    <col min="525" max="525" width="52.7109375" style="991" customWidth="1"/>
    <col min="526" max="529" width="0" style="991" hidden="1" customWidth="1"/>
    <col min="530" max="530" width="12.28515625" style="991" customWidth="1"/>
    <col min="531" max="531" width="6.42578125" style="991" customWidth="1"/>
    <col min="532" max="532" width="12.28515625" style="991" customWidth="1"/>
    <col min="533" max="533" width="0" style="991" hidden="1" customWidth="1"/>
    <col min="534" max="534" width="3.7109375" style="991" customWidth="1"/>
    <col min="535" max="535" width="11.140625" style="991" bestFit="1" customWidth="1"/>
    <col min="536" max="537" width="10.5703125" style="991"/>
    <col min="538" max="538" width="11.140625" style="991" customWidth="1"/>
    <col min="539" max="768" width="10.5703125" style="991"/>
    <col min="769" max="776" width="0" style="991" hidden="1" customWidth="1"/>
    <col min="777" max="777" width="3.7109375" style="991" customWidth="1"/>
    <col min="778" max="778" width="3.85546875" style="991" customWidth="1"/>
    <col min="779" max="779" width="3.7109375" style="991" customWidth="1"/>
    <col min="780" max="780" width="12.7109375" style="991" customWidth="1"/>
    <col min="781" max="781" width="52.7109375" style="991" customWidth="1"/>
    <col min="782" max="785" width="0" style="991" hidden="1" customWidth="1"/>
    <col min="786" max="786" width="12.28515625" style="991" customWidth="1"/>
    <col min="787" max="787" width="6.42578125" style="991" customWidth="1"/>
    <col min="788" max="788" width="12.28515625" style="991" customWidth="1"/>
    <col min="789" max="789" width="0" style="991" hidden="1" customWidth="1"/>
    <col min="790" max="790" width="3.7109375" style="991" customWidth="1"/>
    <col min="791" max="791" width="11.140625" style="991" bestFit="1" customWidth="1"/>
    <col min="792" max="793" width="10.5703125" style="991"/>
    <col min="794" max="794" width="11.140625" style="991" customWidth="1"/>
    <col min="795" max="1024" width="10.5703125" style="991"/>
    <col min="1025" max="1032" width="0" style="991" hidden="1" customWidth="1"/>
    <col min="1033" max="1033" width="3.7109375" style="991" customWidth="1"/>
    <col min="1034" max="1034" width="3.85546875" style="991" customWidth="1"/>
    <col min="1035" max="1035" width="3.7109375" style="991" customWidth="1"/>
    <col min="1036" max="1036" width="12.7109375" style="991" customWidth="1"/>
    <col min="1037" max="1037" width="52.7109375" style="991" customWidth="1"/>
    <col min="1038" max="1041" width="0" style="991" hidden="1" customWidth="1"/>
    <col min="1042" max="1042" width="12.28515625" style="991" customWidth="1"/>
    <col min="1043" max="1043" width="6.42578125" style="991" customWidth="1"/>
    <col min="1044" max="1044" width="12.28515625" style="991" customWidth="1"/>
    <col min="1045" max="1045" width="0" style="991" hidden="1" customWidth="1"/>
    <col min="1046" max="1046" width="3.7109375" style="991" customWidth="1"/>
    <col min="1047" max="1047" width="11.140625" style="991" bestFit="1" customWidth="1"/>
    <col min="1048" max="1049" width="10.5703125" style="991"/>
    <col min="1050" max="1050" width="11.140625" style="991" customWidth="1"/>
    <col min="1051" max="1280" width="10.5703125" style="991"/>
    <col min="1281" max="1288" width="0" style="991" hidden="1" customWidth="1"/>
    <col min="1289" max="1289" width="3.7109375" style="991" customWidth="1"/>
    <col min="1290" max="1290" width="3.85546875" style="991" customWidth="1"/>
    <col min="1291" max="1291" width="3.7109375" style="991" customWidth="1"/>
    <col min="1292" max="1292" width="12.7109375" style="991" customWidth="1"/>
    <col min="1293" max="1293" width="52.7109375" style="991" customWidth="1"/>
    <col min="1294" max="1297" width="0" style="991" hidden="1" customWidth="1"/>
    <col min="1298" max="1298" width="12.28515625" style="991" customWidth="1"/>
    <col min="1299" max="1299" width="6.42578125" style="991" customWidth="1"/>
    <col min="1300" max="1300" width="12.28515625" style="991" customWidth="1"/>
    <col min="1301" max="1301" width="0" style="991" hidden="1" customWidth="1"/>
    <col min="1302" max="1302" width="3.7109375" style="991" customWidth="1"/>
    <col min="1303" max="1303" width="11.140625" style="991" bestFit="1" customWidth="1"/>
    <col min="1304" max="1305" width="10.5703125" style="991"/>
    <col min="1306" max="1306" width="11.140625" style="991" customWidth="1"/>
    <col min="1307" max="1536" width="10.5703125" style="991"/>
    <col min="1537" max="1544" width="0" style="991" hidden="1" customWidth="1"/>
    <col min="1545" max="1545" width="3.7109375" style="991" customWidth="1"/>
    <col min="1546" max="1546" width="3.85546875" style="991" customWidth="1"/>
    <col min="1547" max="1547" width="3.7109375" style="991" customWidth="1"/>
    <col min="1548" max="1548" width="12.7109375" style="991" customWidth="1"/>
    <col min="1549" max="1549" width="52.7109375" style="991" customWidth="1"/>
    <col min="1550" max="1553" width="0" style="991" hidden="1" customWidth="1"/>
    <col min="1554" max="1554" width="12.28515625" style="991" customWidth="1"/>
    <col min="1555" max="1555" width="6.42578125" style="991" customWidth="1"/>
    <col min="1556" max="1556" width="12.28515625" style="991" customWidth="1"/>
    <col min="1557" max="1557" width="0" style="991" hidden="1" customWidth="1"/>
    <col min="1558" max="1558" width="3.7109375" style="991" customWidth="1"/>
    <col min="1559" max="1559" width="11.140625" style="991" bestFit="1" customWidth="1"/>
    <col min="1560" max="1561" width="10.5703125" style="991"/>
    <col min="1562" max="1562" width="11.140625" style="991" customWidth="1"/>
    <col min="1563" max="1792" width="10.5703125" style="991"/>
    <col min="1793" max="1800" width="0" style="991" hidden="1" customWidth="1"/>
    <col min="1801" max="1801" width="3.7109375" style="991" customWidth="1"/>
    <col min="1802" max="1802" width="3.85546875" style="991" customWidth="1"/>
    <col min="1803" max="1803" width="3.7109375" style="991" customWidth="1"/>
    <col min="1804" max="1804" width="12.7109375" style="991" customWidth="1"/>
    <col min="1805" max="1805" width="52.7109375" style="991" customWidth="1"/>
    <col min="1806" max="1809" width="0" style="991" hidden="1" customWidth="1"/>
    <col min="1810" max="1810" width="12.28515625" style="991" customWidth="1"/>
    <col min="1811" max="1811" width="6.42578125" style="991" customWidth="1"/>
    <col min="1812" max="1812" width="12.28515625" style="991" customWidth="1"/>
    <col min="1813" max="1813" width="0" style="991" hidden="1" customWidth="1"/>
    <col min="1814" max="1814" width="3.7109375" style="991" customWidth="1"/>
    <col min="1815" max="1815" width="11.140625" style="991" bestFit="1" customWidth="1"/>
    <col min="1816" max="1817" width="10.5703125" style="991"/>
    <col min="1818" max="1818" width="11.140625" style="991" customWidth="1"/>
    <col min="1819" max="2048" width="10.5703125" style="991"/>
    <col min="2049" max="2056" width="0" style="991" hidden="1" customWidth="1"/>
    <col min="2057" max="2057" width="3.7109375" style="991" customWidth="1"/>
    <col min="2058" max="2058" width="3.85546875" style="991" customWidth="1"/>
    <col min="2059" max="2059" width="3.7109375" style="991" customWidth="1"/>
    <col min="2060" max="2060" width="12.7109375" style="991" customWidth="1"/>
    <col min="2061" max="2061" width="52.7109375" style="991" customWidth="1"/>
    <col min="2062" max="2065" width="0" style="991" hidden="1" customWidth="1"/>
    <col min="2066" max="2066" width="12.28515625" style="991" customWidth="1"/>
    <col min="2067" max="2067" width="6.42578125" style="991" customWidth="1"/>
    <col min="2068" max="2068" width="12.28515625" style="991" customWidth="1"/>
    <col min="2069" max="2069" width="0" style="991" hidden="1" customWidth="1"/>
    <col min="2070" max="2070" width="3.7109375" style="991" customWidth="1"/>
    <col min="2071" max="2071" width="11.140625" style="991" bestFit="1" customWidth="1"/>
    <col min="2072" max="2073" width="10.5703125" style="991"/>
    <col min="2074" max="2074" width="11.140625" style="991" customWidth="1"/>
    <col min="2075" max="2304" width="10.5703125" style="991"/>
    <col min="2305" max="2312" width="0" style="991" hidden="1" customWidth="1"/>
    <col min="2313" max="2313" width="3.7109375" style="991" customWidth="1"/>
    <col min="2314" max="2314" width="3.85546875" style="991" customWidth="1"/>
    <col min="2315" max="2315" width="3.7109375" style="991" customWidth="1"/>
    <col min="2316" max="2316" width="12.7109375" style="991" customWidth="1"/>
    <col min="2317" max="2317" width="52.7109375" style="991" customWidth="1"/>
    <col min="2318" max="2321" width="0" style="991" hidden="1" customWidth="1"/>
    <col min="2322" max="2322" width="12.28515625" style="991" customWidth="1"/>
    <col min="2323" max="2323" width="6.42578125" style="991" customWidth="1"/>
    <col min="2324" max="2324" width="12.28515625" style="991" customWidth="1"/>
    <col min="2325" max="2325" width="0" style="991" hidden="1" customWidth="1"/>
    <col min="2326" max="2326" width="3.7109375" style="991" customWidth="1"/>
    <col min="2327" max="2327" width="11.140625" style="991" bestFit="1" customWidth="1"/>
    <col min="2328" max="2329" width="10.5703125" style="991"/>
    <col min="2330" max="2330" width="11.140625" style="991" customWidth="1"/>
    <col min="2331" max="2560" width="10.5703125" style="991"/>
    <col min="2561" max="2568" width="0" style="991" hidden="1" customWidth="1"/>
    <col min="2569" max="2569" width="3.7109375" style="991" customWidth="1"/>
    <col min="2570" max="2570" width="3.85546875" style="991" customWidth="1"/>
    <col min="2571" max="2571" width="3.7109375" style="991" customWidth="1"/>
    <col min="2572" max="2572" width="12.7109375" style="991" customWidth="1"/>
    <col min="2573" max="2573" width="52.7109375" style="991" customWidth="1"/>
    <col min="2574" max="2577" width="0" style="991" hidden="1" customWidth="1"/>
    <col min="2578" max="2578" width="12.28515625" style="991" customWidth="1"/>
    <col min="2579" max="2579" width="6.42578125" style="991" customWidth="1"/>
    <col min="2580" max="2580" width="12.28515625" style="991" customWidth="1"/>
    <col min="2581" max="2581" width="0" style="991" hidden="1" customWidth="1"/>
    <col min="2582" max="2582" width="3.7109375" style="991" customWidth="1"/>
    <col min="2583" max="2583" width="11.140625" style="991" bestFit="1" customWidth="1"/>
    <col min="2584" max="2585" width="10.5703125" style="991"/>
    <col min="2586" max="2586" width="11.140625" style="991" customWidth="1"/>
    <col min="2587" max="2816" width="10.5703125" style="991"/>
    <col min="2817" max="2824" width="0" style="991" hidden="1" customWidth="1"/>
    <col min="2825" max="2825" width="3.7109375" style="991" customWidth="1"/>
    <col min="2826" max="2826" width="3.85546875" style="991" customWidth="1"/>
    <col min="2827" max="2827" width="3.7109375" style="991" customWidth="1"/>
    <col min="2828" max="2828" width="12.7109375" style="991" customWidth="1"/>
    <col min="2829" max="2829" width="52.7109375" style="991" customWidth="1"/>
    <col min="2830" max="2833" width="0" style="991" hidden="1" customWidth="1"/>
    <col min="2834" max="2834" width="12.28515625" style="991" customWidth="1"/>
    <col min="2835" max="2835" width="6.42578125" style="991" customWidth="1"/>
    <col min="2836" max="2836" width="12.28515625" style="991" customWidth="1"/>
    <col min="2837" max="2837" width="0" style="991" hidden="1" customWidth="1"/>
    <col min="2838" max="2838" width="3.7109375" style="991" customWidth="1"/>
    <col min="2839" max="2839" width="11.140625" style="991" bestFit="1" customWidth="1"/>
    <col min="2840" max="2841" width="10.5703125" style="991"/>
    <col min="2842" max="2842" width="11.140625" style="991" customWidth="1"/>
    <col min="2843" max="3072" width="10.5703125" style="991"/>
    <col min="3073" max="3080" width="0" style="991" hidden="1" customWidth="1"/>
    <col min="3081" max="3081" width="3.7109375" style="991" customWidth="1"/>
    <col min="3082" max="3082" width="3.85546875" style="991" customWidth="1"/>
    <col min="3083" max="3083" width="3.7109375" style="991" customWidth="1"/>
    <col min="3084" max="3084" width="12.7109375" style="991" customWidth="1"/>
    <col min="3085" max="3085" width="52.7109375" style="991" customWidth="1"/>
    <col min="3086" max="3089" width="0" style="991" hidden="1" customWidth="1"/>
    <col min="3090" max="3090" width="12.28515625" style="991" customWidth="1"/>
    <col min="3091" max="3091" width="6.42578125" style="991" customWidth="1"/>
    <col min="3092" max="3092" width="12.28515625" style="991" customWidth="1"/>
    <col min="3093" max="3093" width="0" style="991" hidden="1" customWidth="1"/>
    <col min="3094" max="3094" width="3.7109375" style="991" customWidth="1"/>
    <col min="3095" max="3095" width="11.140625" style="991" bestFit="1" customWidth="1"/>
    <col min="3096" max="3097" width="10.5703125" style="991"/>
    <col min="3098" max="3098" width="11.140625" style="991" customWidth="1"/>
    <col min="3099" max="3328" width="10.5703125" style="991"/>
    <col min="3329" max="3336" width="0" style="991" hidden="1" customWidth="1"/>
    <col min="3337" max="3337" width="3.7109375" style="991" customWidth="1"/>
    <col min="3338" max="3338" width="3.85546875" style="991" customWidth="1"/>
    <col min="3339" max="3339" width="3.7109375" style="991" customWidth="1"/>
    <col min="3340" max="3340" width="12.7109375" style="991" customWidth="1"/>
    <col min="3341" max="3341" width="52.7109375" style="991" customWidth="1"/>
    <col min="3342" max="3345" width="0" style="991" hidden="1" customWidth="1"/>
    <col min="3346" max="3346" width="12.28515625" style="991" customWidth="1"/>
    <col min="3347" max="3347" width="6.42578125" style="991" customWidth="1"/>
    <col min="3348" max="3348" width="12.28515625" style="991" customWidth="1"/>
    <col min="3349" max="3349" width="0" style="991" hidden="1" customWidth="1"/>
    <col min="3350" max="3350" width="3.7109375" style="991" customWidth="1"/>
    <col min="3351" max="3351" width="11.140625" style="991" bestFit="1" customWidth="1"/>
    <col min="3352" max="3353" width="10.5703125" style="991"/>
    <col min="3354" max="3354" width="11.140625" style="991" customWidth="1"/>
    <col min="3355" max="3584" width="10.5703125" style="991"/>
    <col min="3585" max="3592" width="0" style="991" hidden="1" customWidth="1"/>
    <col min="3593" max="3593" width="3.7109375" style="991" customWidth="1"/>
    <col min="3594" max="3594" width="3.85546875" style="991" customWidth="1"/>
    <col min="3595" max="3595" width="3.7109375" style="991" customWidth="1"/>
    <col min="3596" max="3596" width="12.7109375" style="991" customWidth="1"/>
    <col min="3597" max="3597" width="52.7109375" style="991" customWidth="1"/>
    <col min="3598" max="3601" width="0" style="991" hidden="1" customWidth="1"/>
    <col min="3602" max="3602" width="12.28515625" style="991" customWidth="1"/>
    <col min="3603" max="3603" width="6.42578125" style="991" customWidth="1"/>
    <col min="3604" max="3604" width="12.28515625" style="991" customWidth="1"/>
    <col min="3605" max="3605" width="0" style="991" hidden="1" customWidth="1"/>
    <col min="3606" max="3606" width="3.7109375" style="991" customWidth="1"/>
    <col min="3607" max="3607" width="11.140625" style="991" bestFit="1" customWidth="1"/>
    <col min="3608" max="3609" width="10.5703125" style="991"/>
    <col min="3610" max="3610" width="11.140625" style="991" customWidth="1"/>
    <col min="3611" max="3840" width="10.5703125" style="991"/>
    <col min="3841" max="3848" width="0" style="991" hidden="1" customWidth="1"/>
    <col min="3849" max="3849" width="3.7109375" style="991" customWidth="1"/>
    <col min="3850" max="3850" width="3.85546875" style="991" customWidth="1"/>
    <col min="3851" max="3851" width="3.7109375" style="991" customWidth="1"/>
    <col min="3852" max="3852" width="12.7109375" style="991" customWidth="1"/>
    <col min="3853" max="3853" width="52.7109375" style="991" customWidth="1"/>
    <col min="3854" max="3857" width="0" style="991" hidden="1" customWidth="1"/>
    <col min="3858" max="3858" width="12.28515625" style="991" customWidth="1"/>
    <col min="3859" max="3859" width="6.42578125" style="991" customWidth="1"/>
    <col min="3860" max="3860" width="12.28515625" style="991" customWidth="1"/>
    <col min="3861" max="3861" width="0" style="991" hidden="1" customWidth="1"/>
    <col min="3862" max="3862" width="3.7109375" style="991" customWidth="1"/>
    <col min="3863" max="3863" width="11.140625" style="991" bestFit="1" customWidth="1"/>
    <col min="3864" max="3865" width="10.5703125" style="991"/>
    <col min="3866" max="3866" width="11.140625" style="991" customWidth="1"/>
    <col min="3867" max="4096" width="10.5703125" style="991"/>
    <col min="4097" max="4104" width="0" style="991" hidden="1" customWidth="1"/>
    <col min="4105" max="4105" width="3.7109375" style="991" customWidth="1"/>
    <col min="4106" max="4106" width="3.85546875" style="991" customWidth="1"/>
    <col min="4107" max="4107" width="3.7109375" style="991" customWidth="1"/>
    <col min="4108" max="4108" width="12.7109375" style="991" customWidth="1"/>
    <col min="4109" max="4109" width="52.7109375" style="991" customWidth="1"/>
    <col min="4110" max="4113" width="0" style="991" hidden="1" customWidth="1"/>
    <col min="4114" max="4114" width="12.28515625" style="991" customWidth="1"/>
    <col min="4115" max="4115" width="6.42578125" style="991" customWidth="1"/>
    <col min="4116" max="4116" width="12.28515625" style="991" customWidth="1"/>
    <col min="4117" max="4117" width="0" style="991" hidden="1" customWidth="1"/>
    <col min="4118" max="4118" width="3.7109375" style="991" customWidth="1"/>
    <col min="4119" max="4119" width="11.140625" style="991" bestFit="1" customWidth="1"/>
    <col min="4120" max="4121" width="10.5703125" style="991"/>
    <col min="4122" max="4122" width="11.140625" style="991" customWidth="1"/>
    <col min="4123" max="4352" width="10.5703125" style="991"/>
    <col min="4353" max="4360" width="0" style="991" hidden="1" customWidth="1"/>
    <col min="4361" max="4361" width="3.7109375" style="991" customWidth="1"/>
    <col min="4362" max="4362" width="3.85546875" style="991" customWidth="1"/>
    <col min="4363" max="4363" width="3.7109375" style="991" customWidth="1"/>
    <col min="4364" max="4364" width="12.7109375" style="991" customWidth="1"/>
    <col min="4365" max="4365" width="52.7109375" style="991" customWidth="1"/>
    <col min="4366" max="4369" width="0" style="991" hidden="1" customWidth="1"/>
    <col min="4370" max="4370" width="12.28515625" style="991" customWidth="1"/>
    <col min="4371" max="4371" width="6.42578125" style="991" customWidth="1"/>
    <col min="4372" max="4372" width="12.28515625" style="991" customWidth="1"/>
    <col min="4373" max="4373" width="0" style="991" hidden="1" customWidth="1"/>
    <col min="4374" max="4374" width="3.7109375" style="991" customWidth="1"/>
    <col min="4375" max="4375" width="11.140625" style="991" bestFit="1" customWidth="1"/>
    <col min="4376" max="4377" width="10.5703125" style="991"/>
    <col min="4378" max="4378" width="11.140625" style="991" customWidth="1"/>
    <col min="4379" max="4608" width="10.5703125" style="991"/>
    <col min="4609" max="4616" width="0" style="991" hidden="1" customWidth="1"/>
    <col min="4617" max="4617" width="3.7109375" style="991" customWidth="1"/>
    <col min="4618" max="4618" width="3.85546875" style="991" customWidth="1"/>
    <col min="4619" max="4619" width="3.7109375" style="991" customWidth="1"/>
    <col min="4620" max="4620" width="12.7109375" style="991" customWidth="1"/>
    <col min="4621" max="4621" width="52.7109375" style="991" customWidth="1"/>
    <col min="4622" max="4625" width="0" style="991" hidden="1" customWidth="1"/>
    <col min="4626" max="4626" width="12.28515625" style="991" customWidth="1"/>
    <col min="4627" max="4627" width="6.42578125" style="991" customWidth="1"/>
    <col min="4628" max="4628" width="12.28515625" style="991" customWidth="1"/>
    <col min="4629" max="4629" width="0" style="991" hidden="1" customWidth="1"/>
    <col min="4630" max="4630" width="3.7109375" style="991" customWidth="1"/>
    <col min="4631" max="4631" width="11.140625" style="991" bestFit="1" customWidth="1"/>
    <col min="4632" max="4633" width="10.5703125" style="991"/>
    <col min="4634" max="4634" width="11.140625" style="991" customWidth="1"/>
    <col min="4635" max="4864" width="10.5703125" style="991"/>
    <col min="4865" max="4872" width="0" style="991" hidden="1" customWidth="1"/>
    <col min="4873" max="4873" width="3.7109375" style="991" customWidth="1"/>
    <col min="4874" max="4874" width="3.85546875" style="991" customWidth="1"/>
    <col min="4875" max="4875" width="3.7109375" style="991" customWidth="1"/>
    <col min="4876" max="4876" width="12.7109375" style="991" customWidth="1"/>
    <col min="4877" max="4877" width="52.7109375" style="991" customWidth="1"/>
    <col min="4878" max="4881" width="0" style="991" hidden="1" customWidth="1"/>
    <col min="4882" max="4882" width="12.28515625" style="991" customWidth="1"/>
    <col min="4883" max="4883" width="6.42578125" style="991" customWidth="1"/>
    <col min="4884" max="4884" width="12.28515625" style="991" customWidth="1"/>
    <col min="4885" max="4885" width="0" style="991" hidden="1" customWidth="1"/>
    <col min="4886" max="4886" width="3.7109375" style="991" customWidth="1"/>
    <col min="4887" max="4887" width="11.140625" style="991" bestFit="1" customWidth="1"/>
    <col min="4888" max="4889" width="10.5703125" style="991"/>
    <col min="4890" max="4890" width="11.140625" style="991" customWidth="1"/>
    <col min="4891" max="5120" width="10.5703125" style="991"/>
    <col min="5121" max="5128" width="0" style="991" hidden="1" customWidth="1"/>
    <col min="5129" max="5129" width="3.7109375" style="991" customWidth="1"/>
    <col min="5130" max="5130" width="3.85546875" style="991" customWidth="1"/>
    <col min="5131" max="5131" width="3.7109375" style="991" customWidth="1"/>
    <col min="5132" max="5132" width="12.7109375" style="991" customWidth="1"/>
    <col min="5133" max="5133" width="52.7109375" style="991" customWidth="1"/>
    <col min="5134" max="5137" width="0" style="991" hidden="1" customWidth="1"/>
    <col min="5138" max="5138" width="12.28515625" style="991" customWidth="1"/>
    <col min="5139" max="5139" width="6.42578125" style="991" customWidth="1"/>
    <col min="5140" max="5140" width="12.28515625" style="991" customWidth="1"/>
    <col min="5141" max="5141" width="0" style="991" hidden="1" customWidth="1"/>
    <col min="5142" max="5142" width="3.7109375" style="991" customWidth="1"/>
    <col min="5143" max="5143" width="11.140625" style="991" bestFit="1" customWidth="1"/>
    <col min="5144" max="5145" width="10.5703125" style="991"/>
    <col min="5146" max="5146" width="11.140625" style="991" customWidth="1"/>
    <col min="5147" max="5376" width="10.5703125" style="991"/>
    <col min="5377" max="5384" width="0" style="991" hidden="1" customWidth="1"/>
    <col min="5385" max="5385" width="3.7109375" style="991" customWidth="1"/>
    <col min="5386" max="5386" width="3.85546875" style="991" customWidth="1"/>
    <col min="5387" max="5387" width="3.7109375" style="991" customWidth="1"/>
    <col min="5388" max="5388" width="12.7109375" style="991" customWidth="1"/>
    <col min="5389" max="5389" width="52.7109375" style="991" customWidth="1"/>
    <col min="5390" max="5393" width="0" style="991" hidden="1" customWidth="1"/>
    <col min="5394" max="5394" width="12.28515625" style="991" customWidth="1"/>
    <col min="5395" max="5395" width="6.42578125" style="991" customWidth="1"/>
    <col min="5396" max="5396" width="12.28515625" style="991" customWidth="1"/>
    <col min="5397" max="5397" width="0" style="991" hidden="1" customWidth="1"/>
    <col min="5398" max="5398" width="3.7109375" style="991" customWidth="1"/>
    <col min="5399" max="5399" width="11.140625" style="991" bestFit="1" customWidth="1"/>
    <col min="5400" max="5401" width="10.5703125" style="991"/>
    <col min="5402" max="5402" width="11.140625" style="991" customWidth="1"/>
    <col min="5403" max="5632" width="10.5703125" style="991"/>
    <col min="5633" max="5640" width="0" style="991" hidden="1" customWidth="1"/>
    <col min="5641" max="5641" width="3.7109375" style="991" customWidth="1"/>
    <col min="5642" max="5642" width="3.85546875" style="991" customWidth="1"/>
    <col min="5643" max="5643" width="3.7109375" style="991" customWidth="1"/>
    <col min="5644" max="5644" width="12.7109375" style="991" customWidth="1"/>
    <col min="5645" max="5645" width="52.7109375" style="991" customWidth="1"/>
    <col min="5646" max="5649" width="0" style="991" hidden="1" customWidth="1"/>
    <col min="5650" max="5650" width="12.28515625" style="991" customWidth="1"/>
    <col min="5651" max="5651" width="6.42578125" style="991" customWidth="1"/>
    <col min="5652" max="5652" width="12.28515625" style="991" customWidth="1"/>
    <col min="5653" max="5653" width="0" style="991" hidden="1" customWidth="1"/>
    <col min="5654" max="5654" width="3.7109375" style="991" customWidth="1"/>
    <col min="5655" max="5655" width="11.140625" style="991" bestFit="1" customWidth="1"/>
    <col min="5656" max="5657" width="10.5703125" style="991"/>
    <col min="5658" max="5658" width="11.140625" style="991" customWidth="1"/>
    <col min="5659" max="5888" width="10.5703125" style="991"/>
    <col min="5889" max="5896" width="0" style="991" hidden="1" customWidth="1"/>
    <col min="5897" max="5897" width="3.7109375" style="991" customWidth="1"/>
    <col min="5898" max="5898" width="3.85546875" style="991" customWidth="1"/>
    <col min="5899" max="5899" width="3.7109375" style="991" customWidth="1"/>
    <col min="5900" max="5900" width="12.7109375" style="991" customWidth="1"/>
    <col min="5901" max="5901" width="52.7109375" style="991" customWidth="1"/>
    <col min="5902" max="5905" width="0" style="991" hidden="1" customWidth="1"/>
    <col min="5906" max="5906" width="12.28515625" style="991" customWidth="1"/>
    <col min="5907" max="5907" width="6.42578125" style="991" customWidth="1"/>
    <col min="5908" max="5908" width="12.28515625" style="991" customWidth="1"/>
    <col min="5909" max="5909" width="0" style="991" hidden="1" customWidth="1"/>
    <col min="5910" max="5910" width="3.7109375" style="991" customWidth="1"/>
    <col min="5911" max="5911" width="11.140625" style="991" bestFit="1" customWidth="1"/>
    <col min="5912" max="5913" width="10.5703125" style="991"/>
    <col min="5914" max="5914" width="11.140625" style="991" customWidth="1"/>
    <col min="5915" max="6144" width="10.5703125" style="991"/>
    <col min="6145" max="6152" width="0" style="991" hidden="1" customWidth="1"/>
    <col min="6153" max="6153" width="3.7109375" style="991" customWidth="1"/>
    <col min="6154" max="6154" width="3.85546875" style="991" customWidth="1"/>
    <col min="6155" max="6155" width="3.7109375" style="991" customWidth="1"/>
    <col min="6156" max="6156" width="12.7109375" style="991" customWidth="1"/>
    <col min="6157" max="6157" width="52.7109375" style="991" customWidth="1"/>
    <col min="6158" max="6161" width="0" style="991" hidden="1" customWidth="1"/>
    <col min="6162" max="6162" width="12.28515625" style="991" customWidth="1"/>
    <col min="6163" max="6163" width="6.42578125" style="991" customWidth="1"/>
    <col min="6164" max="6164" width="12.28515625" style="991" customWidth="1"/>
    <col min="6165" max="6165" width="0" style="991" hidden="1" customWidth="1"/>
    <col min="6166" max="6166" width="3.7109375" style="991" customWidth="1"/>
    <col min="6167" max="6167" width="11.140625" style="991" bestFit="1" customWidth="1"/>
    <col min="6168" max="6169" width="10.5703125" style="991"/>
    <col min="6170" max="6170" width="11.140625" style="991" customWidth="1"/>
    <col min="6171" max="6400" width="10.5703125" style="991"/>
    <col min="6401" max="6408" width="0" style="991" hidden="1" customWidth="1"/>
    <col min="6409" max="6409" width="3.7109375" style="991" customWidth="1"/>
    <col min="6410" max="6410" width="3.85546875" style="991" customWidth="1"/>
    <col min="6411" max="6411" width="3.7109375" style="991" customWidth="1"/>
    <col min="6412" max="6412" width="12.7109375" style="991" customWidth="1"/>
    <col min="6413" max="6413" width="52.7109375" style="991" customWidth="1"/>
    <col min="6414" max="6417" width="0" style="991" hidden="1" customWidth="1"/>
    <col min="6418" max="6418" width="12.28515625" style="991" customWidth="1"/>
    <col min="6419" max="6419" width="6.42578125" style="991" customWidth="1"/>
    <col min="6420" max="6420" width="12.28515625" style="991" customWidth="1"/>
    <col min="6421" max="6421" width="0" style="991" hidden="1" customWidth="1"/>
    <col min="6422" max="6422" width="3.7109375" style="991" customWidth="1"/>
    <col min="6423" max="6423" width="11.140625" style="991" bestFit="1" customWidth="1"/>
    <col min="6424" max="6425" width="10.5703125" style="991"/>
    <col min="6426" max="6426" width="11.140625" style="991" customWidth="1"/>
    <col min="6427" max="6656" width="10.5703125" style="991"/>
    <col min="6657" max="6664" width="0" style="991" hidden="1" customWidth="1"/>
    <col min="6665" max="6665" width="3.7109375" style="991" customWidth="1"/>
    <col min="6666" max="6666" width="3.85546875" style="991" customWidth="1"/>
    <col min="6667" max="6667" width="3.7109375" style="991" customWidth="1"/>
    <col min="6668" max="6668" width="12.7109375" style="991" customWidth="1"/>
    <col min="6669" max="6669" width="52.7109375" style="991" customWidth="1"/>
    <col min="6670" max="6673" width="0" style="991" hidden="1" customWidth="1"/>
    <col min="6674" max="6674" width="12.28515625" style="991" customWidth="1"/>
    <col min="6675" max="6675" width="6.42578125" style="991" customWidth="1"/>
    <col min="6676" max="6676" width="12.28515625" style="991" customWidth="1"/>
    <col min="6677" max="6677" width="0" style="991" hidden="1" customWidth="1"/>
    <col min="6678" max="6678" width="3.7109375" style="991" customWidth="1"/>
    <col min="6679" max="6679" width="11.140625" style="991" bestFit="1" customWidth="1"/>
    <col min="6680" max="6681" width="10.5703125" style="991"/>
    <col min="6682" max="6682" width="11.140625" style="991" customWidth="1"/>
    <col min="6683" max="6912" width="10.5703125" style="991"/>
    <col min="6913" max="6920" width="0" style="991" hidden="1" customWidth="1"/>
    <col min="6921" max="6921" width="3.7109375" style="991" customWidth="1"/>
    <col min="6922" max="6922" width="3.85546875" style="991" customWidth="1"/>
    <col min="6923" max="6923" width="3.7109375" style="991" customWidth="1"/>
    <col min="6924" max="6924" width="12.7109375" style="991" customWidth="1"/>
    <col min="6925" max="6925" width="52.7109375" style="991" customWidth="1"/>
    <col min="6926" max="6929" width="0" style="991" hidden="1" customWidth="1"/>
    <col min="6930" max="6930" width="12.28515625" style="991" customWidth="1"/>
    <col min="6931" max="6931" width="6.42578125" style="991" customWidth="1"/>
    <col min="6932" max="6932" width="12.28515625" style="991" customWidth="1"/>
    <col min="6933" max="6933" width="0" style="991" hidden="1" customWidth="1"/>
    <col min="6934" max="6934" width="3.7109375" style="991" customWidth="1"/>
    <col min="6935" max="6935" width="11.140625" style="991" bestFit="1" customWidth="1"/>
    <col min="6936" max="6937" width="10.5703125" style="991"/>
    <col min="6938" max="6938" width="11.140625" style="991" customWidth="1"/>
    <col min="6939" max="7168" width="10.5703125" style="991"/>
    <col min="7169" max="7176" width="0" style="991" hidden="1" customWidth="1"/>
    <col min="7177" max="7177" width="3.7109375" style="991" customWidth="1"/>
    <col min="7178" max="7178" width="3.85546875" style="991" customWidth="1"/>
    <col min="7179" max="7179" width="3.7109375" style="991" customWidth="1"/>
    <col min="7180" max="7180" width="12.7109375" style="991" customWidth="1"/>
    <col min="7181" max="7181" width="52.7109375" style="991" customWidth="1"/>
    <col min="7182" max="7185" width="0" style="991" hidden="1" customWidth="1"/>
    <col min="7186" max="7186" width="12.28515625" style="991" customWidth="1"/>
    <col min="7187" max="7187" width="6.42578125" style="991" customWidth="1"/>
    <col min="7188" max="7188" width="12.28515625" style="991" customWidth="1"/>
    <col min="7189" max="7189" width="0" style="991" hidden="1" customWidth="1"/>
    <col min="7190" max="7190" width="3.7109375" style="991" customWidth="1"/>
    <col min="7191" max="7191" width="11.140625" style="991" bestFit="1" customWidth="1"/>
    <col min="7192" max="7193" width="10.5703125" style="991"/>
    <col min="7194" max="7194" width="11.140625" style="991" customWidth="1"/>
    <col min="7195" max="7424" width="10.5703125" style="991"/>
    <col min="7425" max="7432" width="0" style="991" hidden="1" customWidth="1"/>
    <col min="7433" max="7433" width="3.7109375" style="991" customWidth="1"/>
    <col min="7434" max="7434" width="3.85546875" style="991" customWidth="1"/>
    <col min="7435" max="7435" width="3.7109375" style="991" customWidth="1"/>
    <col min="7436" max="7436" width="12.7109375" style="991" customWidth="1"/>
    <col min="7437" max="7437" width="52.7109375" style="991" customWidth="1"/>
    <col min="7438" max="7441" width="0" style="991" hidden="1" customWidth="1"/>
    <col min="7442" max="7442" width="12.28515625" style="991" customWidth="1"/>
    <col min="7443" max="7443" width="6.42578125" style="991" customWidth="1"/>
    <col min="7444" max="7444" width="12.28515625" style="991" customWidth="1"/>
    <col min="7445" max="7445" width="0" style="991" hidden="1" customWidth="1"/>
    <col min="7446" max="7446" width="3.7109375" style="991" customWidth="1"/>
    <col min="7447" max="7447" width="11.140625" style="991" bestFit="1" customWidth="1"/>
    <col min="7448" max="7449" width="10.5703125" style="991"/>
    <col min="7450" max="7450" width="11.140625" style="991" customWidth="1"/>
    <col min="7451" max="7680" width="10.5703125" style="991"/>
    <col min="7681" max="7688" width="0" style="991" hidden="1" customWidth="1"/>
    <col min="7689" max="7689" width="3.7109375" style="991" customWidth="1"/>
    <col min="7690" max="7690" width="3.85546875" style="991" customWidth="1"/>
    <col min="7691" max="7691" width="3.7109375" style="991" customWidth="1"/>
    <col min="7692" max="7692" width="12.7109375" style="991" customWidth="1"/>
    <col min="7693" max="7693" width="52.7109375" style="991" customWidth="1"/>
    <col min="7694" max="7697" width="0" style="991" hidden="1" customWidth="1"/>
    <col min="7698" max="7698" width="12.28515625" style="991" customWidth="1"/>
    <col min="7699" max="7699" width="6.42578125" style="991" customWidth="1"/>
    <col min="7700" max="7700" width="12.28515625" style="991" customWidth="1"/>
    <col min="7701" max="7701" width="0" style="991" hidden="1" customWidth="1"/>
    <col min="7702" max="7702" width="3.7109375" style="991" customWidth="1"/>
    <col min="7703" max="7703" width="11.140625" style="991" bestFit="1" customWidth="1"/>
    <col min="7704" max="7705" width="10.5703125" style="991"/>
    <col min="7706" max="7706" width="11.140625" style="991" customWidth="1"/>
    <col min="7707" max="7936" width="10.5703125" style="991"/>
    <col min="7937" max="7944" width="0" style="991" hidden="1" customWidth="1"/>
    <col min="7945" max="7945" width="3.7109375" style="991" customWidth="1"/>
    <col min="7946" max="7946" width="3.85546875" style="991" customWidth="1"/>
    <col min="7947" max="7947" width="3.7109375" style="991" customWidth="1"/>
    <col min="7948" max="7948" width="12.7109375" style="991" customWidth="1"/>
    <col min="7949" max="7949" width="52.7109375" style="991" customWidth="1"/>
    <col min="7950" max="7953" width="0" style="991" hidden="1" customWidth="1"/>
    <col min="7954" max="7954" width="12.28515625" style="991" customWidth="1"/>
    <col min="7955" max="7955" width="6.42578125" style="991" customWidth="1"/>
    <col min="7956" max="7956" width="12.28515625" style="991" customWidth="1"/>
    <col min="7957" max="7957" width="0" style="991" hidden="1" customWidth="1"/>
    <col min="7958" max="7958" width="3.7109375" style="991" customWidth="1"/>
    <col min="7959" max="7959" width="11.140625" style="991" bestFit="1" customWidth="1"/>
    <col min="7960" max="7961" width="10.5703125" style="991"/>
    <col min="7962" max="7962" width="11.140625" style="991" customWidth="1"/>
    <col min="7963" max="8192" width="10.5703125" style="991"/>
    <col min="8193" max="8200" width="0" style="991" hidden="1" customWidth="1"/>
    <col min="8201" max="8201" width="3.7109375" style="991" customWidth="1"/>
    <col min="8202" max="8202" width="3.85546875" style="991" customWidth="1"/>
    <col min="8203" max="8203" width="3.7109375" style="991" customWidth="1"/>
    <col min="8204" max="8204" width="12.7109375" style="991" customWidth="1"/>
    <col min="8205" max="8205" width="52.7109375" style="991" customWidth="1"/>
    <col min="8206" max="8209" width="0" style="991" hidden="1" customWidth="1"/>
    <col min="8210" max="8210" width="12.28515625" style="991" customWidth="1"/>
    <col min="8211" max="8211" width="6.42578125" style="991" customWidth="1"/>
    <col min="8212" max="8212" width="12.28515625" style="991" customWidth="1"/>
    <col min="8213" max="8213" width="0" style="991" hidden="1" customWidth="1"/>
    <col min="8214" max="8214" width="3.7109375" style="991" customWidth="1"/>
    <col min="8215" max="8215" width="11.140625" style="991" bestFit="1" customWidth="1"/>
    <col min="8216" max="8217" width="10.5703125" style="991"/>
    <col min="8218" max="8218" width="11.140625" style="991" customWidth="1"/>
    <col min="8219" max="8448" width="10.5703125" style="991"/>
    <col min="8449" max="8456" width="0" style="991" hidden="1" customWidth="1"/>
    <col min="8457" max="8457" width="3.7109375" style="991" customWidth="1"/>
    <col min="8458" max="8458" width="3.85546875" style="991" customWidth="1"/>
    <col min="8459" max="8459" width="3.7109375" style="991" customWidth="1"/>
    <col min="8460" max="8460" width="12.7109375" style="991" customWidth="1"/>
    <col min="8461" max="8461" width="52.7109375" style="991" customWidth="1"/>
    <col min="8462" max="8465" width="0" style="991" hidden="1" customWidth="1"/>
    <col min="8466" max="8466" width="12.28515625" style="991" customWidth="1"/>
    <col min="8467" max="8467" width="6.42578125" style="991" customWidth="1"/>
    <col min="8468" max="8468" width="12.28515625" style="991" customWidth="1"/>
    <col min="8469" max="8469" width="0" style="991" hidden="1" customWidth="1"/>
    <col min="8470" max="8470" width="3.7109375" style="991" customWidth="1"/>
    <col min="8471" max="8471" width="11.140625" style="991" bestFit="1" customWidth="1"/>
    <col min="8472" max="8473" width="10.5703125" style="991"/>
    <col min="8474" max="8474" width="11.140625" style="991" customWidth="1"/>
    <col min="8475" max="8704" width="10.5703125" style="991"/>
    <col min="8705" max="8712" width="0" style="991" hidden="1" customWidth="1"/>
    <col min="8713" max="8713" width="3.7109375" style="991" customWidth="1"/>
    <col min="8714" max="8714" width="3.85546875" style="991" customWidth="1"/>
    <col min="8715" max="8715" width="3.7109375" style="991" customWidth="1"/>
    <col min="8716" max="8716" width="12.7109375" style="991" customWidth="1"/>
    <col min="8717" max="8717" width="52.7109375" style="991" customWidth="1"/>
    <col min="8718" max="8721" width="0" style="991" hidden="1" customWidth="1"/>
    <col min="8722" max="8722" width="12.28515625" style="991" customWidth="1"/>
    <col min="8723" max="8723" width="6.42578125" style="991" customWidth="1"/>
    <col min="8724" max="8724" width="12.28515625" style="991" customWidth="1"/>
    <col min="8725" max="8725" width="0" style="991" hidden="1" customWidth="1"/>
    <col min="8726" max="8726" width="3.7109375" style="991" customWidth="1"/>
    <col min="8727" max="8727" width="11.140625" style="991" bestFit="1" customWidth="1"/>
    <col min="8728" max="8729" width="10.5703125" style="991"/>
    <col min="8730" max="8730" width="11.140625" style="991" customWidth="1"/>
    <col min="8731" max="8960" width="10.5703125" style="991"/>
    <col min="8961" max="8968" width="0" style="991" hidden="1" customWidth="1"/>
    <col min="8969" max="8969" width="3.7109375" style="991" customWidth="1"/>
    <col min="8970" max="8970" width="3.85546875" style="991" customWidth="1"/>
    <col min="8971" max="8971" width="3.7109375" style="991" customWidth="1"/>
    <col min="8972" max="8972" width="12.7109375" style="991" customWidth="1"/>
    <col min="8973" max="8973" width="52.7109375" style="991" customWidth="1"/>
    <col min="8974" max="8977" width="0" style="991" hidden="1" customWidth="1"/>
    <col min="8978" max="8978" width="12.28515625" style="991" customWidth="1"/>
    <col min="8979" max="8979" width="6.42578125" style="991" customWidth="1"/>
    <col min="8980" max="8980" width="12.28515625" style="991" customWidth="1"/>
    <col min="8981" max="8981" width="0" style="991" hidden="1" customWidth="1"/>
    <col min="8982" max="8982" width="3.7109375" style="991" customWidth="1"/>
    <col min="8983" max="8983" width="11.140625" style="991" bestFit="1" customWidth="1"/>
    <col min="8984" max="8985" width="10.5703125" style="991"/>
    <col min="8986" max="8986" width="11.140625" style="991" customWidth="1"/>
    <col min="8987" max="9216" width="10.5703125" style="991"/>
    <col min="9217" max="9224" width="0" style="991" hidden="1" customWidth="1"/>
    <col min="9225" max="9225" width="3.7109375" style="991" customWidth="1"/>
    <col min="9226" max="9226" width="3.85546875" style="991" customWidth="1"/>
    <col min="9227" max="9227" width="3.7109375" style="991" customWidth="1"/>
    <col min="9228" max="9228" width="12.7109375" style="991" customWidth="1"/>
    <col min="9229" max="9229" width="52.7109375" style="991" customWidth="1"/>
    <col min="9230" max="9233" width="0" style="991" hidden="1" customWidth="1"/>
    <col min="9234" max="9234" width="12.28515625" style="991" customWidth="1"/>
    <col min="9235" max="9235" width="6.42578125" style="991" customWidth="1"/>
    <col min="9236" max="9236" width="12.28515625" style="991" customWidth="1"/>
    <col min="9237" max="9237" width="0" style="991" hidden="1" customWidth="1"/>
    <col min="9238" max="9238" width="3.7109375" style="991" customWidth="1"/>
    <col min="9239" max="9239" width="11.140625" style="991" bestFit="1" customWidth="1"/>
    <col min="9240" max="9241" width="10.5703125" style="991"/>
    <col min="9242" max="9242" width="11.140625" style="991" customWidth="1"/>
    <col min="9243" max="9472" width="10.5703125" style="991"/>
    <col min="9473" max="9480" width="0" style="991" hidden="1" customWidth="1"/>
    <col min="9481" max="9481" width="3.7109375" style="991" customWidth="1"/>
    <col min="9482" max="9482" width="3.85546875" style="991" customWidth="1"/>
    <col min="9483" max="9483" width="3.7109375" style="991" customWidth="1"/>
    <col min="9484" max="9484" width="12.7109375" style="991" customWidth="1"/>
    <col min="9485" max="9485" width="52.7109375" style="991" customWidth="1"/>
    <col min="9486" max="9489" width="0" style="991" hidden="1" customWidth="1"/>
    <col min="9490" max="9490" width="12.28515625" style="991" customWidth="1"/>
    <col min="9491" max="9491" width="6.42578125" style="991" customWidth="1"/>
    <col min="9492" max="9492" width="12.28515625" style="991" customWidth="1"/>
    <col min="9493" max="9493" width="0" style="991" hidden="1" customWidth="1"/>
    <col min="9494" max="9494" width="3.7109375" style="991" customWidth="1"/>
    <col min="9495" max="9495" width="11.140625" style="991" bestFit="1" customWidth="1"/>
    <col min="9496" max="9497" width="10.5703125" style="991"/>
    <col min="9498" max="9498" width="11.140625" style="991" customWidth="1"/>
    <col min="9499" max="9728" width="10.5703125" style="991"/>
    <col min="9729" max="9736" width="0" style="991" hidden="1" customWidth="1"/>
    <col min="9737" max="9737" width="3.7109375" style="991" customWidth="1"/>
    <col min="9738" max="9738" width="3.85546875" style="991" customWidth="1"/>
    <col min="9739" max="9739" width="3.7109375" style="991" customWidth="1"/>
    <col min="9740" max="9740" width="12.7109375" style="991" customWidth="1"/>
    <col min="9741" max="9741" width="52.7109375" style="991" customWidth="1"/>
    <col min="9742" max="9745" width="0" style="991" hidden="1" customWidth="1"/>
    <col min="9746" max="9746" width="12.28515625" style="991" customWidth="1"/>
    <col min="9747" max="9747" width="6.42578125" style="991" customWidth="1"/>
    <col min="9748" max="9748" width="12.28515625" style="991" customWidth="1"/>
    <col min="9749" max="9749" width="0" style="991" hidden="1" customWidth="1"/>
    <col min="9750" max="9750" width="3.7109375" style="991" customWidth="1"/>
    <col min="9751" max="9751" width="11.140625" style="991" bestFit="1" customWidth="1"/>
    <col min="9752" max="9753" width="10.5703125" style="991"/>
    <col min="9754" max="9754" width="11.140625" style="991" customWidth="1"/>
    <col min="9755" max="9984" width="10.5703125" style="991"/>
    <col min="9985" max="9992" width="0" style="991" hidden="1" customWidth="1"/>
    <col min="9993" max="9993" width="3.7109375" style="991" customWidth="1"/>
    <col min="9994" max="9994" width="3.85546875" style="991" customWidth="1"/>
    <col min="9995" max="9995" width="3.7109375" style="991" customWidth="1"/>
    <col min="9996" max="9996" width="12.7109375" style="991" customWidth="1"/>
    <col min="9997" max="9997" width="52.7109375" style="991" customWidth="1"/>
    <col min="9998" max="10001" width="0" style="991" hidden="1" customWidth="1"/>
    <col min="10002" max="10002" width="12.28515625" style="991" customWidth="1"/>
    <col min="10003" max="10003" width="6.42578125" style="991" customWidth="1"/>
    <col min="10004" max="10004" width="12.28515625" style="991" customWidth="1"/>
    <col min="10005" max="10005" width="0" style="991" hidden="1" customWidth="1"/>
    <col min="10006" max="10006" width="3.7109375" style="991" customWidth="1"/>
    <col min="10007" max="10007" width="11.140625" style="991" bestFit="1" customWidth="1"/>
    <col min="10008" max="10009" width="10.5703125" style="991"/>
    <col min="10010" max="10010" width="11.140625" style="991" customWidth="1"/>
    <col min="10011" max="10240" width="10.5703125" style="991"/>
    <col min="10241" max="10248" width="0" style="991" hidden="1" customWidth="1"/>
    <col min="10249" max="10249" width="3.7109375" style="991" customWidth="1"/>
    <col min="10250" max="10250" width="3.85546875" style="991" customWidth="1"/>
    <col min="10251" max="10251" width="3.7109375" style="991" customWidth="1"/>
    <col min="10252" max="10252" width="12.7109375" style="991" customWidth="1"/>
    <col min="10253" max="10253" width="52.7109375" style="991" customWidth="1"/>
    <col min="10254" max="10257" width="0" style="991" hidden="1" customWidth="1"/>
    <col min="10258" max="10258" width="12.28515625" style="991" customWidth="1"/>
    <col min="10259" max="10259" width="6.42578125" style="991" customWidth="1"/>
    <col min="10260" max="10260" width="12.28515625" style="991" customWidth="1"/>
    <col min="10261" max="10261" width="0" style="991" hidden="1" customWidth="1"/>
    <col min="10262" max="10262" width="3.7109375" style="991" customWidth="1"/>
    <col min="10263" max="10263" width="11.140625" style="991" bestFit="1" customWidth="1"/>
    <col min="10264" max="10265" width="10.5703125" style="991"/>
    <col min="10266" max="10266" width="11.140625" style="991" customWidth="1"/>
    <col min="10267" max="10496" width="10.5703125" style="991"/>
    <col min="10497" max="10504" width="0" style="991" hidden="1" customWidth="1"/>
    <col min="10505" max="10505" width="3.7109375" style="991" customWidth="1"/>
    <col min="10506" max="10506" width="3.85546875" style="991" customWidth="1"/>
    <col min="10507" max="10507" width="3.7109375" style="991" customWidth="1"/>
    <col min="10508" max="10508" width="12.7109375" style="991" customWidth="1"/>
    <col min="10509" max="10509" width="52.7109375" style="991" customWidth="1"/>
    <col min="10510" max="10513" width="0" style="991" hidden="1" customWidth="1"/>
    <col min="10514" max="10514" width="12.28515625" style="991" customWidth="1"/>
    <col min="10515" max="10515" width="6.42578125" style="991" customWidth="1"/>
    <col min="10516" max="10516" width="12.28515625" style="991" customWidth="1"/>
    <col min="10517" max="10517" width="0" style="991" hidden="1" customWidth="1"/>
    <col min="10518" max="10518" width="3.7109375" style="991" customWidth="1"/>
    <col min="10519" max="10519" width="11.140625" style="991" bestFit="1" customWidth="1"/>
    <col min="10520" max="10521" width="10.5703125" style="991"/>
    <col min="10522" max="10522" width="11.140625" style="991" customWidth="1"/>
    <col min="10523" max="10752" width="10.5703125" style="991"/>
    <col min="10753" max="10760" width="0" style="991" hidden="1" customWidth="1"/>
    <col min="10761" max="10761" width="3.7109375" style="991" customWidth="1"/>
    <col min="10762" max="10762" width="3.85546875" style="991" customWidth="1"/>
    <col min="10763" max="10763" width="3.7109375" style="991" customWidth="1"/>
    <col min="10764" max="10764" width="12.7109375" style="991" customWidth="1"/>
    <col min="10765" max="10765" width="52.7109375" style="991" customWidth="1"/>
    <col min="10766" max="10769" width="0" style="991" hidden="1" customWidth="1"/>
    <col min="10770" max="10770" width="12.28515625" style="991" customWidth="1"/>
    <col min="10771" max="10771" width="6.42578125" style="991" customWidth="1"/>
    <col min="10772" max="10772" width="12.28515625" style="991" customWidth="1"/>
    <col min="10773" max="10773" width="0" style="991" hidden="1" customWidth="1"/>
    <col min="10774" max="10774" width="3.7109375" style="991" customWidth="1"/>
    <col min="10775" max="10775" width="11.140625" style="991" bestFit="1" customWidth="1"/>
    <col min="10776" max="10777" width="10.5703125" style="991"/>
    <col min="10778" max="10778" width="11.140625" style="991" customWidth="1"/>
    <col min="10779" max="11008" width="10.5703125" style="991"/>
    <col min="11009" max="11016" width="0" style="991" hidden="1" customWidth="1"/>
    <col min="11017" max="11017" width="3.7109375" style="991" customWidth="1"/>
    <col min="11018" max="11018" width="3.85546875" style="991" customWidth="1"/>
    <col min="11019" max="11019" width="3.7109375" style="991" customWidth="1"/>
    <col min="11020" max="11020" width="12.7109375" style="991" customWidth="1"/>
    <col min="11021" max="11021" width="52.7109375" style="991" customWidth="1"/>
    <col min="11022" max="11025" width="0" style="991" hidden="1" customWidth="1"/>
    <col min="11026" max="11026" width="12.28515625" style="991" customWidth="1"/>
    <col min="11027" max="11027" width="6.42578125" style="991" customWidth="1"/>
    <col min="11028" max="11028" width="12.28515625" style="991" customWidth="1"/>
    <col min="11029" max="11029" width="0" style="991" hidden="1" customWidth="1"/>
    <col min="11030" max="11030" width="3.7109375" style="991" customWidth="1"/>
    <col min="11031" max="11031" width="11.140625" style="991" bestFit="1" customWidth="1"/>
    <col min="11032" max="11033" width="10.5703125" style="991"/>
    <col min="11034" max="11034" width="11.140625" style="991" customWidth="1"/>
    <col min="11035" max="11264" width="10.5703125" style="991"/>
    <col min="11265" max="11272" width="0" style="991" hidden="1" customWidth="1"/>
    <col min="11273" max="11273" width="3.7109375" style="991" customWidth="1"/>
    <col min="11274" max="11274" width="3.85546875" style="991" customWidth="1"/>
    <col min="11275" max="11275" width="3.7109375" style="991" customWidth="1"/>
    <col min="11276" max="11276" width="12.7109375" style="991" customWidth="1"/>
    <col min="11277" max="11277" width="52.7109375" style="991" customWidth="1"/>
    <col min="11278" max="11281" width="0" style="991" hidden="1" customWidth="1"/>
    <col min="11282" max="11282" width="12.28515625" style="991" customWidth="1"/>
    <col min="11283" max="11283" width="6.42578125" style="991" customWidth="1"/>
    <col min="11284" max="11284" width="12.28515625" style="991" customWidth="1"/>
    <col min="11285" max="11285" width="0" style="991" hidden="1" customWidth="1"/>
    <col min="11286" max="11286" width="3.7109375" style="991" customWidth="1"/>
    <col min="11287" max="11287" width="11.140625" style="991" bestFit="1" customWidth="1"/>
    <col min="11288" max="11289" width="10.5703125" style="991"/>
    <col min="11290" max="11290" width="11.140625" style="991" customWidth="1"/>
    <col min="11291" max="11520" width="10.5703125" style="991"/>
    <col min="11521" max="11528" width="0" style="991" hidden="1" customWidth="1"/>
    <col min="11529" max="11529" width="3.7109375" style="991" customWidth="1"/>
    <col min="11530" max="11530" width="3.85546875" style="991" customWidth="1"/>
    <col min="11531" max="11531" width="3.7109375" style="991" customWidth="1"/>
    <col min="11532" max="11532" width="12.7109375" style="991" customWidth="1"/>
    <col min="11533" max="11533" width="52.7109375" style="991" customWidth="1"/>
    <col min="11534" max="11537" width="0" style="991" hidden="1" customWidth="1"/>
    <col min="11538" max="11538" width="12.28515625" style="991" customWidth="1"/>
    <col min="11539" max="11539" width="6.42578125" style="991" customWidth="1"/>
    <col min="11540" max="11540" width="12.28515625" style="991" customWidth="1"/>
    <col min="11541" max="11541" width="0" style="991" hidden="1" customWidth="1"/>
    <col min="11542" max="11542" width="3.7109375" style="991" customWidth="1"/>
    <col min="11543" max="11543" width="11.140625" style="991" bestFit="1" customWidth="1"/>
    <col min="11544" max="11545" width="10.5703125" style="991"/>
    <col min="11546" max="11546" width="11.140625" style="991" customWidth="1"/>
    <col min="11547" max="11776" width="10.5703125" style="991"/>
    <col min="11777" max="11784" width="0" style="991" hidden="1" customWidth="1"/>
    <col min="11785" max="11785" width="3.7109375" style="991" customWidth="1"/>
    <col min="11786" max="11786" width="3.85546875" style="991" customWidth="1"/>
    <col min="11787" max="11787" width="3.7109375" style="991" customWidth="1"/>
    <col min="11788" max="11788" width="12.7109375" style="991" customWidth="1"/>
    <col min="11789" max="11789" width="52.7109375" style="991" customWidth="1"/>
    <col min="11790" max="11793" width="0" style="991" hidden="1" customWidth="1"/>
    <col min="11794" max="11794" width="12.28515625" style="991" customWidth="1"/>
    <col min="11795" max="11795" width="6.42578125" style="991" customWidth="1"/>
    <col min="11796" max="11796" width="12.28515625" style="991" customWidth="1"/>
    <col min="11797" max="11797" width="0" style="991" hidden="1" customWidth="1"/>
    <col min="11798" max="11798" width="3.7109375" style="991" customWidth="1"/>
    <col min="11799" max="11799" width="11.140625" style="991" bestFit="1" customWidth="1"/>
    <col min="11800" max="11801" width="10.5703125" style="991"/>
    <col min="11802" max="11802" width="11.140625" style="991" customWidth="1"/>
    <col min="11803" max="12032" width="10.5703125" style="991"/>
    <col min="12033" max="12040" width="0" style="991" hidden="1" customWidth="1"/>
    <col min="12041" max="12041" width="3.7109375" style="991" customWidth="1"/>
    <col min="12042" max="12042" width="3.85546875" style="991" customWidth="1"/>
    <col min="12043" max="12043" width="3.7109375" style="991" customWidth="1"/>
    <col min="12044" max="12044" width="12.7109375" style="991" customWidth="1"/>
    <col min="12045" max="12045" width="52.7109375" style="991" customWidth="1"/>
    <col min="12046" max="12049" width="0" style="991" hidden="1" customWidth="1"/>
    <col min="12050" max="12050" width="12.28515625" style="991" customWidth="1"/>
    <col min="12051" max="12051" width="6.42578125" style="991" customWidth="1"/>
    <col min="12052" max="12052" width="12.28515625" style="991" customWidth="1"/>
    <col min="12053" max="12053" width="0" style="991" hidden="1" customWidth="1"/>
    <col min="12054" max="12054" width="3.7109375" style="991" customWidth="1"/>
    <col min="12055" max="12055" width="11.140625" style="991" bestFit="1" customWidth="1"/>
    <col min="12056" max="12057" width="10.5703125" style="991"/>
    <col min="12058" max="12058" width="11.140625" style="991" customWidth="1"/>
    <col min="12059" max="12288" width="10.5703125" style="991"/>
    <col min="12289" max="12296" width="0" style="991" hidden="1" customWidth="1"/>
    <col min="12297" max="12297" width="3.7109375" style="991" customWidth="1"/>
    <col min="12298" max="12298" width="3.85546875" style="991" customWidth="1"/>
    <col min="12299" max="12299" width="3.7109375" style="991" customWidth="1"/>
    <col min="12300" max="12300" width="12.7109375" style="991" customWidth="1"/>
    <col min="12301" max="12301" width="52.7109375" style="991" customWidth="1"/>
    <col min="12302" max="12305" width="0" style="991" hidden="1" customWidth="1"/>
    <col min="12306" max="12306" width="12.28515625" style="991" customWidth="1"/>
    <col min="12307" max="12307" width="6.42578125" style="991" customWidth="1"/>
    <col min="12308" max="12308" width="12.28515625" style="991" customWidth="1"/>
    <col min="12309" max="12309" width="0" style="991" hidden="1" customWidth="1"/>
    <col min="12310" max="12310" width="3.7109375" style="991" customWidth="1"/>
    <col min="12311" max="12311" width="11.140625" style="991" bestFit="1" customWidth="1"/>
    <col min="12312" max="12313" width="10.5703125" style="991"/>
    <col min="12314" max="12314" width="11.140625" style="991" customWidth="1"/>
    <col min="12315" max="12544" width="10.5703125" style="991"/>
    <col min="12545" max="12552" width="0" style="991" hidden="1" customWidth="1"/>
    <col min="12553" max="12553" width="3.7109375" style="991" customWidth="1"/>
    <col min="12554" max="12554" width="3.85546875" style="991" customWidth="1"/>
    <col min="12555" max="12555" width="3.7109375" style="991" customWidth="1"/>
    <col min="12556" max="12556" width="12.7109375" style="991" customWidth="1"/>
    <col min="12557" max="12557" width="52.7109375" style="991" customWidth="1"/>
    <col min="12558" max="12561" width="0" style="991" hidden="1" customWidth="1"/>
    <col min="12562" max="12562" width="12.28515625" style="991" customWidth="1"/>
    <col min="12563" max="12563" width="6.42578125" style="991" customWidth="1"/>
    <col min="12564" max="12564" width="12.28515625" style="991" customWidth="1"/>
    <col min="12565" max="12565" width="0" style="991" hidden="1" customWidth="1"/>
    <col min="12566" max="12566" width="3.7109375" style="991" customWidth="1"/>
    <col min="12567" max="12567" width="11.140625" style="991" bestFit="1" customWidth="1"/>
    <col min="12568" max="12569" width="10.5703125" style="991"/>
    <col min="12570" max="12570" width="11.140625" style="991" customWidth="1"/>
    <col min="12571" max="12800" width="10.5703125" style="991"/>
    <col min="12801" max="12808" width="0" style="991" hidden="1" customWidth="1"/>
    <col min="12809" max="12809" width="3.7109375" style="991" customWidth="1"/>
    <col min="12810" max="12810" width="3.85546875" style="991" customWidth="1"/>
    <col min="12811" max="12811" width="3.7109375" style="991" customWidth="1"/>
    <col min="12812" max="12812" width="12.7109375" style="991" customWidth="1"/>
    <col min="12813" max="12813" width="52.7109375" style="991" customWidth="1"/>
    <col min="12814" max="12817" width="0" style="991" hidden="1" customWidth="1"/>
    <col min="12818" max="12818" width="12.28515625" style="991" customWidth="1"/>
    <col min="12819" max="12819" width="6.42578125" style="991" customWidth="1"/>
    <col min="12820" max="12820" width="12.28515625" style="991" customWidth="1"/>
    <col min="12821" max="12821" width="0" style="991" hidden="1" customWidth="1"/>
    <col min="12822" max="12822" width="3.7109375" style="991" customWidth="1"/>
    <col min="12823" max="12823" width="11.140625" style="991" bestFit="1" customWidth="1"/>
    <col min="12824" max="12825" width="10.5703125" style="991"/>
    <col min="12826" max="12826" width="11.140625" style="991" customWidth="1"/>
    <col min="12827" max="13056" width="10.5703125" style="991"/>
    <col min="13057" max="13064" width="0" style="991" hidden="1" customWidth="1"/>
    <col min="13065" max="13065" width="3.7109375" style="991" customWidth="1"/>
    <col min="13066" max="13066" width="3.85546875" style="991" customWidth="1"/>
    <col min="13067" max="13067" width="3.7109375" style="991" customWidth="1"/>
    <col min="13068" max="13068" width="12.7109375" style="991" customWidth="1"/>
    <col min="13069" max="13069" width="52.7109375" style="991" customWidth="1"/>
    <col min="13070" max="13073" width="0" style="991" hidden="1" customWidth="1"/>
    <col min="13074" max="13074" width="12.28515625" style="991" customWidth="1"/>
    <col min="13075" max="13075" width="6.42578125" style="991" customWidth="1"/>
    <col min="13076" max="13076" width="12.28515625" style="991" customWidth="1"/>
    <col min="13077" max="13077" width="0" style="991" hidden="1" customWidth="1"/>
    <col min="13078" max="13078" width="3.7109375" style="991" customWidth="1"/>
    <col min="13079" max="13079" width="11.140625" style="991" bestFit="1" customWidth="1"/>
    <col min="13080" max="13081" width="10.5703125" style="991"/>
    <col min="13082" max="13082" width="11.140625" style="991" customWidth="1"/>
    <col min="13083" max="13312" width="10.5703125" style="991"/>
    <col min="13313" max="13320" width="0" style="991" hidden="1" customWidth="1"/>
    <col min="13321" max="13321" width="3.7109375" style="991" customWidth="1"/>
    <col min="13322" max="13322" width="3.85546875" style="991" customWidth="1"/>
    <col min="13323" max="13323" width="3.7109375" style="991" customWidth="1"/>
    <col min="13324" max="13324" width="12.7109375" style="991" customWidth="1"/>
    <col min="13325" max="13325" width="52.7109375" style="991" customWidth="1"/>
    <col min="13326" max="13329" width="0" style="991" hidden="1" customWidth="1"/>
    <col min="13330" max="13330" width="12.28515625" style="991" customWidth="1"/>
    <col min="13331" max="13331" width="6.42578125" style="991" customWidth="1"/>
    <col min="13332" max="13332" width="12.28515625" style="991" customWidth="1"/>
    <col min="13333" max="13333" width="0" style="991" hidden="1" customWidth="1"/>
    <col min="13334" max="13334" width="3.7109375" style="991" customWidth="1"/>
    <col min="13335" max="13335" width="11.140625" style="991" bestFit="1" customWidth="1"/>
    <col min="13336" max="13337" width="10.5703125" style="991"/>
    <col min="13338" max="13338" width="11.140625" style="991" customWidth="1"/>
    <col min="13339" max="13568" width="10.5703125" style="991"/>
    <col min="13569" max="13576" width="0" style="991" hidden="1" customWidth="1"/>
    <col min="13577" max="13577" width="3.7109375" style="991" customWidth="1"/>
    <col min="13578" max="13578" width="3.85546875" style="991" customWidth="1"/>
    <col min="13579" max="13579" width="3.7109375" style="991" customWidth="1"/>
    <col min="13580" max="13580" width="12.7109375" style="991" customWidth="1"/>
    <col min="13581" max="13581" width="52.7109375" style="991" customWidth="1"/>
    <col min="13582" max="13585" width="0" style="991" hidden="1" customWidth="1"/>
    <col min="13586" max="13586" width="12.28515625" style="991" customWidth="1"/>
    <col min="13587" max="13587" width="6.42578125" style="991" customWidth="1"/>
    <col min="13588" max="13588" width="12.28515625" style="991" customWidth="1"/>
    <col min="13589" max="13589" width="0" style="991" hidden="1" customWidth="1"/>
    <col min="13590" max="13590" width="3.7109375" style="991" customWidth="1"/>
    <col min="13591" max="13591" width="11.140625" style="991" bestFit="1" customWidth="1"/>
    <col min="13592" max="13593" width="10.5703125" style="991"/>
    <col min="13594" max="13594" width="11.140625" style="991" customWidth="1"/>
    <col min="13595" max="13824" width="10.5703125" style="991"/>
    <col min="13825" max="13832" width="0" style="991" hidden="1" customWidth="1"/>
    <col min="13833" max="13833" width="3.7109375" style="991" customWidth="1"/>
    <col min="13834" max="13834" width="3.85546875" style="991" customWidth="1"/>
    <col min="13835" max="13835" width="3.7109375" style="991" customWidth="1"/>
    <col min="13836" max="13836" width="12.7109375" style="991" customWidth="1"/>
    <col min="13837" max="13837" width="52.7109375" style="991" customWidth="1"/>
    <col min="13838" max="13841" width="0" style="991" hidden="1" customWidth="1"/>
    <col min="13842" max="13842" width="12.28515625" style="991" customWidth="1"/>
    <col min="13843" max="13843" width="6.42578125" style="991" customWidth="1"/>
    <col min="13844" max="13844" width="12.28515625" style="991" customWidth="1"/>
    <col min="13845" max="13845" width="0" style="991" hidden="1" customWidth="1"/>
    <col min="13846" max="13846" width="3.7109375" style="991" customWidth="1"/>
    <col min="13847" max="13847" width="11.140625" style="991" bestFit="1" customWidth="1"/>
    <col min="13848" max="13849" width="10.5703125" style="991"/>
    <col min="13850" max="13850" width="11.140625" style="991" customWidth="1"/>
    <col min="13851" max="14080" width="10.5703125" style="991"/>
    <col min="14081" max="14088" width="0" style="991" hidden="1" customWidth="1"/>
    <col min="14089" max="14089" width="3.7109375" style="991" customWidth="1"/>
    <col min="14090" max="14090" width="3.85546875" style="991" customWidth="1"/>
    <col min="14091" max="14091" width="3.7109375" style="991" customWidth="1"/>
    <col min="14092" max="14092" width="12.7109375" style="991" customWidth="1"/>
    <col min="14093" max="14093" width="52.7109375" style="991" customWidth="1"/>
    <col min="14094" max="14097" width="0" style="991" hidden="1" customWidth="1"/>
    <col min="14098" max="14098" width="12.28515625" style="991" customWidth="1"/>
    <col min="14099" max="14099" width="6.42578125" style="991" customWidth="1"/>
    <col min="14100" max="14100" width="12.28515625" style="991" customWidth="1"/>
    <col min="14101" max="14101" width="0" style="991" hidden="1" customWidth="1"/>
    <col min="14102" max="14102" width="3.7109375" style="991" customWidth="1"/>
    <col min="14103" max="14103" width="11.140625" style="991" bestFit="1" customWidth="1"/>
    <col min="14104" max="14105" width="10.5703125" style="991"/>
    <col min="14106" max="14106" width="11.140625" style="991" customWidth="1"/>
    <col min="14107" max="14336" width="10.5703125" style="991"/>
    <col min="14337" max="14344" width="0" style="991" hidden="1" customWidth="1"/>
    <col min="14345" max="14345" width="3.7109375" style="991" customWidth="1"/>
    <col min="14346" max="14346" width="3.85546875" style="991" customWidth="1"/>
    <col min="14347" max="14347" width="3.7109375" style="991" customWidth="1"/>
    <col min="14348" max="14348" width="12.7109375" style="991" customWidth="1"/>
    <col min="14349" max="14349" width="52.7109375" style="991" customWidth="1"/>
    <col min="14350" max="14353" width="0" style="991" hidden="1" customWidth="1"/>
    <col min="14354" max="14354" width="12.28515625" style="991" customWidth="1"/>
    <col min="14355" max="14355" width="6.42578125" style="991" customWidth="1"/>
    <col min="14356" max="14356" width="12.28515625" style="991" customWidth="1"/>
    <col min="14357" max="14357" width="0" style="991" hidden="1" customWidth="1"/>
    <col min="14358" max="14358" width="3.7109375" style="991" customWidth="1"/>
    <col min="14359" max="14359" width="11.140625" style="991" bestFit="1" customWidth="1"/>
    <col min="14360" max="14361" width="10.5703125" style="991"/>
    <col min="14362" max="14362" width="11.140625" style="991" customWidth="1"/>
    <col min="14363" max="14592" width="10.5703125" style="991"/>
    <col min="14593" max="14600" width="0" style="991" hidden="1" customWidth="1"/>
    <col min="14601" max="14601" width="3.7109375" style="991" customWidth="1"/>
    <col min="14602" max="14602" width="3.85546875" style="991" customWidth="1"/>
    <col min="14603" max="14603" width="3.7109375" style="991" customWidth="1"/>
    <col min="14604" max="14604" width="12.7109375" style="991" customWidth="1"/>
    <col min="14605" max="14605" width="52.7109375" style="991" customWidth="1"/>
    <col min="14606" max="14609" width="0" style="991" hidden="1" customWidth="1"/>
    <col min="14610" max="14610" width="12.28515625" style="991" customWidth="1"/>
    <col min="14611" max="14611" width="6.42578125" style="991" customWidth="1"/>
    <col min="14612" max="14612" width="12.28515625" style="991" customWidth="1"/>
    <col min="14613" max="14613" width="0" style="991" hidden="1" customWidth="1"/>
    <col min="14614" max="14614" width="3.7109375" style="991" customWidth="1"/>
    <col min="14615" max="14615" width="11.140625" style="991" bestFit="1" customWidth="1"/>
    <col min="14616" max="14617" width="10.5703125" style="991"/>
    <col min="14618" max="14618" width="11.140625" style="991" customWidth="1"/>
    <col min="14619" max="14848" width="10.5703125" style="991"/>
    <col min="14849" max="14856" width="0" style="991" hidden="1" customWidth="1"/>
    <col min="14857" max="14857" width="3.7109375" style="991" customWidth="1"/>
    <col min="14858" max="14858" width="3.85546875" style="991" customWidth="1"/>
    <col min="14859" max="14859" width="3.7109375" style="991" customWidth="1"/>
    <col min="14860" max="14860" width="12.7109375" style="991" customWidth="1"/>
    <col min="14861" max="14861" width="52.7109375" style="991" customWidth="1"/>
    <col min="14862" max="14865" width="0" style="991" hidden="1" customWidth="1"/>
    <col min="14866" max="14866" width="12.28515625" style="991" customWidth="1"/>
    <col min="14867" max="14867" width="6.42578125" style="991" customWidth="1"/>
    <col min="14868" max="14868" width="12.28515625" style="991" customWidth="1"/>
    <col min="14869" max="14869" width="0" style="991" hidden="1" customWidth="1"/>
    <col min="14870" max="14870" width="3.7109375" style="991" customWidth="1"/>
    <col min="14871" max="14871" width="11.140625" style="991" bestFit="1" customWidth="1"/>
    <col min="14872" max="14873" width="10.5703125" style="991"/>
    <col min="14874" max="14874" width="11.140625" style="991" customWidth="1"/>
    <col min="14875" max="15104" width="10.5703125" style="991"/>
    <col min="15105" max="15112" width="0" style="991" hidden="1" customWidth="1"/>
    <col min="15113" max="15113" width="3.7109375" style="991" customWidth="1"/>
    <col min="15114" max="15114" width="3.85546875" style="991" customWidth="1"/>
    <col min="15115" max="15115" width="3.7109375" style="991" customWidth="1"/>
    <col min="15116" max="15116" width="12.7109375" style="991" customWidth="1"/>
    <col min="15117" max="15117" width="52.7109375" style="991" customWidth="1"/>
    <col min="15118" max="15121" width="0" style="991" hidden="1" customWidth="1"/>
    <col min="15122" max="15122" width="12.28515625" style="991" customWidth="1"/>
    <col min="15123" max="15123" width="6.42578125" style="991" customWidth="1"/>
    <col min="15124" max="15124" width="12.28515625" style="991" customWidth="1"/>
    <col min="15125" max="15125" width="0" style="991" hidden="1" customWidth="1"/>
    <col min="15126" max="15126" width="3.7109375" style="991" customWidth="1"/>
    <col min="15127" max="15127" width="11.140625" style="991" bestFit="1" customWidth="1"/>
    <col min="15128" max="15129" width="10.5703125" style="991"/>
    <col min="15130" max="15130" width="11.140625" style="991" customWidth="1"/>
    <col min="15131" max="15360" width="10.5703125" style="991"/>
    <col min="15361" max="15368" width="0" style="991" hidden="1" customWidth="1"/>
    <col min="15369" max="15369" width="3.7109375" style="991" customWidth="1"/>
    <col min="15370" max="15370" width="3.85546875" style="991" customWidth="1"/>
    <col min="15371" max="15371" width="3.7109375" style="991" customWidth="1"/>
    <col min="15372" max="15372" width="12.7109375" style="991" customWidth="1"/>
    <col min="15373" max="15373" width="52.7109375" style="991" customWidth="1"/>
    <col min="15374" max="15377" width="0" style="991" hidden="1" customWidth="1"/>
    <col min="15378" max="15378" width="12.28515625" style="991" customWidth="1"/>
    <col min="15379" max="15379" width="6.42578125" style="991" customWidth="1"/>
    <col min="15380" max="15380" width="12.28515625" style="991" customWidth="1"/>
    <col min="15381" max="15381" width="0" style="991" hidden="1" customWidth="1"/>
    <col min="15382" max="15382" width="3.7109375" style="991" customWidth="1"/>
    <col min="15383" max="15383" width="11.140625" style="991" bestFit="1" customWidth="1"/>
    <col min="15384" max="15385" width="10.5703125" style="991"/>
    <col min="15386" max="15386" width="11.140625" style="991" customWidth="1"/>
    <col min="15387" max="15616" width="10.5703125" style="991"/>
    <col min="15617" max="15624" width="0" style="991" hidden="1" customWidth="1"/>
    <col min="15625" max="15625" width="3.7109375" style="991" customWidth="1"/>
    <col min="15626" max="15626" width="3.85546875" style="991" customWidth="1"/>
    <col min="15627" max="15627" width="3.7109375" style="991" customWidth="1"/>
    <col min="15628" max="15628" width="12.7109375" style="991" customWidth="1"/>
    <col min="15629" max="15629" width="52.7109375" style="991" customWidth="1"/>
    <col min="15630" max="15633" width="0" style="991" hidden="1" customWidth="1"/>
    <col min="15634" max="15634" width="12.28515625" style="991" customWidth="1"/>
    <col min="15635" max="15635" width="6.42578125" style="991" customWidth="1"/>
    <col min="15636" max="15636" width="12.28515625" style="991" customWidth="1"/>
    <col min="15637" max="15637" width="0" style="991" hidden="1" customWidth="1"/>
    <col min="15638" max="15638" width="3.7109375" style="991" customWidth="1"/>
    <col min="15639" max="15639" width="11.140625" style="991" bestFit="1" customWidth="1"/>
    <col min="15640" max="15641" width="10.5703125" style="991"/>
    <col min="15642" max="15642" width="11.140625" style="991" customWidth="1"/>
    <col min="15643" max="15872" width="10.5703125" style="991"/>
    <col min="15873" max="15880" width="0" style="991" hidden="1" customWidth="1"/>
    <col min="15881" max="15881" width="3.7109375" style="991" customWidth="1"/>
    <col min="15882" max="15882" width="3.85546875" style="991" customWidth="1"/>
    <col min="15883" max="15883" width="3.7109375" style="991" customWidth="1"/>
    <col min="15884" max="15884" width="12.7109375" style="991" customWidth="1"/>
    <col min="15885" max="15885" width="52.7109375" style="991" customWidth="1"/>
    <col min="15886" max="15889" width="0" style="991" hidden="1" customWidth="1"/>
    <col min="15890" max="15890" width="12.28515625" style="991" customWidth="1"/>
    <col min="15891" max="15891" width="6.42578125" style="991" customWidth="1"/>
    <col min="15892" max="15892" width="12.28515625" style="991" customWidth="1"/>
    <col min="15893" max="15893" width="0" style="991" hidden="1" customWidth="1"/>
    <col min="15894" max="15894" width="3.7109375" style="991" customWidth="1"/>
    <col min="15895" max="15895" width="11.140625" style="991" bestFit="1" customWidth="1"/>
    <col min="15896" max="15897" width="10.5703125" style="991"/>
    <col min="15898" max="15898" width="11.140625" style="991" customWidth="1"/>
    <col min="15899" max="16128" width="10.5703125" style="991"/>
    <col min="16129" max="16136" width="0" style="991" hidden="1" customWidth="1"/>
    <col min="16137" max="16137" width="3.7109375" style="991" customWidth="1"/>
    <col min="16138" max="16138" width="3.85546875" style="991" customWidth="1"/>
    <col min="16139" max="16139" width="3.7109375" style="991" customWidth="1"/>
    <col min="16140" max="16140" width="12.7109375" style="991" customWidth="1"/>
    <col min="16141" max="16141" width="52.7109375" style="991" customWidth="1"/>
    <col min="16142" max="16145" width="0" style="991" hidden="1" customWidth="1"/>
    <col min="16146" max="16146" width="12.28515625" style="991" customWidth="1"/>
    <col min="16147" max="16147" width="6.42578125" style="991" customWidth="1"/>
    <col min="16148" max="16148" width="12.28515625" style="991" customWidth="1"/>
    <col min="16149" max="16149" width="0" style="991" hidden="1" customWidth="1"/>
    <col min="16150" max="16150" width="3.7109375" style="991" customWidth="1"/>
    <col min="16151" max="16151" width="11.140625" style="991" bestFit="1" customWidth="1"/>
    <col min="16152" max="16153" width="10.5703125" style="991"/>
    <col min="16154" max="16154" width="11.140625" style="991" customWidth="1"/>
    <col min="16155" max="16384" width="10.5703125" style="991"/>
  </cols>
  <sheetData>
    <row r="1" spans="1:34" hidden="1">
      <c r="Q1" s="769"/>
      <c r="R1" s="769"/>
    </row>
    <row r="2" spans="1:34" hidden="1">
      <c r="U2" s="769"/>
    </row>
    <row r="3" spans="1:34" hidden="1"/>
    <row r="4" spans="1:34" ht="3" customHeight="1">
      <c r="J4" s="996"/>
      <c r="K4" s="996"/>
      <c r="L4" s="992"/>
      <c r="M4" s="992"/>
      <c r="N4" s="992"/>
      <c r="O4" s="999"/>
      <c r="P4" s="999"/>
      <c r="Q4" s="999"/>
      <c r="R4" s="999"/>
      <c r="S4" s="999"/>
      <c r="T4" s="999"/>
      <c r="U4" s="999"/>
    </row>
    <row r="5" spans="1:34" ht="22.5" customHeight="1">
      <c r="J5" s="996"/>
      <c r="K5" s="996"/>
      <c r="L5" s="1216" t="s">
        <v>631</v>
      </c>
      <c r="M5" s="1216"/>
      <c r="N5" s="1216"/>
      <c r="O5" s="1216"/>
      <c r="P5" s="1216"/>
      <c r="Q5" s="1216"/>
      <c r="R5" s="1216"/>
      <c r="S5" s="1216"/>
      <c r="T5" s="1216"/>
      <c r="U5" s="665"/>
    </row>
    <row r="6" spans="1:34" ht="3" customHeight="1">
      <c r="J6" s="996"/>
      <c r="K6" s="996"/>
      <c r="L6" s="992"/>
      <c r="M6" s="992"/>
      <c r="N6" s="992"/>
      <c r="O6" s="756"/>
      <c r="P6" s="756"/>
      <c r="Q6" s="756"/>
      <c r="R6" s="756"/>
      <c r="S6" s="756"/>
      <c r="T6" s="756"/>
      <c r="U6" s="756"/>
      <c r="V6" s="999"/>
    </row>
    <row r="7" spans="1:34" s="1007" customFormat="1" ht="22.5">
      <c r="A7" s="1013"/>
      <c r="B7" s="1013"/>
      <c r="C7" s="1013"/>
      <c r="D7" s="1013"/>
      <c r="E7" s="1013"/>
      <c r="F7" s="1013"/>
      <c r="G7" s="1013"/>
      <c r="H7" s="1013"/>
      <c r="L7" s="500"/>
      <c r="M7" s="618" t="s">
        <v>502</v>
      </c>
      <c r="N7" s="667"/>
      <c r="O7" s="1222" t="str">
        <f>IF(NameOrPr_ch="",IF(NameOrPr="","",NameOrPr),NameOrPr_ch)</f>
        <v>Министерство тарифного регулирования и энергетики Челябинской области</v>
      </c>
      <c r="P7" s="1222"/>
      <c r="Q7" s="1222"/>
      <c r="R7" s="1222"/>
      <c r="S7" s="1222"/>
      <c r="T7" s="1222"/>
      <c r="U7" s="768"/>
      <c r="V7" s="768"/>
      <c r="W7" s="520"/>
      <c r="X7" s="1013"/>
      <c r="Y7" s="1013"/>
      <c r="Z7" s="1013"/>
      <c r="AA7" s="1013"/>
      <c r="AB7" s="1013"/>
      <c r="AC7" s="1013"/>
      <c r="AD7" s="1013"/>
      <c r="AE7" s="1013"/>
      <c r="AF7" s="1013"/>
      <c r="AG7" s="1013"/>
      <c r="AH7" s="1013"/>
    </row>
    <row r="8" spans="1:34" s="1007" customFormat="1" ht="18.75">
      <c r="A8" s="1013"/>
      <c r="B8" s="1013"/>
      <c r="C8" s="1013"/>
      <c r="D8" s="1013"/>
      <c r="E8" s="1013"/>
      <c r="F8" s="1013"/>
      <c r="G8" s="1013"/>
      <c r="H8" s="1013"/>
      <c r="L8" s="500"/>
      <c r="M8" s="618" t="s">
        <v>596</v>
      </c>
      <c r="N8" s="667"/>
      <c r="O8" s="1222" t="str">
        <f>IF(datePr_ch="",IF(datePr="","",datePr),datePr_ch)</f>
        <v>12.03.2021</v>
      </c>
      <c r="P8" s="1222"/>
      <c r="Q8" s="1222"/>
      <c r="R8" s="1222"/>
      <c r="S8" s="1222"/>
      <c r="T8" s="1222"/>
      <c r="U8" s="768"/>
      <c r="V8" s="768"/>
      <c r="W8" s="520"/>
      <c r="X8" s="1013"/>
      <c r="Y8" s="1013"/>
      <c r="Z8" s="1013"/>
      <c r="AA8" s="1013"/>
      <c r="AB8" s="1013"/>
      <c r="AC8" s="1013"/>
      <c r="AD8" s="1013"/>
      <c r="AE8" s="1013"/>
      <c r="AF8" s="1013"/>
      <c r="AG8" s="1013"/>
      <c r="AH8" s="1013"/>
    </row>
    <row r="9" spans="1:34" s="1007" customFormat="1" ht="18.75">
      <c r="A9" s="1013"/>
      <c r="B9" s="1013"/>
      <c r="C9" s="1013"/>
      <c r="D9" s="1013"/>
      <c r="E9" s="1013"/>
      <c r="F9" s="1013"/>
      <c r="G9" s="1013"/>
      <c r="H9" s="1013"/>
      <c r="L9" s="762"/>
      <c r="M9" s="618" t="s">
        <v>595</v>
      </c>
      <c r="N9" s="667"/>
      <c r="O9" s="1222" t="str">
        <f>IF(numberPr_ch="",IF(numberPr="","",numberPr),numberPr_ch)</f>
        <v>12/16</v>
      </c>
      <c r="P9" s="1222"/>
      <c r="Q9" s="1222"/>
      <c r="R9" s="1222"/>
      <c r="S9" s="1222"/>
      <c r="T9" s="1222"/>
      <c r="U9" s="768"/>
      <c r="V9" s="768"/>
      <c r="W9" s="520"/>
      <c r="X9" s="1013"/>
      <c r="Y9" s="1013"/>
      <c r="Z9" s="1013"/>
      <c r="AA9" s="1013"/>
      <c r="AB9" s="1013"/>
      <c r="AC9" s="1013"/>
      <c r="AD9" s="1013"/>
      <c r="AE9" s="1013"/>
      <c r="AF9" s="1013"/>
      <c r="AG9" s="1013"/>
      <c r="AH9" s="1013"/>
    </row>
    <row r="10" spans="1:34" s="1007" customFormat="1" ht="18.75">
      <c r="A10" s="1013"/>
      <c r="B10" s="1013"/>
      <c r="C10" s="1013"/>
      <c r="D10" s="1013"/>
      <c r="E10" s="1013"/>
      <c r="F10" s="1013"/>
      <c r="G10" s="1013"/>
      <c r="H10" s="1013"/>
      <c r="L10" s="762"/>
      <c r="M10" s="618" t="s">
        <v>501</v>
      </c>
      <c r="N10" s="667"/>
      <c r="O10" s="1222" t="str">
        <f>IF(IstPub_ch="",IF(IstPub="","",IstPub),IstPub_ch)</f>
        <v>Официальный сайт Министерства тарифного регулирования и энергетики Челябинской области</v>
      </c>
      <c r="P10" s="1222"/>
      <c r="Q10" s="1222"/>
      <c r="R10" s="1222"/>
      <c r="S10" s="1222"/>
      <c r="T10" s="1222"/>
      <c r="U10" s="768"/>
      <c r="V10" s="768"/>
      <c r="W10" s="520"/>
      <c r="X10" s="1013"/>
      <c r="Y10" s="1013"/>
      <c r="Z10" s="1013"/>
      <c r="AA10" s="1013"/>
      <c r="AB10" s="1013"/>
      <c r="AC10" s="1013"/>
      <c r="AD10" s="1013"/>
      <c r="AE10" s="1013"/>
      <c r="AF10" s="1013"/>
      <c r="AG10" s="1013"/>
      <c r="AH10" s="1013"/>
    </row>
    <row r="11" spans="1:34" s="1007" customFormat="1" ht="11.25" hidden="1">
      <c r="A11" s="1013"/>
      <c r="B11" s="1013"/>
      <c r="C11" s="1013"/>
      <c r="D11" s="1013"/>
      <c r="E11" s="1013"/>
      <c r="F11" s="1013"/>
      <c r="G11" s="1013"/>
      <c r="H11" s="1013"/>
      <c r="L11" s="1217"/>
      <c r="M11" s="1217"/>
      <c r="N11" s="1024"/>
      <c r="O11" s="768"/>
      <c r="P11" s="768"/>
      <c r="Q11" s="768"/>
      <c r="R11" s="768"/>
      <c r="S11" s="768"/>
      <c r="T11" s="768"/>
      <c r="U11" s="1011" t="s">
        <v>373</v>
      </c>
      <c r="X11" s="1013"/>
      <c r="Y11" s="1013"/>
      <c r="Z11" s="1013"/>
      <c r="AA11" s="1013"/>
      <c r="AB11" s="1013"/>
      <c r="AC11" s="1013"/>
      <c r="AD11" s="1013"/>
      <c r="AE11" s="1013"/>
      <c r="AF11" s="1013"/>
      <c r="AG11" s="1013"/>
      <c r="AH11" s="1013"/>
    </row>
    <row r="12" spans="1:34">
      <c r="J12" s="996"/>
      <c r="K12" s="996"/>
      <c r="L12" s="992"/>
      <c r="M12" s="992"/>
      <c r="N12" s="503"/>
      <c r="O12" s="1223"/>
      <c r="P12" s="1223"/>
      <c r="Q12" s="1223"/>
      <c r="R12" s="1223"/>
      <c r="S12" s="1223"/>
      <c r="T12" s="1223"/>
      <c r="U12" s="1223"/>
    </row>
    <row r="13" spans="1:34">
      <c r="J13" s="996"/>
      <c r="K13" s="996"/>
      <c r="L13" s="1157" t="s">
        <v>454</v>
      </c>
      <c r="M13" s="1157"/>
      <c r="N13" s="1157"/>
      <c r="O13" s="1157"/>
      <c r="P13" s="1157"/>
      <c r="Q13" s="1157"/>
      <c r="R13" s="1157"/>
      <c r="S13" s="1157"/>
      <c r="T13" s="1157"/>
      <c r="U13" s="1157"/>
      <c r="V13" s="1157"/>
      <c r="W13" s="1157" t="s">
        <v>455</v>
      </c>
    </row>
    <row r="14" spans="1:34" ht="14.25" customHeight="1">
      <c r="J14" s="996"/>
      <c r="K14" s="996"/>
      <c r="L14" s="1229" t="s">
        <v>92</v>
      </c>
      <c r="M14" s="1229" t="s">
        <v>639</v>
      </c>
      <c r="N14" s="662"/>
      <c r="O14" s="1230" t="s">
        <v>641</v>
      </c>
      <c r="P14" s="1231"/>
      <c r="Q14" s="1231"/>
      <c r="R14" s="1231"/>
      <c r="S14" s="1231"/>
      <c r="T14" s="1232"/>
      <c r="U14" s="1213" t="s">
        <v>341</v>
      </c>
      <c r="V14" s="1226" t="s">
        <v>275</v>
      </c>
      <c r="W14" s="1157"/>
    </row>
    <row r="15" spans="1:34" ht="14.25" customHeight="1">
      <c r="J15" s="996"/>
      <c r="K15" s="996"/>
      <c r="L15" s="1229"/>
      <c r="M15" s="1229"/>
      <c r="N15" s="663"/>
      <c r="O15" s="1235" t="s">
        <v>605</v>
      </c>
      <c r="P15" s="1233" t="s">
        <v>271</v>
      </c>
      <c r="Q15" s="1234"/>
      <c r="R15" s="1210" t="s">
        <v>654</v>
      </c>
      <c r="S15" s="1211"/>
      <c r="T15" s="1212"/>
      <c r="U15" s="1214"/>
      <c r="V15" s="1227"/>
      <c r="W15" s="1157"/>
    </row>
    <row r="16" spans="1:34" ht="33.75" customHeight="1">
      <c r="J16" s="996"/>
      <c r="K16" s="996"/>
      <c r="L16" s="1229"/>
      <c r="M16" s="1229"/>
      <c r="N16" s="664"/>
      <c r="O16" s="1236"/>
      <c r="P16" s="757" t="s">
        <v>606</v>
      </c>
      <c r="Q16" s="757" t="s">
        <v>6</v>
      </c>
      <c r="R16" s="1028" t="s">
        <v>274</v>
      </c>
      <c r="S16" s="1224" t="s">
        <v>273</v>
      </c>
      <c r="T16" s="1225"/>
      <c r="U16" s="1215"/>
      <c r="V16" s="1228"/>
      <c r="W16" s="1157"/>
    </row>
    <row r="17" spans="1:36">
      <c r="J17" s="996"/>
      <c r="K17" s="570">
        <v>1</v>
      </c>
      <c r="L17" s="648" t="s">
        <v>93</v>
      </c>
      <c r="M17" s="648" t="s">
        <v>49</v>
      </c>
      <c r="N17" s="650" t="str">
        <f ca="1">OFFSET(N17,0,-1)</f>
        <v>2</v>
      </c>
      <c r="O17" s="1025">
        <f ca="1">OFFSET(O17,0,-1)+1</f>
        <v>3</v>
      </c>
      <c r="P17" s="1025">
        <f ca="1">OFFSET(P17,0,-1)+1</f>
        <v>4</v>
      </c>
      <c r="Q17" s="1025">
        <f ca="1">OFFSET(Q17,0,-1)+1</f>
        <v>5</v>
      </c>
      <c r="R17" s="1025">
        <f ca="1">OFFSET(R17,0,-1)+1</f>
        <v>6</v>
      </c>
      <c r="S17" s="1218">
        <f ca="1">OFFSET(S17,0,-1)+1</f>
        <v>7</v>
      </c>
      <c r="T17" s="1218"/>
      <c r="U17" s="1025">
        <f ca="1">OFFSET(U17,0,-2)+1</f>
        <v>8</v>
      </c>
      <c r="V17" s="650">
        <f ca="1">OFFSET(V17,0,-1)</f>
        <v>8</v>
      </c>
      <c r="W17" s="1025">
        <f ca="1">OFFSET(W17,0,-1)+1</f>
        <v>9</v>
      </c>
    </row>
    <row r="18" spans="1:36" ht="22.5">
      <c r="A18" s="1202">
        <v>1</v>
      </c>
      <c r="B18" s="1015"/>
      <c r="C18" s="1015"/>
      <c r="D18" s="1015"/>
      <c r="E18" s="982"/>
      <c r="F18" s="1026"/>
      <c r="G18" s="1026"/>
      <c r="H18" s="1026"/>
      <c r="I18" s="984"/>
      <c r="J18" s="980"/>
      <c r="K18" s="964"/>
      <c r="L18" s="1030">
        <f>mergeValue(A18)</f>
        <v>1</v>
      </c>
      <c r="M18" s="642" t="s">
        <v>20</v>
      </c>
      <c r="N18" s="647"/>
      <c r="O18" s="1203"/>
      <c r="P18" s="1203"/>
      <c r="Q18" s="1203"/>
      <c r="R18" s="1203"/>
      <c r="S18" s="1203"/>
      <c r="T18" s="1203"/>
      <c r="U18" s="1203"/>
      <c r="V18" s="1203"/>
      <c r="W18" s="631" t="s">
        <v>476</v>
      </c>
      <c r="Y18" s="830"/>
      <c r="Z18" s="830" t="str">
        <f t="shared" ref="Z18:Z31" si="0">IF(M18="","",M18 )</f>
        <v>Наименование тарифа</v>
      </c>
      <c r="AA18" s="830"/>
      <c r="AB18" s="830"/>
      <c r="AC18" s="830"/>
      <c r="AI18" s="1008"/>
      <c r="AJ18" s="1008"/>
    </row>
    <row r="19" spans="1:36" ht="22.5">
      <c r="A19" s="1202"/>
      <c r="B19" s="1202">
        <v>1</v>
      </c>
      <c r="C19" s="1015"/>
      <c r="D19" s="1015"/>
      <c r="E19" s="1026"/>
      <c r="F19" s="1026"/>
      <c r="G19" s="1026"/>
      <c r="H19" s="1026"/>
      <c r="I19" s="1021"/>
      <c r="J19" s="955"/>
      <c r="K19" s="958"/>
      <c r="L19" s="1030" t="str">
        <f>mergeValue(A19) &amp;"."&amp; mergeValue(B19)</f>
        <v>1.1</v>
      </c>
      <c r="M19" s="693" t="s">
        <v>16</v>
      </c>
      <c r="N19" s="647"/>
      <c r="O19" s="1203"/>
      <c r="P19" s="1203"/>
      <c r="Q19" s="1203"/>
      <c r="R19" s="1203"/>
      <c r="S19" s="1203"/>
      <c r="T19" s="1203"/>
      <c r="U19" s="1203"/>
      <c r="V19" s="1203"/>
      <c r="W19" s="631" t="s">
        <v>477</v>
      </c>
      <c r="Y19" s="830"/>
      <c r="Z19" s="830" t="str">
        <f t="shared" si="0"/>
        <v>Территория действия тарифа</v>
      </c>
      <c r="AA19" s="830"/>
      <c r="AB19" s="830"/>
      <c r="AC19" s="830"/>
      <c r="AI19" s="1008"/>
      <c r="AJ19" s="1008"/>
    </row>
    <row r="20" spans="1:36" ht="22.5">
      <c r="A20" s="1202"/>
      <c r="B20" s="1202"/>
      <c r="C20" s="1202">
        <v>1</v>
      </c>
      <c r="D20" s="1015"/>
      <c r="E20" s="1026"/>
      <c r="F20" s="1026"/>
      <c r="G20" s="1026"/>
      <c r="H20" s="1026"/>
      <c r="I20" s="963"/>
      <c r="J20" s="955"/>
      <c r="K20" s="958"/>
      <c r="L20" s="1030" t="str">
        <f>mergeValue(A20) &amp;"."&amp; mergeValue(B20)&amp;"."&amp; mergeValue(C20)</f>
        <v>1.1.1</v>
      </c>
      <c r="M20" s="694" t="s">
        <v>7</v>
      </c>
      <c r="N20" s="647"/>
      <c r="O20" s="1203"/>
      <c r="P20" s="1203"/>
      <c r="Q20" s="1203"/>
      <c r="R20" s="1203"/>
      <c r="S20" s="1203"/>
      <c r="T20" s="1203"/>
      <c r="U20" s="1203"/>
      <c r="V20" s="1203"/>
      <c r="W20" s="631" t="s">
        <v>633</v>
      </c>
      <c r="Y20" s="830"/>
      <c r="Z20" s="830" t="str">
        <f t="shared" si="0"/>
        <v xml:space="preserve">Наименование системы теплоснабжения </v>
      </c>
      <c r="AA20" s="830"/>
      <c r="AB20" s="830"/>
      <c r="AC20" s="830"/>
      <c r="AI20" s="1008"/>
      <c r="AJ20" s="1008"/>
    </row>
    <row r="21" spans="1:36" ht="22.5">
      <c r="A21" s="1202"/>
      <c r="B21" s="1202"/>
      <c r="C21" s="1202"/>
      <c r="D21" s="1202">
        <v>1</v>
      </c>
      <c r="E21" s="1026"/>
      <c r="F21" s="1026"/>
      <c r="G21" s="1026"/>
      <c r="H21" s="1026"/>
      <c r="I21" s="963"/>
      <c r="J21" s="955"/>
      <c r="K21" s="958"/>
      <c r="L21" s="1030" t="str">
        <f>mergeValue(A21) &amp;"."&amp; mergeValue(B21)&amp;"."&amp; mergeValue(C21)&amp;"."&amp; mergeValue(D21)</f>
        <v>1.1.1.1</v>
      </c>
      <c r="M21" s="695" t="s">
        <v>22</v>
      </c>
      <c r="N21" s="647"/>
      <c r="O21" s="1203"/>
      <c r="P21" s="1203"/>
      <c r="Q21" s="1203"/>
      <c r="R21" s="1203"/>
      <c r="S21" s="1203"/>
      <c r="T21" s="1203"/>
      <c r="U21" s="1203"/>
      <c r="V21" s="1203"/>
      <c r="W21" s="631" t="s">
        <v>634</v>
      </c>
      <c r="Y21" s="830"/>
      <c r="Z21" s="830" t="str">
        <f t="shared" si="0"/>
        <v xml:space="preserve">Источник тепловой энергии  </v>
      </c>
      <c r="AA21" s="830"/>
      <c r="AB21" s="830"/>
      <c r="AC21" s="830"/>
      <c r="AI21" s="1008"/>
      <c r="AJ21" s="1008"/>
    </row>
    <row r="22" spans="1:36" ht="101.25">
      <c r="A22" s="1202"/>
      <c r="B22" s="1202"/>
      <c r="C22" s="1202"/>
      <c r="D22" s="1202"/>
      <c r="E22" s="1202">
        <v>1</v>
      </c>
      <c r="F22" s="1026"/>
      <c r="G22" s="1026"/>
      <c r="H22" s="1015">
        <v>1</v>
      </c>
      <c r="I22" s="1202">
        <v>1</v>
      </c>
      <c r="J22" s="1026"/>
      <c r="K22" s="966"/>
      <c r="L22" s="1030" t="str">
        <f>mergeValue(A22) &amp;"."&amp; mergeValue(B22)&amp;"."&amp; mergeValue(C22)&amp;"."&amp; mergeValue(D22)&amp;"."&amp; mergeValue(E22)</f>
        <v>1.1.1.1.1</v>
      </c>
      <c r="M22" s="555" t="s">
        <v>9</v>
      </c>
      <c r="N22" s="647"/>
      <c r="O22" s="1204"/>
      <c r="P22" s="1204"/>
      <c r="Q22" s="1204"/>
      <c r="R22" s="1204"/>
      <c r="S22" s="1204"/>
      <c r="T22" s="1204"/>
      <c r="U22" s="1204"/>
      <c r="V22" s="1204"/>
      <c r="W22" s="631" t="s">
        <v>638</v>
      </c>
      <c r="Y22" s="830"/>
      <c r="Z22" s="830" t="str">
        <f t="shared" si="0"/>
        <v>Схема подключения теплопотребляющей установки к коллектору источника тепловой энергии</v>
      </c>
      <c r="AA22" s="830"/>
      <c r="AB22" s="830"/>
      <c r="AC22" s="830"/>
      <c r="AI22" s="1008"/>
      <c r="AJ22" s="1008"/>
    </row>
    <row r="23" spans="1:36" ht="90">
      <c r="A23" s="1202"/>
      <c r="B23" s="1202"/>
      <c r="C23" s="1202"/>
      <c r="D23" s="1202"/>
      <c r="E23" s="1202"/>
      <c r="F23" s="1202">
        <v>1</v>
      </c>
      <c r="G23" s="1015"/>
      <c r="H23" s="1015"/>
      <c r="I23" s="1202"/>
      <c r="J23" s="1202">
        <v>1</v>
      </c>
      <c r="K23" s="967"/>
      <c r="L23" s="1030" t="str">
        <f>mergeValue(A23) &amp;"."&amp; mergeValue(B23)&amp;"."&amp; mergeValue(C23)&amp;"."&amp; mergeValue(D23)&amp;"."&amp; mergeValue(E23)&amp;"."&amp; mergeValue(F23)</f>
        <v>1.1.1.1.1.1</v>
      </c>
      <c r="M23" s="556" t="s">
        <v>10</v>
      </c>
      <c r="N23" s="647"/>
      <c r="O23" s="1205"/>
      <c r="P23" s="1206"/>
      <c r="Q23" s="1206"/>
      <c r="R23" s="1206"/>
      <c r="S23" s="1206"/>
      <c r="T23" s="1206"/>
      <c r="U23" s="1206"/>
      <c r="V23" s="1207"/>
      <c r="W23" s="631" t="s">
        <v>636</v>
      </c>
      <c r="Y23" s="830"/>
      <c r="Z23" s="830" t="str">
        <f t="shared" si="0"/>
        <v>Группа потребителей</v>
      </c>
      <c r="AA23" s="830"/>
      <c r="AB23" s="830"/>
      <c r="AC23" s="830"/>
      <c r="AI23" s="1008"/>
      <c r="AJ23" s="1008"/>
    </row>
    <row r="24" spans="1:36" ht="189" customHeight="1">
      <c r="A24" s="1202"/>
      <c r="B24" s="1202"/>
      <c r="C24" s="1202"/>
      <c r="D24" s="1202"/>
      <c r="E24" s="1202"/>
      <c r="F24" s="1202"/>
      <c r="G24" s="1015">
        <v>1</v>
      </c>
      <c r="H24" s="1015"/>
      <c r="I24" s="1202"/>
      <c r="J24" s="1202"/>
      <c r="K24" s="967">
        <v>1</v>
      </c>
      <c r="L24" s="1030" t="str">
        <f>mergeValue(A24) &amp;"."&amp; mergeValue(B24)&amp;"."&amp; mergeValue(C24)&amp;"."&amp; mergeValue(D24)&amp;"."&amp; mergeValue(E24)&amp;"."&amp; mergeValue(F24)&amp;"."&amp; mergeValue(G24)</f>
        <v>1.1.1.1.1.1.1</v>
      </c>
      <c r="M24" s="1069"/>
      <c r="N24" s="647"/>
      <c r="O24" s="764"/>
      <c r="P24" s="764"/>
      <c r="Q24" s="1094"/>
      <c r="R24" s="1208"/>
      <c r="S24" s="1209" t="s">
        <v>84</v>
      </c>
      <c r="T24" s="1208"/>
      <c r="U24" s="1209" t="s">
        <v>85</v>
      </c>
      <c r="V24" s="764"/>
      <c r="W24" s="1219" t="s">
        <v>655</v>
      </c>
      <c r="X24" s="1008" t="str">
        <f>strCheckDate(O25:V25)</f>
        <v/>
      </c>
      <c r="Y24" s="830"/>
      <c r="Z24" s="830" t="str">
        <f t="shared" si="0"/>
        <v/>
      </c>
      <c r="AA24" s="830"/>
      <c r="AB24" s="830"/>
      <c r="AC24" s="830"/>
      <c r="AI24" s="1008"/>
      <c r="AJ24" s="1008"/>
    </row>
    <row r="25" spans="1:36" ht="11.25" hidden="1">
      <c r="A25" s="1202"/>
      <c r="B25" s="1202"/>
      <c r="C25" s="1202"/>
      <c r="D25" s="1202"/>
      <c r="E25" s="1202"/>
      <c r="F25" s="1202"/>
      <c r="G25" s="1015"/>
      <c r="H25" s="1015"/>
      <c r="I25" s="1202"/>
      <c r="J25" s="1202"/>
      <c r="K25" s="967"/>
      <c r="L25" s="801"/>
      <c r="M25" s="647"/>
      <c r="N25" s="647"/>
      <c r="O25" s="764"/>
      <c r="P25" s="764"/>
      <c r="Q25" s="770" t="str">
        <f>R24 &amp; "-" &amp; T24</f>
        <v>-</v>
      </c>
      <c r="R25" s="1208"/>
      <c r="S25" s="1209"/>
      <c r="T25" s="1208"/>
      <c r="U25" s="1209"/>
      <c r="V25" s="764"/>
      <c r="W25" s="1220"/>
      <c r="Y25" s="830"/>
      <c r="Z25" s="830" t="str">
        <f t="shared" si="0"/>
        <v/>
      </c>
      <c r="AA25" s="830"/>
      <c r="AB25" s="830"/>
      <c r="AC25" s="830"/>
      <c r="AI25" s="1008"/>
      <c r="AJ25" s="1008"/>
    </row>
    <row r="26" spans="1:36" ht="15" customHeight="1">
      <c r="A26" s="1202"/>
      <c r="B26" s="1202"/>
      <c r="C26" s="1202"/>
      <c r="D26" s="1202"/>
      <c r="E26" s="1202"/>
      <c r="F26" s="1202"/>
      <c r="G26" s="1026"/>
      <c r="H26" s="1015"/>
      <c r="I26" s="1202"/>
      <c r="J26" s="1202"/>
      <c r="K26" s="966"/>
      <c r="L26" s="689"/>
      <c r="M26" s="558" t="s">
        <v>25</v>
      </c>
      <c r="N26" s="1006"/>
      <c r="O26" s="1006"/>
      <c r="P26" s="1006"/>
      <c r="Q26" s="1006"/>
      <c r="R26" s="1006"/>
      <c r="S26" s="1006"/>
      <c r="T26" s="1006"/>
      <c r="U26" s="1006"/>
      <c r="V26" s="763"/>
      <c r="W26" s="1221"/>
      <c r="Y26" s="830"/>
      <c r="Z26" s="830" t="str">
        <f t="shared" si="0"/>
        <v>Добавить вид теплоносителя (параметры теплоносителя)</v>
      </c>
      <c r="AA26" s="830"/>
      <c r="AB26" s="830"/>
      <c r="AC26" s="830"/>
      <c r="AI26" s="1008"/>
      <c r="AJ26" s="1008"/>
    </row>
    <row r="27" spans="1:36" ht="15" customHeight="1">
      <c r="A27" s="1202"/>
      <c r="B27" s="1202"/>
      <c r="C27" s="1202"/>
      <c r="D27" s="1202"/>
      <c r="E27" s="1202"/>
      <c r="F27" s="1026"/>
      <c r="G27" s="1026"/>
      <c r="H27" s="1015"/>
      <c r="I27" s="1202"/>
      <c r="J27" s="1026"/>
      <c r="K27" s="966"/>
      <c r="L27" s="689"/>
      <c r="M27" s="557" t="s">
        <v>11</v>
      </c>
      <c r="N27" s="1006"/>
      <c r="O27" s="1006"/>
      <c r="P27" s="1006"/>
      <c r="Q27" s="1006"/>
      <c r="R27" s="1006"/>
      <c r="S27" s="1006"/>
      <c r="T27" s="1006"/>
      <c r="U27" s="1005"/>
      <c r="V27" s="1006"/>
      <c r="W27" s="666"/>
      <c r="Y27" s="830"/>
      <c r="Z27" s="830" t="str">
        <f t="shared" si="0"/>
        <v>Добавить группу потребителей</v>
      </c>
      <c r="AA27" s="830"/>
      <c r="AB27" s="830"/>
      <c r="AC27" s="830"/>
      <c r="AI27" s="1008"/>
      <c r="AJ27" s="1008"/>
    </row>
    <row r="28" spans="1:36" ht="15" customHeight="1">
      <c r="A28" s="1202"/>
      <c r="B28" s="1202"/>
      <c r="C28" s="1202"/>
      <c r="D28" s="1202"/>
      <c r="E28" s="965"/>
      <c r="F28" s="1026"/>
      <c r="G28" s="1026"/>
      <c r="H28" s="1026"/>
      <c r="I28" s="980"/>
      <c r="J28" s="995"/>
      <c r="K28" s="964"/>
      <c r="L28" s="689"/>
      <c r="M28" s="1002" t="s">
        <v>12</v>
      </c>
      <c r="N28" s="1006"/>
      <c r="O28" s="1006"/>
      <c r="P28" s="1006"/>
      <c r="Q28" s="1006"/>
      <c r="R28" s="1006"/>
      <c r="S28" s="1006"/>
      <c r="T28" s="1006"/>
      <c r="U28" s="1005"/>
      <c r="V28" s="1006"/>
      <c r="W28" s="666"/>
      <c r="Y28" s="830"/>
      <c r="Z28" s="830" t="str">
        <f t="shared" si="0"/>
        <v>Добавить схему подключения</v>
      </c>
      <c r="AA28" s="830"/>
      <c r="AB28" s="830"/>
      <c r="AC28" s="830"/>
      <c r="AI28" s="1008"/>
      <c r="AJ28" s="1008"/>
    </row>
    <row r="29" spans="1:36" ht="15" customHeight="1">
      <c r="A29" s="1202"/>
      <c r="B29" s="1202"/>
      <c r="C29" s="1202"/>
      <c r="D29" s="965"/>
      <c r="E29" s="965"/>
      <c r="F29" s="1026"/>
      <c r="G29" s="1026"/>
      <c r="H29" s="1026"/>
      <c r="I29" s="980"/>
      <c r="J29" s="995"/>
      <c r="K29" s="964"/>
      <c r="L29" s="689"/>
      <c r="M29" s="1001" t="s">
        <v>17</v>
      </c>
      <c r="N29" s="1006"/>
      <c r="O29" s="1006"/>
      <c r="P29" s="1006"/>
      <c r="Q29" s="1006"/>
      <c r="R29" s="1006"/>
      <c r="S29" s="1006"/>
      <c r="T29" s="1006"/>
      <c r="U29" s="1005"/>
      <c r="V29" s="1006"/>
      <c r="W29" s="666"/>
      <c r="Y29" s="830"/>
      <c r="Z29" s="830" t="str">
        <f t="shared" si="0"/>
        <v>Добавить источник тепловой энергии</v>
      </c>
      <c r="AA29" s="830"/>
      <c r="AB29" s="830"/>
      <c r="AC29" s="830"/>
      <c r="AI29" s="1008"/>
      <c r="AJ29" s="1008"/>
    </row>
    <row r="30" spans="1:36" ht="15" customHeight="1">
      <c r="A30" s="1202"/>
      <c r="B30" s="1202"/>
      <c r="C30" s="965"/>
      <c r="D30" s="965"/>
      <c r="E30" s="965"/>
      <c r="F30" s="965"/>
      <c r="G30" s="970"/>
      <c r="H30" s="980"/>
      <c r="I30" s="968"/>
      <c r="J30" s="995"/>
      <c r="K30" s="969"/>
      <c r="L30" s="689"/>
      <c r="M30" s="1000" t="s">
        <v>18</v>
      </c>
      <c r="N30" s="1006"/>
      <c r="O30" s="1006"/>
      <c r="P30" s="1006"/>
      <c r="Q30" s="1006"/>
      <c r="R30" s="1006"/>
      <c r="S30" s="1006"/>
      <c r="T30" s="1006"/>
      <c r="U30" s="1005"/>
      <c r="V30" s="1006"/>
      <c r="W30" s="666"/>
      <c r="Y30" s="830"/>
      <c r="Z30" s="830" t="str">
        <f t="shared" si="0"/>
        <v>Добавить наименование системы теплоснабжения</v>
      </c>
      <c r="AA30" s="830"/>
      <c r="AB30" s="830"/>
      <c r="AC30" s="830"/>
      <c r="AI30" s="1008"/>
      <c r="AJ30" s="1008"/>
    </row>
    <row r="31" spans="1:36" ht="15" customHeight="1">
      <c r="A31" s="1202"/>
      <c r="B31" s="965"/>
      <c r="C31" s="965"/>
      <c r="D31" s="965"/>
      <c r="E31" s="965"/>
      <c r="F31" s="965"/>
      <c r="G31" s="970"/>
      <c r="H31" s="980"/>
      <c r="I31" s="980"/>
      <c r="J31" s="995"/>
      <c r="K31" s="964"/>
      <c r="L31" s="689"/>
      <c r="M31" s="734" t="s">
        <v>19</v>
      </c>
      <c r="N31" s="1006"/>
      <c r="O31" s="1006"/>
      <c r="P31" s="1006"/>
      <c r="Q31" s="1006"/>
      <c r="R31" s="1006"/>
      <c r="S31" s="1006"/>
      <c r="T31" s="1006"/>
      <c r="U31" s="1005"/>
      <c r="V31" s="1006"/>
      <c r="W31" s="666"/>
      <c r="Y31" s="830"/>
      <c r="Z31" s="830" t="str">
        <f t="shared" si="0"/>
        <v>Добавить территорию действия тарифа</v>
      </c>
      <c r="AA31" s="830"/>
      <c r="AB31" s="830"/>
      <c r="AC31" s="830"/>
      <c r="AI31" s="1008"/>
      <c r="AJ31" s="1008"/>
    </row>
    <row r="32" spans="1:36" s="990" customFormat="1" ht="15" customHeight="1">
      <c r="L32" s="493"/>
      <c r="M32" s="737" t="s">
        <v>309</v>
      </c>
      <c r="N32" s="1006"/>
      <c r="O32" s="1006"/>
      <c r="P32" s="1006"/>
      <c r="Q32" s="1006"/>
      <c r="R32" s="1006"/>
      <c r="S32" s="1006"/>
      <c r="T32" s="1006"/>
      <c r="U32" s="1005"/>
      <c r="V32" s="1006"/>
      <c r="W32" s="666"/>
      <c r="X32" s="1010"/>
      <c r="Y32" s="1010"/>
      <c r="Z32" s="1010"/>
      <c r="AA32" s="1010"/>
      <c r="AB32" s="1010"/>
      <c r="AC32" s="1010"/>
      <c r="AD32" s="1010"/>
      <c r="AE32" s="1010"/>
      <c r="AF32" s="1010"/>
      <c r="AG32" s="1010"/>
      <c r="AH32" s="1010"/>
    </row>
    <row r="33" spans="1:34" ht="11.25">
      <c r="A33" s="991"/>
      <c r="B33" s="991"/>
      <c r="C33" s="991"/>
      <c r="D33" s="991"/>
      <c r="E33" s="991"/>
      <c r="F33" s="991"/>
      <c r="G33" s="991"/>
      <c r="H33" s="991"/>
      <c r="I33" s="991"/>
      <c r="J33" s="991"/>
      <c r="K33" s="991"/>
      <c r="X33" s="991"/>
      <c r="Y33" s="991"/>
      <c r="Z33" s="991"/>
      <c r="AA33" s="991"/>
      <c r="AB33" s="991"/>
      <c r="AC33" s="991"/>
      <c r="AD33" s="991"/>
      <c r="AE33" s="991"/>
      <c r="AF33" s="991"/>
      <c r="AG33" s="991"/>
      <c r="AH33" s="991"/>
    </row>
    <row r="34" spans="1:34" ht="90" customHeight="1">
      <c r="L34" s="1">
        <v>1</v>
      </c>
      <c r="M34" s="1195" t="s">
        <v>632</v>
      </c>
      <c r="N34" s="1195"/>
      <c r="O34" s="1195"/>
      <c r="P34" s="1195"/>
      <c r="Q34" s="1195"/>
      <c r="R34" s="1195"/>
      <c r="S34" s="1195"/>
      <c r="T34" s="1195"/>
      <c r="U34" s="1195"/>
      <c r="V34" s="1195"/>
      <c r="W34" s="1195"/>
    </row>
  </sheetData>
  <sheetProtection password="FA9C" sheet="1" objects="1" scenarios="1" formatColumns="0" formatRows="0"/>
  <dataConsolidate leftLabels="1" link="1"/>
  <mergeCells count="39">
    <mergeCell ref="W24:W26"/>
    <mergeCell ref="M34:W34"/>
    <mergeCell ref="O21:V21"/>
    <mergeCell ref="E22:E27"/>
    <mergeCell ref="I22:I27"/>
    <mergeCell ref="O22:V22"/>
    <mergeCell ref="F23:F26"/>
    <mergeCell ref="J23:J26"/>
    <mergeCell ref="O23:V23"/>
    <mergeCell ref="R24:R25"/>
    <mergeCell ref="S24:S25"/>
    <mergeCell ref="T24:T25"/>
    <mergeCell ref="S17:T17"/>
    <mergeCell ref="A18:A31"/>
    <mergeCell ref="O18:V18"/>
    <mergeCell ref="B19:B30"/>
    <mergeCell ref="O19:V19"/>
    <mergeCell ref="C20:C29"/>
    <mergeCell ref="O20:V20"/>
    <mergeCell ref="D21:D28"/>
    <mergeCell ref="U24:U25"/>
    <mergeCell ref="O12:U12"/>
    <mergeCell ref="L13:V13"/>
    <mergeCell ref="W13:W16"/>
    <mergeCell ref="L14:L16"/>
    <mergeCell ref="M14:M16"/>
    <mergeCell ref="O14:T14"/>
    <mergeCell ref="U14:U16"/>
    <mergeCell ref="V14:V16"/>
    <mergeCell ref="O15:O16"/>
    <mergeCell ref="P15:Q15"/>
    <mergeCell ref="R15:T15"/>
    <mergeCell ref="S16:T16"/>
    <mergeCell ref="L11:M11"/>
    <mergeCell ref="L5:T5"/>
    <mergeCell ref="O7:T7"/>
    <mergeCell ref="O8:T8"/>
    <mergeCell ref="O9:T9"/>
    <mergeCell ref="O10:T10"/>
  </mergeCells>
  <dataValidations count="10">
    <dataValidation allowBlank="1" sqref="WVT983066:WWE983072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7:W32 L131098:W131104 L196634:W196640 L262170:W262176 L327706:W327712 L393242:W393248 L458778:W458784 L524314:W524320 L589850:W589856 L655386:W655392 L720922:W720928 L786458:W786464 L851994:W852000 L917530:W917536 L983066:W983072 L65562:W65568 L26:V26 ACZ26:ADK32 TD26:TO32 JH26:JS32 WVT26:WWE32 WLX26:WMI32 WCB26:WCM32 VSF26:VSQ32 VIJ26:VIU32 UYN26:UYY32 UOR26:UPC32 UEV26:UFG32 TUZ26:TVK32 TLD26:TLO32 TBH26:TBS32 SRL26:SRW32 SHP26:SIA32 RXT26:RYE32 RNX26:ROI32 REB26:REM32 QUF26:QUQ32 QKJ26:QKU32 QAN26:QAY32 PQR26:PRC32 PGV26:PHG32 OWZ26:OXK32 OND26:ONO32 ODH26:ODS32 NTL26:NTW32 NJP26:NKA32 MZT26:NAE32 MPX26:MQI32 MGB26:MGM32 LWF26:LWQ32 LMJ26:LMU32 LCN26:LCY32 KSR26:KTC32 KIV26:KJG32 JYZ26:JZK32 JPD26:JPO32 JFH26:JFS32 IVL26:IVW32 ILP26:IMA32 IBT26:ICE32 HRX26:HSI32 HIB26:HIM32 GYF26:GYQ32 GOJ26:GOU32 GEN26:GEY32 FUR26:FVC32 FKV26:FLG32 FAZ26:FBK32 ERD26:ERO32 EHH26:EHS32 DXL26:DXW32 DNP26:DOA32 DDT26:DEE32 CTX26:CUI32 CKB26:CKM32 CAF26:CAQ32 BQJ26:BQU32 BGN26:BGY32 AWR26:AXC32 AMV26:ANG32"/>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allowBlank="1" showInputMessage="1" showErrorMessage="1" prompt="Для выбора выполните двойной щелчок левой клавиши мыши по соответствующей ячейке." sqref="S65560 JO65560 TK65560 ADG65560 ANC65560 AWY65560 BGU65560 BQQ65560 CAM65560 CKI65560 CUE65560 DEA65560 DNW65560 DXS65560 EHO65560 ERK65560 FBG65560 FLC65560 FUY65560 GEU65560 GOQ65560 GYM65560 HII65560 HSE65560 ICA65560 ILW65560 IVS65560 JFO65560 JPK65560 JZG65560 KJC65560 KSY65560 LCU65560 LMQ65560 LWM65560 MGI65560 MQE65560 NAA65560 NJW65560 NTS65560 ODO65560 ONK65560 OXG65560 PHC65560 PQY65560 QAU65560 QKQ65560 QUM65560 REI65560 ROE65560 RYA65560 SHW65560 SRS65560 TBO65560 TLK65560 TVG65560 UFC65560 UOY65560 UYU65560 VIQ65560 VSM65560 WCI65560 WME65560 WWA65560 S131096 JO131096 TK131096 ADG131096 ANC131096 AWY131096 BGU131096 BQQ131096 CAM131096 CKI131096 CUE131096 DEA131096 DNW131096 DXS131096 EHO131096 ERK131096 FBG131096 FLC131096 FUY131096 GEU131096 GOQ131096 GYM131096 HII131096 HSE131096 ICA131096 ILW131096 IVS131096 JFO131096 JPK131096 JZG131096 KJC131096 KSY131096 LCU131096 LMQ131096 LWM131096 MGI131096 MQE131096 NAA131096 NJW131096 NTS131096 ODO131096 ONK131096 OXG131096 PHC131096 PQY131096 QAU131096 QKQ131096 QUM131096 REI131096 ROE131096 RYA131096 SHW131096 SRS131096 TBO131096 TLK131096 TVG131096 UFC131096 UOY131096 UYU131096 VIQ131096 VSM131096 WCI131096 WME131096 WWA131096 S196632 JO196632 TK196632 ADG196632 ANC196632 AWY196632 BGU196632 BQQ196632 CAM196632 CKI196632 CUE196632 DEA196632 DNW196632 DXS196632 EHO196632 ERK196632 FBG196632 FLC196632 FUY196632 GEU196632 GOQ196632 GYM196632 HII196632 HSE196632 ICA196632 ILW196632 IVS196632 JFO196632 JPK196632 JZG196632 KJC196632 KSY196632 LCU196632 LMQ196632 LWM196632 MGI196632 MQE196632 NAA196632 NJW196632 NTS196632 ODO196632 ONK196632 OXG196632 PHC196632 PQY196632 QAU196632 QKQ196632 QUM196632 REI196632 ROE196632 RYA196632 SHW196632 SRS196632 TBO196632 TLK196632 TVG196632 UFC196632 UOY196632 UYU196632 VIQ196632 VSM196632 WCI196632 WME196632 WWA196632 S262168 JO262168 TK262168 ADG262168 ANC262168 AWY262168 BGU262168 BQQ262168 CAM262168 CKI262168 CUE262168 DEA262168 DNW262168 DXS262168 EHO262168 ERK262168 FBG262168 FLC262168 FUY262168 GEU262168 GOQ262168 GYM262168 HII262168 HSE262168 ICA262168 ILW262168 IVS262168 JFO262168 JPK262168 JZG262168 KJC262168 KSY262168 LCU262168 LMQ262168 LWM262168 MGI262168 MQE262168 NAA262168 NJW262168 NTS262168 ODO262168 ONK262168 OXG262168 PHC262168 PQY262168 QAU262168 QKQ262168 QUM262168 REI262168 ROE262168 RYA262168 SHW262168 SRS262168 TBO262168 TLK262168 TVG262168 UFC262168 UOY262168 UYU262168 VIQ262168 VSM262168 WCI262168 WME262168 WWA262168 S327704 JO327704 TK327704 ADG327704 ANC327704 AWY327704 BGU327704 BQQ327704 CAM327704 CKI327704 CUE327704 DEA327704 DNW327704 DXS327704 EHO327704 ERK327704 FBG327704 FLC327704 FUY327704 GEU327704 GOQ327704 GYM327704 HII327704 HSE327704 ICA327704 ILW327704 IVS327704 JFO327704 JPK327704 JZG327704 KJC327704 KSY327704 LCU327704 LMQ327704 LWM327704 MGI327704 MQE327704 NAA327704 NJW327704 NTS327704 ODO327704 ONK327704 OXG327704 PHC327704 PQY327704 QAU327704 QKQ327704 QUM327704 REI327704 ROE327704 RYA327704 SHW327704 SRS327704 TBO327704 TLK327704 TVG327704 UFC327704 UOY327704 UYU327704 VIQ327704 VSM327704 WCI327704 WME327704 WWA327704 S393240 JO393240 TK393240 ADG393240 ANC393240 AWY393240 BGU393240 BQQ393240 CAM393240 CKI393240 CUE393240 DEA393240 DNW393240 DXS393240 EHO393240 ERK393240 FBG393240 FLC393240 FUY393240 GEU393240 GOQ393240 GYM393240 HII393240 HSE393240 ICA393240 ILW393240 IVS393240 JFO393240 JPK393240 JZG393240 KJC393240 KSY393240 LCU393240 LMQ393240 LWM393240 MGI393240 MQE393240 NAA393240 NJW393240 NTS393240 ODO393240 ONK393240 OXG393240 PHC393240 PQY393240 QAU393240 QKQ393240 QUM393240 REI393240 ROE393240 RYA393240 SHW393240 SRS393240 TBO393240 TLK393240 TVG393240 UFC393240 UOY393240 UYU393240 VIQ393240 VSM393240 WCI393240 WME393240 WWA393240 S458776 JO458776 TK458776 ADG458776 ANC458776 AWY458776 BGU458776 BQQ458776 CAM458776 CKI458776 CUE458776 DEA458776 DNW458776 DXS458776 EHO458776 ERK458776 FBG458776 FLC458776 FUY458776 GEU458776 GOQ458776 GYM458776 HII458776 HSE458776 ICA458776 ILW458776 IVS458776 JFO458776 JPK458776 JZG458776 KJC458776 KSY458776 LCU458776 LMQ458776 LWM458776 MGI458776 MQE458776 NAA458776 NJW458776 NTS458776 ODO458776 ONK458776 OXG458776 PHC458776 PQY458776 QAU458776 QKQ458776 QUM458776 REI458776 ROE458776 RYA458776 SHW458776 SRS458776 TBO458776 TLK458776 TVG458776 UFC458776 UOY458776 UYU458776 VIQ458776 VSM458776 WCI458776 WME458776 WWA458776 S524312 JO524312 TK524312 ADG524312 ANC524312 AWY524312 BGU524312 BQQ524312 CAM524312 CKI524312 CUE524312 DEA524312 DNW524312 DXS524312 EHO524312 ERK524312 FBG524312 FLC524312 FUY524312 GEU524312 GOQ524312 GYM524312 HII524312 HSE524312 ICA524312 ILW524312 IVS524312 JFO524312 JPK524312 JZG524312 KJC524312 KSY524312 LCU524312 LMQ524312 LWM524312 MGI524312 MQE524312 NAA524312 NJW524312 NTS524312 ODO524312 ONK524312 OXG524312 PHC524312 PQY524312 QAU524312 QKQ524312 QUM524312 REI524312 ROE524312 RYA524312 SHW524312 SRS524312 TBO524312 TLK524312 TVG524312 UFC524312 UOY524312 UYU524312 VIQ524312 VSM524312 WCI524312 WME524312 WWA524312 S589848 JO589848 TK589848 ADG589848 ANC589848 AWY589848 BGU589848 BQQ589848 CAM589848 CKI589848 CUE589848 DEA589848 DNW589848 DXS589848 EHO589848 ERK589848 FBG589848 FLC589848 FUY589848 GEU589848 GOQ589848 GYM589848 HII589848 HSE589848 ICA589848 ILW589848 IVS589848 JFO589848 JPK589848 JZG589848 KJC589848 KSY589848 LCU589848 LMQ589848 LWM589848 MGI589848 MQE589848 NAA589848 NJW589848 NTS589848 ODO589848 ONK589848 OXG589848 PHC589848 PQY589848 QAU589848 QKQ589848 QUM589848 REI589848 ROE589848 RYA589848 SHW589848 SRS589848 TBO589848 TLK589848 TVG589848 UFC589848 UOY589848 UYU589848 VIQ589848 VSM589848 WCI589848 WME589848 WWA589848 S655384 JO655384 TK655384 ADG655384 ANC655384 AWY655384 BGU655384 BQQ655384 CAM655384 CKI655384 CUE655384 DEA655384 DNW655384 DXS655384 EHO655384 ERK655384 FBG655384 FLC655384 FUY655384 GEU655384 GOQ655384 GYM655384 HII655384 HSE655384 ICA655384 ILW655384 IVS655384 JFO655384 JPK655384 JZG655384 KJC655384 KSY655384 LCU655384 LMQ655384 LWM655384 MGI655384 MQE655384 NAA655384 NJW655384 NTS655384 ODO655384 ONK655384 OXG655384 PHC655384 PQY655384 QAU655384 QKQ655384 QUM655384 REI655384 ROE655384 RYA655384 SHW655384 SRS655384 TBO655384 TLK655384 TVG655384 UFC655384 UOY655384 UYU655384 VIQ655384 VSM655384 WCI655384 WME655384 WWA655384 S720920 JO720920 TK720920 ADG720920 ANC720920 AWY720920 BGU720920 BQQ720920 CAM720920 CKI720920 CUE720920 DEA720920 DNW720920 DXS720920 EHO720920 ERK720920 FBG720920 FLC720920 FUY720920 GEU720920 GOQ720920 GYM720920 HII720920 HSE720920 ICA720920 ILW720920 IVS720920 JFO720920 JPK720920 JZG720920 KJC720920 KSY720920 LCU720920 LMQ720920 LWM720920 MGI720920 MQE720920 NAA720920 NJW720920 NTS720920 ODO720920 ONK720920 OXG720920 PHC720920 PQY720920 QAU720920 QKQ720920 QUM720920 REI720920 ROE720920 RYA720920 SHW720920 SRS720920 TBO720920 TLK720920 TVG720920 UFC720920 UOY720920 UYU720920 VIQ720920 VSM720920 WCI720920 WME720920 WWA720920 S786456 JO786456 TK786456 ADG786456 ANC786456 AWY786456 BGU786456 BQQ786456 CAM786456 CKI786456 CUE786456 DEA786456 DNW786456 DXS786456 EHO786456 ERK786456 FBG786456 FLC786456 FUY786456 GEU786456 GOQ786456 GYM786456 HII786456 HSE786456 ICA786456 ILW786456 IVS786456 JFO786456 JPK786456 JZG786456 KJC786456 KSY786456 LCU786456 LMQ786456 LWM786456 MGI786456 MQE786456 NAA786456 NJW786456 NTS786456 ODO786456 ONK786456 OXG786456 PHC786456 PQY786456 QAU786456 QKQ786456 QUM786456 REI786456 ROE786456 RYA786456 SHW786456 SRS786456 TBO786456 TLK786456 TVG786456 UFC786456 UOY786456 UYU786456 VIQ786456 VSM786456 WCI786456 WME786456 WWA786456 S851992 JO851992 TK851992 ADG851992 ANC851992 AWY851992 BGU851992 BQQ851992 CAM851992 CKI851992 CUE851992 DEA851992 DNW851992 DXS851992 EHO851992 ERK851992 FBG851992 FLC851992 FUY851992 GEU851992 GOQ851992 GYM851992 HII851992 HSE851992 ICA851992 ILW851992 IVS851992 JFO851992 JPK851992 JZG851992 KJC851992 KSY851992 LCU851992 LMQ851992 LWM851992 MGI851992 MQE851992 NAA851992 NJW851992 NTS851992 ODO851992 ONK851992 OXG851992 PHC851992 PQY851992 QAU851992 QKQ851992 QUM851992 REI851992 ROE851992 RYA851992 SHW851992 SRS851992 TBO851992 TLK851992 TVG851992 UFC851992 UOY851992 UYU851992 VIQ851992 VSM851992 WCI851992 WME851992 WWA851992 S917528 JO917528 TK917528 ADG917528 ANC917528 AWY917528 BGU917528 BQQ917528 CAM917528 CKI917528 CUE917528 DEA917528 DNW917528 DXS917528 EHO917528 ERK917528 FBG917528 FLC917528 FUY917528 GEU917528 GOQ917528 GYM917528 HII917528 HSE917528 ICA917528 ILW917528 IVS917528 JFO917528 JPK917528 JZG917528 KJC917528 KSY917528 LCU917528 LMQ917528 LWM917528 MGI917528 MQE917528 NAA917528 NJW917528 NTS917528 ODO917528 ONK917528 OXG917528 PHC917528 PQY917528 QAU917528 QKQ917528 QUM917528 REI917528 ROE917528 RYA917528 SHW917528 SRS917528 TBO917528 TLK917528 TVG917528 UFC917528 UOY917528 UYU917528 VIQ917528 VSM917528 WCI917528 WME917528 WWA917528 S983064 JO983064 TK983064 ADG983064 ANC983064 AWY983064 BGU983064 BQQ983064 CAM983064 CKI983064 CUE983064 DEA983064 DNW983064 DXS983064 EHO983064 ERK983064 FBG983064 FLC983064 FUY983064 GEU983064 GOQ983064 GYM983064 HII983064 HSE983064 ICA983064 ILW983064 IVS983064 JFO983064 JPK983064 JZG983064 KJC983064 KSY983064 LCU983064 LMQ983064 LWM983064 MGI983064 MQE983064 NAA983064 NJW983064 NTS983064 ODO983064 ONK983064 OXG983064 PHC983064 PQY983064 QAU983064 QKQ983064 QUM983064 REI983064 ROE983064 RYA983064 SHW983064 SRS983064 TBO983064 TLK983064 TVG983064 UFC983064 UOY983064 UYU983064 VIQ983064 VSM983064 WCI983064 WME983064 WWA983064 U458776 U524312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589848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655384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720920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786456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851992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917528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983064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65560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131096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196632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WWC24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262168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WWC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WMG24 WCK24 VSO24 VIS24 UYW24 UPA24 UFE24 TVI24 TLM24 TBQ24 SRU24 SHY24 RYC24 ROG24 REK24 QUO24 QKS24 QAW24 PRA24 PHE24 OXI24 ONM24 ODQ24 NTU24 NJY24 NAC24 MQG24 MGK24 LWO24 LMS24 LCW24 KTA24 KJE24 JZI24 JPM24 JFQ24 IVU24 ILY24 ICC24 HSG24 HIK24 GYO24 GOS24 GEW24 FVA24 FLE24 FBI24 ERM24 EHQ24 DXU24 DNY24 DEC24 CUG24 CKK24 CAO24 BQS24 BGW24 AXA24 ANE24 ADI24 TM24 TK24 JQ24 WWA24 WME24 WCI24 VSM24 VIQ24 UYU24 UOY24 UFC24 TVG24 TLK24 TBO24 SRS24 SHW24 RYA24 ROE24 REI24 QUM24 QKQ24 QAU24 PQY24 PHC24 OXG24 ONK24 ODO24 NTS24 NJW24 NAA24 MQE24 MGI24 LWM24 LMQ24 LCU24 KSY24 KJC24 JZG24 JPK24 JFO24 IVS24 ILW24 ICA24 HSE24 HII24 GYM24 GOQ24 GEU24 FUY24 FLC24 FBG24 ERK24 EHO24 DXS24 DNW24 DEA24 CUE24 CKI24 CAM24 BQQ24 BGU24 AWY24 ANC24 ADG24 JO24 U24 U327704 U393240 S2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JN65560 TJ65560 ADF65560 ANB65560 AWX65560 BGT65560 BQP65560 CAL65560 CKH65560 CUD65560 DDZ65560 DNV65560 DXR65560 EHN65560 ERJ65560 FBF65560 FLB65560 FUX65560 GET65560 GOP65560 GYL65560 HIH65560 HSD65560 IBZ65560 ILV65560 IVR65560 JFN65560 JPJ65560 JZF65560 KJB65560 KSX65560 LCT65560 LMP65560 LWL65560 MGH65560 MQD65560 MZZ65560 NJV65560 NTR65560 ODN65560 ONJ65560 OXF65560 PHB65560 PQX65560 QAT65560 QKP65560 QUL65560 REH65560 ROD65560 RXZ65560 SHV65560 SRR65560 TBN65560 TLJ65560 TVF65560 UFB65560 UOX65560 UYT65560 VIP65560 VSL65560 WCH65560 WMD65560 WVZ65560 R131096 JN131096 TJ131096 ADF131096 ANB131096 AWX131096 BGT131096 BQP131096 CAL131096 CKH131096 CUD131096 DDZ131096 DNV131096 DXR131096 EHN131096 ERJ131096 FBF131096 FLB131096 FUX131096 GET131096 GOP131096 GYL131096 HIH131096 HSD131096 IBZ131096 ILV131096 IVR131096 JFN131096 JPJ131096 JZF131096 KJB131096 KSX131096 LCT131096 LMP131096 LWL131096 MGH131096 MQD131096 MZZ131096 NJV131096 NTR131096 ODN131096 ONJ131096 OXF131096 PHB131096 PQX131096 QAT131096 QKP131096 QUL131096 REH131096 ROD131096 RXZ131096 SHV131096 SRR131096 TBN131096 TLJ131096 TVF131096 UFB131096 UOX131096 UYT131096 VIP131096 VSL131096 WCH131096 WMD131096 WVZ131096 R196632 JN196632 TJ196632 ADF196632 ANB196632 AWX196632 BGT196632 BQP196632 CAL196632 CKH196632 CUD196632 DDZ196632 DNV196632 DXR196632 EHN196632 ERJ196632 FBF196632 FLB196632 FUX196632 GET196632 GOP196632 GYL196632 HIH196632 HSD196632 IBZ196632 ILV196632 IVR196632 JFN196632 JPJ196632 JZF196632 KJB196632 KSX196632 LCT196632 LMP196632 LWL196632 MGH196632 MQD196632 MZZ196632 NJV196632 NTR196632 ODN196632 ONJ196632 OXF196632 PHB196632 PQX196632 QAT196632 QKP196632 QUL196632 REH196632 ROD196632 RXZ196632 SHV196632 SRR196632 TBN196632 TLJ196632 TVF196632 UFB196632 UOX196632 UYT196632 VIP196632 VSL196632 WCH196632 WMD196632 WVZ196632 R262168 JN262168 TJ262168 ADF262168 ANB262168 AWX262168 BGT262168 BQP262168 CAL262168 CKH262168 CUD262168 DDZ262168 DNV262168 DXR262168 EHN262168 ERJ262168 FBF262168 FLB262168 FUX262168 GET262168 GOP262168 GYL262168 HIH262168 HSD262168 IBZ262168 ILV262168 IVR262168 JFN262168 JPJ262168 JZF262168 KJB262168 KSX262168 LCT262168 LMP262168 LWL262168 MGH262168 MQD262168 MZZ262168 NJV262168 NTR262168 ODN262168 ONJ262168 OXF262168 PHB262168 PQX262168 QAT262168 QKP262168 QUL262168 REH262168 ROD262168 RXZ262168 SHV262168 SRR262168 TBN262168 TLJ262168 TVF262168 UFB262168 UOX262168 UYT262168 VIP262168 VSL262168 WCH262168 WMD262168 WVZ262168 R327704 JN327704 TJ327704 ADF327704 ANB327704 AWX327704 BGT327704 BQP327704 CAL327704 CKH327704 CUD327704 DDZ327704 DNV327704 DXR327704 EHN327704 ERJ327704 FBF327704 FLB327704 FUX327704 GET327704 GOP327704 GYL327704 HIH327704 HSD327704 IBZ327704 ILV327704 IVR327704 JFN327704 JPJ327704 JZF327704 KJB327704 KSX327704 LCT327704 LMP327704 LWL327704 MGH327704 MQD327704 MZZ327704 NJV327704 NTR327704 ODN327704 ONJ327704 OXF327704 PHB327704 PQX327704 QAT327704 QKP327704 QUL327704 REH327704 ROD327704 RXZ327704 SHV327704 SRR327704 TBN327704 TLJ327704 TVF327704 UFB327704 UOX327704 UYT327704 VIP327704 VSL327704 WCH327704 WMD327704 WVZ327704 R393240 JN393240 TJ393240 ADF393240 ANB393240 AWX393240 BGT393240 BQP393240 CAL393240 CKH393240 CUD393240 DDZ393240 DNV393240 DXR393240 EHN393240 ERJ393240 FBF393240 FLB393240 FUX393240 GET393240 GOP393240 GYL393240 HIH393240 HSD393240 IBZ393240 ILV393240 IVR393240 JFN393240 JPJ393240 JZF393240 KJB393240 KSX393240 LCT393240 LMP393240 LWL393240 MGH393240 MQD393240 MZZ393240 NJV393240 NTR393240 ODN393240 ONJ393240 OXF393240 PHB393240 PQX393240 QAT393240 QKP393240 QUL393240 REH393240 ROD393240 RXZ393240 SHV393240 SRR393240 TBN393240 TLJ393240 TVF393240 UFB393240 UOX393240 UYT393240 VIP393240 VSL393240 WCH393240 WMD393240 WVZ393240 R458776 JN458776 TJ458776 ADF458776 ANB458776 AWX458776 BGT458776 BQP458776 CAL458776 CKH458776 CUD458776 DDZ458776 DNV458776 DXR458776 EHN458776 ERJ458776 FBF458776 FLB458776 FUX458776 GET458776 GOP458776 GYL458776 HIH458776 HSD458776 IBZ458776 ILV458776 IVR458776 JFN458776 JPJ458776 JZF458776 KJB458776 KSX458776 LCT458776 LMP458776 LWL458776 MGH458776 MQD458776 MZZ458776 NJV458776 NTR458776 ODN458776 ONJ458776 OXF458776 PHB458776 PQX458776 QAT458776 QKP458776 QUL458776 REH458776 ROD458776 RXZ458776 SHV458776 SRR458776 TBN458776 TLJ458776 TVF458776 UFB458776 UOX458776 UYT458776 VIP458776 VSL458776 WCH458776 WMD458776 WVZ458776 R524312 JN524312 TJ524312 ADF524312 ANB524312 AWX524312 BGT524312 BQP524312 CAL524312 CKH524312 CUD524312 DDZ524312 DNV524312 DXR524312 EHN524312 ERJ524312 FBF524312 FLB524312 FUX524312 GET524312 GOP524312 GYL524312 HIH524312 HSD524312 IBZ524312 ILV524312 IVR524312 JFN524312 JPJ524312 JZF524312 KJB524312 KSX524312 LCT524312 LMP524312 LWL524312 MGH524312 MQD524312 MZZ524312 NJV524312 NTR524312 ODN524312 ONJ524312 OXF524312 PHB524312 PQX524312 QAT524312 QKP524312 QUL524312 REH524312 ROD524312 RXZ524312 SHV524312 SRR524312 TBN524312 TLJ524312 TVF524312 UFB524312 UOX524312 UYT524312 VIP524312 VSL524312 WCH524312 WMD524312 WVZ524312 R589848 JN589848 TJ589848 ADF589848 ANB589848 AWX589848 BGT589848 BQP589848 CAL589848 CKH589848 CUD589848 DDZ589848 DNV589848 DXR589848 EHN589848 ERJ589848 FBF589848 FLB589848 FUX589848 GET589848 GOP589848 GYL589848 HIH589848 HSD589848 IBZ589848 ILV589848 IVR589848 JFN589848 JPJ589848 JZF589848 KJB589848 KSX589848 LCT589848 LMP589848 LWL589848 MGH589848 MQD589848 MZZ589848 NJV589848 NTR589848 ODN589848 ONJ589848 OXF589848 PHB589848 PQX589848 QAT589848 QKP589848 QUL589848 REH589848 ROD589848 RXZ589848 SHV589848 SRR589848 TBN589848 TLJ589848 TVF589848 UFB589848 UOX589848 UYT589848 VIP589848 VSL589848 WCH589848 WMD589848 WVZ589848 R655384 JN655384 TJ655384 ADF655384 ANB655384 AWX655384 BGT655384 BQP655384 CAL655384 CKH655384 CUD655384 DDZ655384 DNV655384 DXR655384 EHN655384 ERJ655384 FBF655384 FLB655384 FUX655384 GET655384 GOP655384 GYL655384 HIH655384 HSD655384 IBZ655384 ILV655384 IVR655384 JFN655384 JPJ655384 JZF655384 KJB655384 KSX655384 LCT655384 LMP655384 LWL655384 MGH655384 MQD655384 MZZ655384 NJV655384 NTR655384 ODN655384 ONJ655384 OXF655384 PHB655384 PQX655384 QAT655384 QKP655384 QUL655384 REH655384 ROD655384 RXZ655384 SHV655384 SRR655384 TBN655384 TLJ655384 TVF655384 UFB655384 UOX655384 UYT655384 VIP655384 VSL655384 WCH655384 WMD655384 WVZ655384 R720920 JN720920 TJ720920 ADF720920 ANB720920 AWX720920 BGT720920 BQP720920 CAL720920 CKH720920 CUD720920 DDZ720920 DNV720920 DXR720920 EHN720920 ERJ720920 FBF720920 FLB720920 FUX720920 GET720920 GOP720920 GYL720920 HIH720920 HSD720920 IBZ720920 ILV720920 IVR720920 JFN720920 JPJ720920 JZF720920 KJB720920 KSX720920 LCT720920 LMP720920 LWL720920 MGH720920 MQD720920 MZZ720920 NJV720920 NTR720920 ODN720920 ONJ720920 OXF720920 PHB720920 PQX720920 QAT720920 QKP720920 QUL720920 REH720920 ROD720920 RXZ720920 SHV720920 SRR720920 TBN720920 TLJ720920 TVF720920 UFB720920 UOX720920 UYT720920 VIP720920 VSL720920 WCH720920 WMD720920 WVZ720920 R786456 JN786456 TJ786456 ADF786456 ANB786456 AWX786456 BGT786456 BQP786456 CAL786456 CKH786456 CUD786456 DDZ786456 DNV786456 DXR786456 EHN786456 ERJ786456 FBF786456 FLB786456 FUX786456 GET786456 GOP786456 GYL786456 HIH786456 HSD786456 IBZ786456 ILV786456 IVR786456 JFN786456 JPJ786456 JZF786456 KJB786456 KSX786456 LCT786456 LMP786456 LWL786456 MGH786456 MQD786456 MZZ786456 NJV786456 NTR786456 ODN786456 ONJ786456 OXF786456 PHB786456 PQX786456 QAT786456 QKP786456 QUL786456 REH786456 ROD786456 RXZ786456 SHV786456 SRR786456 TBN786456 TLJ786456 TVF786456 UFB786456 UOX786456 UYT786456 VIP786456 VSL786456 WCH786456 WMD786456 WVZ786456 R851992 JN851992 TJ851992 ADF851992 ANB851992 AWX851992 BGT851992 BQP851992 CAL851992 CKH851992 CUD851992 DDZ851992 DNV851992 DXR851992 EHN851992 ERJ851992 FBF851992 FLB851992 FUX851992 GET851992 GOP851992 GYL851992 HIH851992 HSD851992 IBZ851992 ILV851992 IVR851992 JFN851992 JPJ851992 JZF851992 KJB851992 KSX851992 LCT851992 LMP851992 LWL851992 MGH851992 MQD851992 MZZ851992 NJV851992 NTR851992 ODN851992 ONJ851992 OXF851992 PHB851992 PQX851992 QAT851992 QKP851992 QUL851992 REH851992 ROD851992 RXZ851992 SHV851992 SRR851992 TBN851992 TLJ851992 TVF851992 UFB851992 UOX851992 UYT851992 VIP851992 VSL851992 WCH851992 WMD851992 WVZ851992 R917528 JN917528 TJ917528 ADF917528 ANB917528 AWX917528 BGT917528 BQP917528 CAL917528 CKH917528 CUD917528 DDZ917528 DNV917528 DXR917528 EHN917528 ERJ917528 FBF917528 FLB917528 FUX917528 GET917528 GOP917528 GYL917528 HIH917528 HSD917528 IBZ917528 ILV917528 IVR917528 JFN917528 JPJ917528 JZF917528 KJB917528 KSX917528 LCT917528 LMP917528 LWL917528 MGH917528 MQD917528 MZZ917528 NJV917528 NTR917528 ODN917528 ONJ917528 OXF917528 PHB917528 PQX917528 QAT917528 QKP917528 QUL917528 REH917528 ROD917528 RXZ917528 SHV917528 SRR917528 TBN917528 TLJ917528 TVF917528 UFB917528 UOX917528 UYT917528 VIP917528 VSL917528 WCH917528 WMD917528 WVZ917528 R983064 JN983064 TJ983064 ADF983064 ANB983064 AWX983064 BGT983064 BQP983064 CAL983064 CKH983064 CUD983064 DDZ983064 DNV983064 DXR983064 EHN983064 ERJ983064 FBF983064 FLB983064 FUX983064 GET983064 GOP983064 GYL983064 HIH983064 HSD983064 IBZ983064 ILV983064 IVR983064 JFN983064 JPJ983064 JZF983064 KJB983064 KSX983064 LCT983064 LMP983064 LWL983064 MGH983064 MQD983064 MZZ983064 NJV983064 NTR983064 ODN983064 ONJ983064 OXF983064 PHB983064 PQX983064 QAT983064 QKP983064 QUL983064 REH983064 ROD983064 RXZ983064 SHV983064 SRR983064 TBN983064 TLJ983064 TVF983064 UFB983064 UOX983064 UYT983064 VIP983064 VSL983064 WCH983064 WMD983064 WVZ983064 WWB983064 T65560 JP65560 TL65560 ADH65560 AND65560 AWZ65560 BGV65560 BQR65560 CAN65560 CKJ65560 CUF65560 DEB65560 DNX65560 DXT65560 EHP65560 ERL65560 FBH65560 FLD65560 FUZ65560 GEV65560 GOR65560 GYN65560 HIJ65560 HSF65560 ICB65560 ILX65560 IVT65560 JFP65560 JPL65560 JZH65560 KJD65560 KSZ65560 LCV65560 LMR65560 LWN65560 MGJ65560 MQF65560 NAB65560 NJX65560 NTT65560 ODP65560 ONL65560 OXH65560 PHD65560 PQZ65560 QAV65560 QKR65560 QUN65560 REJ65560 ROF65560 RYB65560 SHX65560 SRT65560 TBP65560 TLL65560 TVH65560 UFD65560 UOZ65560 UYV65560 VIR65560 VSN65560 WCJ65560 WMF65560 WWB65560 T131096 JP131096 TL131096 ADH131096 AND131096 AWZ131096 BGV131096 BQR131096 CAN131096 CKJ131096 CUF131096 DEB131096 DNX131096 DXT131096 EHP131096 ERL131096 FBH131096 FLD131096 FUZ131096 GEV131096 GOR131096 GYN131096 HIJ131096 HSF131096 ICB131096 ILX131096 IVT131096 JFP131096 JPL131096 JZH131096 KJD131096 KSZ131096 LCV131096 LMR131096 LWN131096 MGJ131096 MQF131096 NAB131096 NJX131096 NTT131096 ODP131096 ONL131096 OXH131096 PHD131096 PQZ131096 QAV131096 QKR131096 QUN131096 REJ131096 ROF131096 RYB131096 SHX131096 SRT131096 TBP131096 TLL131096 TVH131096 UFD131096 UOZ131096 UYV131096 VIR131096 VSN131096 WCJ131096 WMF131096 WWB131096 T196632 JP196632 TL196632 ADH196632 AND196632 AWZ196632 BGV196632 BQR196632 CAN196632 CKJ196632 CUF196632 DEB196632 DNX196632 DXT196632 EHP196632 ERL196632 FBH196632 FLD196632 FUZ196632 GEV196632 GOR196632 GYN196632 HIJ196632 HSF196632 ICB196632 ILX196632 IVT196632 JFP196632 JPL196632 JZH196632 KJD196632 KSZ196632 LCV196632 LMR196632 LWN196632 MGJ196632 MQF196632 NAB196632 NJX196632 NTT196632 ODP196632 ONL196632 OXH196632 PHD196632 PQZ196632 QAV196632 QKR196632 QUN196632 REJ196632 ROF196632 RYB196632 SHX196632 SRT196632 TBP196632 TLL196632 TVH196632 UFD196632 UOZ196632 UYV196632 VIR196632 VSN196632 WCJ196632 WMF196632 WWB196632 T262168 JP262168 TL262168 ADH262168 AND262168 AWZ262168 BGV262168 BQR262168 CAN262168 CKJ262168 CUF262168 DEB262168 DNX262168 DXT262168 EHP262168 ERL262168 FBH262168 FLD262168 FUZ262168 GEV262168 GOR262168 GYN262168 HIJ262168 HSF262168 ICB262168 ILX262168 IVT262168 JFP262168 JPL262168 JZH262168 KJD262168 KSZ262168 LCV262168 LMR262168 LWN262168 MGJ262168 MQF262168 NAB262168 NJX262168 NTT262168 ODP262168 ONL262168 OXH262168 PHD262168 PQZ262168 QAV262168 QKR262168 QUN262168 REJ262168 ROF262168 RYB262168 SHX262168 SRT262168 TBP262168 TLL262168 TVH262168 UFD262168 UOZ262168 UYV262168 VIR262168 VSN262168 WCJ262168 WMF262168 WWB262168 T327704 JP327704 TL327704 ADH327704 AND327704 AWZ327704 BGV327704 BQR327704 CAN327704 CKJ327704 CUF327704 DEB327704 DNX327704 DXT327704 EHP327704 ERL327704 FBH327704 FLD327704 FUZ327704 GEV327704 GOR327704 GYN327704 HIJ327704 HSF327704 ICB327704 ILX327704 IVT327704 JFP327704 JPL327704 JZH327704 KJD327704 KSZ327704 LCV327704 LMR327704 LWN327704 MGJ327704 MQF327704 NAB327704 NJX327704 NTT327704 ODP327704 ONL327704 OXH327704 PHD327704 PQZ327704 QAV327704 QKR327704 QUN327704 REJ327704 ROF327704 RYB327704 SHX327704 SRT327704 TBP327704 TLL327704 TVH327704 UFD327704 UOZ327704 UYV327704 VIR327704 VSN327704 WCJ327704 WMF327704 WWB327704 T393240 JP393240 TL393240 ADH393240 AND393240 AWZ393240 BGV393240 BQR393240 CAN393240 CKJ393240 CUF393240 DEB393240 DNX393240 DXT393240 EHP393240 ERL393240 FBH393240 FLD393240 FUZ393240 GEV393240 GOR393240 GYN393240 HIJ393240 HSF393240 ICB393240 ILX393240 IVT393240 JFP393240 JPL393240 JZH393240 KJD393240 KSZ393240 LCV393240 LMR393240 LWN393240 MGJ393240 MQF393240 NAB393240 NJX393240 NTT393240 ODP393240 ONL393240 OXH393240 PHD393240 PQZ393240 QAV393240 QKR393240 QUN393240 REJ393240 ROF393240 RYB393240 SHX393240 SRT393240 TBP393240 TLL393240 TVH393240 UFD393240 UOZ393240 UYV393240 VIR393240 VSN393240 WCJ393240 WMF393240 WWB393240 T458776 JP458776 TL458776 ADH458776 AND458776 AWZ458776 BGV458776 BQR458776 CAN458776 CKJ458776 CUF458776 DEB458776 DNX458776 DXT458776 EHP458776 ERL458776 FBH458776 FLD458776 FUZ458776 GEV458776 GOR458776 GYN458776 HIJ458776 HSF458776 ICB458776 ILX458776 IVT458776 JFP458776 JPL458776 JZH458776 KJD458776 KSZ458776 LCV458776 LMR458776 LWN458776 MGJ458776 MQF458776 NAB458776 NJX458776 NTT458776 ODP458776 ONL458776 OXH458776 PHD458776 PQZ458776 QAV458776 QKR458776 QUN458776 REJ458776 ROF458776 RYB458776 SHX458776 SRT458776 TBP458776 TLL458776 TVH458776 UFD458776 UOZ458776 UYV458776 VIR458776 VSN458776 WCJ458776 WMF458776 WWB458776 T524312 JP524312 TL524312 ADH524312 AND524312 AWZ524312 BGV524312 BQR524312 CAN524312 CKJ524312 CUF524312 DEB524312 DNX524312 DXT524312 EHP524312 ERL524312 FBH524312 FLD524312 FUZ524312 GEV524312 GOR524312 GYN524312 HIJ524312 HSF524312 ICB524312 ILX524312 IVT524312 JFP524312 JPL524312 JZH524312 KJD524312 KSZ524312 LCV524312 LMR524312 LWN524312 MGJ524312 MQF524312 NAB524312 NJX524312 NTT524312 ODP524312 ONL524312 OXH524312 PHD524312 PQZ524312 QAV524312 QKR524312 QUN524312 REJ524312 ROF524312 RYB524312 SHX524312 SRT524312 TBP524312 TLL524312 TVH524312 UFD524312 UOZ524312 UYV524312 VIR524312 VSN524312 WCJ524312 WMF524312 WWB524312 T589848 JP589848 TL589848 ADH589848 AND589848 AWZ589848 BGV589848 BQR589848 CAN589848 CKJ589848 CUF589848 DEB589848 DNX589848 DXT589848 EHP589848 ERL589848 FBH589848 FLD589848 FUZ589848 GEV589848 GOR589848 GYN589848 HIJ589848 HSF589848 ICB589848 ILX589848 IVT589848 JFP589848 JPL589848 JZH589848 KJD589848 KSZ589848 LCV589848 LMR589848 LWN589848 MGJ589848 MQF589848 NAB589848 NJX589848 NTT589848 ODP589848 ONL589848 OXH589848 PHD589848 PQZ589848 QAV589848 QKR589848 QUN589848 REJ589848 ROF589848 RYB589848 SHX589848 SRT589848 TBP589848 TLL589848 TVH589848 UFD589848 UOZ589848 UYV589848 VIR589848 VSN589848 WCJ589848 WMF589848 WWB589848 T655384 JP655384 TL655384 ADH655384 AND655384 AWZ655384 BGV655384 BQR655384 CAN655384 CKJ655384 CUF655384 DEB655384 DNX655384 DXT655384 EHP655384 ERL655384 FBH655384 FLD655384 FUZ655384 GEV655384 GOR655384 GYN655384 HIJ655384 HSF655384 ICB655384 ILX655384 IVT655384 JFP655384 JPL655384 JZH655384 KJD655384 KSZ655384 LCV655384 LMR655384 LWN655384 MGJ655384 MQF655384 NAB655384 NJX655384 NTT655384 ODP655384 ONL655384 OXH655384 PHD655384 PQZ655384 QAV655384 QKR655384 QUN655384 REJ655384 ROF655384 RYB655384 SHX655384 SRT655384 TBP655384 TLL655384 TVH655384 UFD655384 UOZ655384 UYV655384 VIR655384 VSN655384 WCJ655384 WMF655384 WWB655384 T720920 JP720920 TL720920 ADH720920 AND720920 AWZ720920 BGV720920 BQR720920 CAN720920 CKJ720920 CUF720920 DEB720920 DNX720920 DXT720920 EHP720920 ERL720920 FBH720920 FLD720920 FUZ720920 GEV720920 GOR720920 GYN720920 HIJ720920 HSF720920 ICB720920 ILX720920 IVT720920 JFP720920 JPL720920 JZH720920 KJD720920 KSZ720920 LCV720920 LMR720920 LWN720920 MGJ720920 MQF720920 NAB720920 NJX720920 NTT720920 ODP720920 ONL720920 OXH720920 PHD720920 PQZ720920 QAV720920 QKR720920 QUN720920 REJ720920 ROF720920 RYB720920 SHX720920 SRT720920 TBP720920 TLL720920 TVH720920 UFD720920 UOZ720920 UYV720920 VIR720920 VSN720920 WCJ720920 WMF720920 WWB720920 T786456 JP786456 TL786456 ADH786456 AND786456 AWZ786456 BGV786456 BQR786456 CAN786456 CKJ786456 CUF786456 DEB786456 DNX786456 DXT786456 EHP786456 ERL786456 FBH786456 FLD786456 FUZ786456 GEV786456 GOR786456 GYN786456 HIJ786456 HSF786456 ICB786456 ILX786456 IVT786456 JFP786456 JPL786456 JZH786456 KJD786456 KSZ786456 LCV786456 LMR786456 LWN786456 MGJ786456 MQF786456 NAB786456 NJX786456 NTT786456 ODP786456 ONL786456 OXH786456 PHD786456 PQZ786456 QAV786456 QKR786456 QUN786456 REJ786456 ROF786456 RYB786456 SHX786456 SRT786456 TBP786456 TLL786456 TVH786456 UFD786456 UOZ786456 UYV786456 VIR786456 VSN786456 WCJ786456 WMF786456 WWB786456 T851992 JP851992 TL851992 ADH851992 AND851992 AWZ851992 BGV851992 BQR851992 CAN851992 CKJ851992 CUF851992 DEB851992 DNX851992 DXT851992 EHP851992 ERL851992 FBH851992 FLD851992 FUZ851992 GEV851992 GOR851992 GYN851992 HIJ851992 HSF851992 ICB851992 ILX851992 IVT851992 JFP851992 JPL851992 JZH851992 KJD851992 KSZ851992 LCV851992 LMR851992 LWN851992 MGJ851992 MQF851992 NAB851992 NJX851992 NTT851992 ODP851992 ONL851992 OXH851992 PHD851992 PQZ851992 QAV851992 QKR851992 QUN851992 REJ851992 ROF851992 RYB851992 SHX851992 SRT851992 TBP851992 TLL851992 TVH851992 UFD851992 UOZ851992 UYV851992 VIR851992 VSN851992 WCJ851992 WMF851992 WWB851992 T917528 JP917528 TL917528 ADH917528 AND917528 AWZ917528 BGV917528 BQR917528 CAN917528 CKJ917528 CUF917528 DEB917528 DNX917528 DXT917528 EHP917528 ERL917528 FBH917528 FLD917528 FUZ917528 GEV917528 GOR917528 GYN917528 HIJ917528 HSF917528 ICB917528 ILX917528 IVT917528 JFP917528 JPL917528 JZH917528 KJD917528 KSZ917528 LCV917528 LMR917528 LWN917528 MGJ917528 MQF917528 NAB917528 NJX917528 NTT917528 ODP917528 ONL917528 OXH917528 PHD917528 PQZ917528 QAV917528 QKR917528 QUN917528 REJ917528 ROF917528 RYB917528 SHX917528 SRT917528 TBP917528 TLL917528 TVH917528 UFD917528 UOZ917528 UYV917528 VIR917528 VSN917528 WCJ917528 WMF917528 WWB917528 T983064 JP983064 TL983064 ADH983064 AND983064 AWZ983064 BGV983064 BQR983064 CAN983064 CKJ983064 CUF983064 DEB983064 DNX983064 DXT983064 EHP983064 ERL983064 FBH983064 FLD983064 FUZ983064 GEV983064 GOR983064 GYN983064 HIJ983064 HSF983064 ICB983064 ILX983064 IVT983064 JFP983064 JPL983064 JZH983064 KJD983064 KSZ983064 LCV983064 LMR983064 LWN983064 MGJ983064 MQF983064 NAB983064 NJX983064 NTT983064 ODP983064 ONL983064 OXH983064 PHD983064 PQZ983064 QAV983064 QKR983064 QUN983064 REJ983064 ROF983064 RYB983064 SHX983064 SRT983064 TBP983064 TLL983064 TVH983064 UFD983064 UOZ983064 UYV983064 VIR983064 VSN983064 WCJ983064 WMF983064 WCJ24 VSN24 VIR24 UYV24 UOZ24 UFD24 TVH24 TLL24 TBP24 SRT24 SHX24 RYB24 ROF24 REJ24 QUN24 QKR24 QAV24 PQZ24 PHD24 OXH24 ONL24 ODP24 NTT24 NJX24 NAB24 MQF24 MGJ24 LWN24 LMR24 LCV24 KSZ24 KJD24 JZH24 JPL24 JFP24 IVT24 ILX24 ICB24 HSF24 HIJ24 GYN24 GOR24 GEV24 FUZ24 FLD24 FBH24 ERL24 EHP24 DXT24 DNX24 DEB24 CUF24 CKJ24 CAN24 BQR24 BGV24 AWZ24 AND24 ADH24 TL24 JP24 WWB24 WVZ24 WMD24 WCH24 VSL24 VIP24 UYT24 UOX24 UFB24 TVF24 TLJ24 TBN24 SRR24 SHV24 RXZ24 ROD24 REH24 QUL24 QKP24 QAT24 PQX24 PHB24 OXF24 ONJ24 ODN24 NTR24 NJV24 MZZ24 MQD24 MGH24 LWL24 LMP24 LCT24 KSX24 KJB24 JZF24 JPJ24 JFN24 IVR24 ILV24 IBZ24 HSD24 HIH24 GYL24 GOP24 GET24 FUX24 FLB24 FBF24 ERJ24 EHN24 DXR24 DNV24 DDZ24 CUD24 CKH24 CAL24 BQP24 BGT24 AWX24 ANB24 ADF24 TJ24 JN24 R24 WMF24"/>
    <dataValidation type="list" allowBlank="1" showInputMessage="1" showErrorMessage="1" errorTitle="Ошибка" error="Выберите значение из списка" sqref="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WCC24 VSG24 VIK24 UYO24 UOS24 UEW24 TVA24 TLE24 TBI24 SRM24 SHQ24 RXU24 RNY24 REC24 QUG24 QKK24 QAO24 PQS24 PGW24 OXA24 ONE24 ODI24 NTM24 NJQ24 MZU24 MPY24 MGC24 LWG24 LMK24 LCO24 KSS24 KIW24 JZA24 JPE24 JFI24 IVM24 ILQ24 IBU24 HRY24 HIC24 GYG24 GOK24 GEO24 FUS24 FKW24 FBA24 ERE24 EHI24 DXM24 DNQ24 DDU24 CTY24 CKC24 CAG24 BQK24 BGO24 AWS24 AMW24 ADA24 TE24 JI24 M24 WVU24 WLY24">
      <formula1>kind_of_heat_transfer</formula1>
    </dataValidation>
    <dataValidation type="list" allowBlank="1" showInputMessage="1" errorTitle="Ошибка" error="Выберите значение из списка" prompt="Выберите значение из списка" sqref="JK23:JR23 TG23:TN23 ADC23:ADJ23 AMY23:ANF23 AWU23:AXB23 BGQ23:BGX23 BQM23:BQT23 CAI23:CAP23 CKE23:CKL23 CUA23:CUH23 DDW23:DED23 DNS23:DNZ23 DXO23:DXV23 EHK23:EHR23 ERG23:ERN23 FBC23:FBJ23 FKY23:FLF23 FUU23:FVB23 GEQ23:GEX23 GOM23:GOT23 GYI23:GYP23 HIE23:HIL23 HSA23:HSH23 IBW23:ICD23 ILS23:ILZ23 IVO23:IVV23 JFK23:JFR23 JPG23:JPN23 JZC23:JZJ23 KIY23:KJF23 KSU23:KTB23 LCQ23:LCX23 LMM23:LMT23 LWI23:LWP23 MGE23:MGL23 MQA23:MQH23 MZW23:NAD23 NJS23:NJZ23 NTO23:NTV23 ODK23:ODR23 ONG23:ONN23 OXC23:OXJ23 PGY23:PHF23 PQU23:PRB23 QAQ23:QAX23 QKM23:QKT23 QUI23:QUP23 REE23:REL23 ROA23:ROH23 RXW23:RYD23 SHS23:SHZ23 SRO23:SRV23 TBK23:TBR23 TLG23:TLN23 TVC23:TVJ23 UEY23:UFF23 UOU23:UPB23 UYQ23:UYX23 VIM23:VIT23 VSI23:VSP23 WCE23:WCL23 WMA23:WMH23 WVW23:WWD23 JK65559:JR65559 TG65559:TN65559 ADC65559:ADJ65559 AMY65559:ANF65559 AWU65559:AXB65559 BGQ65559:BGX65559 BQM65559:BQT65559 CAI65559:CAP65559 CKE65559:CKL65559 CUA65559:CUH65559 DDW65559:DED65559 DNS65559:DNZ65559 DXO65559:DXV65559 EHK65559:EHR65559 ERG65559:ERN65559 FBC65559:FBJ65559 FKY65559:FLF65559 FUU65559:FVB65559 GEQ65559:GEX65559 GOM65559:GOT65559 GYI65559:GYP65559 HIE65559:HIL65559 HSA65559:HSH65559 IBW65559:ICD65559 ILS65559:ILZ65559 IVO65559:IVV65559 JFK65559:JFR65559 JPG65559:JPN65559 JZC65559:JZJ65559 KIY65559:KJF65559 KSU65559:KTB65559 LCQ65559:LCX65559 LMM65559:LMT65559 LWI65559:LWP65559 MGE65559:MGL65559 MQA65559:MQH65559 MZW65559:NAD65559 NJS65559:NJZ65559 NTO65559:NTV65559 ODK65559:ODR65559 ONG65559:ONN65559 OXC65559:OXJ65559 PGY65559:PHF65559 PQU65559:PRB65559 QAQ65559:QAX65559 QKM65559:QKT65559 QUI65559:QUP65559 REE65559:REL65559 ROA65559:ROH65559 RXW65559:RYD65559 SHS65559:SHZ65559 SRO65559:SRV65559 TBK65559:TBR65559 TLG65559:TLN65559 TVC65559:TVJ65559 UEY65559:UFF65559 UOU65559:UPB65559 UYQ65559:UYX65559 VIM65559:VIT65559 VSI65559:VSP65559 WCE65559:WCL65559 WMA65559:WMH65559 WVW65559:WWD65559 JK131095:JR131095 TG131095:TN131095 ADC131095:ADJ131095 AMY131095:ANF131095 AWU131095:AXB131095 BGQ131095:BGX131095 BQM131095:BQT131095 CAI131095:CAP131095 CKE131095:CKL131095 CUA131095:CUH131095 DDW131095:DED131095 DNS131095:DNZ131095 DXO131095:DXV131095 EHK131095:EHR131095 ERG131095:ERN131095 FBC131095:FBJ131095 FKY131095:FLF131095 FUU131095:FVB131095 GEQ131095:GEX131095 GOM131095:GOT131095 GYI131095:GYP131095 HIE131095:HIL131095 HSA131095:HSH131095 IBW131095:ICD131095 ILS131095:ILZ131095 IVO131095:IVV131095 JFK131095:JFR131095 JPG131095:JPN131095 JZC131095:JZJ131095 KIY131095:KJF131095 KSU131095:KTB131095 LCQ131095:LCX131095 LMM131095:LMT131095 LWI131095:LWP131095 MGE131095:MGL131095 MQA131095:MQH131095 MZW131095:NAD131095 NJS131095:NJZ131095 NTO131095:NTV131095 ODK131095:ODR131095 ONG131095:ONN131095 OXC131095:OXJ131095 PGY131095:PHF131095 PQU131095:PRB131095 QAQ131095:QAX131095 QKM131095:QKT131095 QUI131095:QUP131095 REE131095:REL131095 ROA131095:ROH131095 RXW131095:RYD131095 SHS131095:SHZ131095 SRO131095:SRV131095 TBK131095:TBR131095 TLG131095:TLN131095 TVC131095:TVJ131095 UEY131095:UFF131095 UOU131095:UPB131095 UYQ131095:UYX131095 VIM131095:VIT131095 VSI131095:VSP131095 WCE131095:WCL131095 WMA131095:WMH131095 WVW131095:WWD131095 JK196631:JR196631 TG196631:TN196631 ADC196631:ADJ196631 AMY196631:ANF196631 AWU196631:AXB196631 BGQ196631:BGX196631 BQM196631:BQT196631 CAI196631:CAP196631 CKE196631:CKL196631 CUA196631:CUH196631 DDW196631:DED196631 DNS196631:DNZ196631 DXO196631:DXV196631 EHK196631:EHR196631 ERG196631:ERN196631 FBC196631:FBJ196631 FKY196631:FLF196631 FUU196631:FVB196631 GEQ196631:GEX196631 GOM196631:GOT196631 GYI196631:GYP196631 HIE196631:HIL196631 HSA196631:HSH196631 IBW196631:ICD196631 ILS196631:ILZ196631 IVO196631:IVV196631 JFK196631:JFR196631 JPG196631:JPN196631 JZC196631:JZJ196631 KIY196631:KJF196631 KSU196631:KTB196631 LCQ196631:LCX196631 LMM196631:LMT196631 LWI196631:LWP196631 MGE196631:MGL196631 MQA196631:MQH196631 MZW196631:NAD196631 NJS196631:NJZ196631 NTO196631:NTV196631 ODK196631:ODR196631 ONG196631:ONN196631 OXC196631:OXJ196631 PGY196631:PHF196631 PQU196631:PRB196631 QAQ196631:QAX196631 QKM196631:QKT196631 QUI196631:QUP196631 REE196631:REL196631 ROA196631:ROH196631 RXW196631:RYD196631 SHS196631:SHZ196631 SRO196631:SRV196631 TBK196631:TBR196631 TLG196631:TLN196631 TVC196631:TVJ196631 UEY196631:UFF196631 UOU196631:UPB196631 UYQ196631:UYX196631 VIM196631:VIT196631 VSI196631:VSP196631 WCE196631:WCL196631 WMA196631:WMH196631 WVW196631:WWD196631 JK262167:JR262167 TG262167:TN262167 ADC262167:ADJ262167 AMY262167:ANF262167 AWU262167:AXB262167 BGQ262167:BGX262167 BQM262167:BQT262167 CAI262167:CAP262167 CKE262167:CKL262167 CUA262167:CUH262167 DDW262167:DED262167 DNS262167:DNZ262167 DXO262167:DXV262167 EHK262167:EHR262167 ERG262167:ERN262167 FBC262167:FBJ262167 FKY262167:FLF262167 FUU262167:FVB262167 GEQ262167:GEX262167 GOM262167:GOT262167 GYI262167:GYP262167 HIE262167:HIL262167 HSA262167:HSH262167 IBW262167:ICD262167 ILS262167:ILZ262167 IVO262167:IVV262167 JFK262167:JFR262167 JPG262167:JPN262167 JZC262167:JZJ262167 KIY262167:KJF262167 KSU262167:KTB262167 LCQ262167:LCX262167 LMM262167:LMT262167 LWI262167:LWP262167 MGE262167:MGL262167 MQA262167:MQH262167 MZW262167:NAD262167 NJS262167:NJZ262167 NTO262167:NTV262167 ODK262167:ODR262167 ONG262167:ONN262167 OXC262167:OXJ262167 PGY262167:PHF262167 PQU262167:PRB262167 QAQ262167:QAX262167 QKM262167:QKT262167 QUI262167:QUP262167 REE262167:REL262167 ROA262167:ROH262167 RXW262167:RYD262167 SHS262167:SHZ262167 SRO262167:SRV262167 TBK262167:TBR262167 TLG262167:TLN262167 TVC262167:TVJ262167 UEY262167:UFF262167 UOU262167:UPB262167 UYQ262167:UYX262167 VIM262167:VIT262167 VSI262167:VSP262167 WCE262167:WCL262167 WMA262167:WMH262167 WVW262167:WWD262167 JK327703:JR327703 TG327703:TN327703 ADC327703:ADJ327703 AMY327703:ANF327703 AWU327703:AXB327703 BGQ327703:BGX327703 BQM327703:BQT327703 CAI327703:CAP327703 CKE327703:CKL327703 CUA327703:CUH327703 DDW327703:DED327703 DNS327703:DNZ327703 DXO327703:DXV327703 EHK327703:EHR327703 ERG327703:ERN327703 FBC327703:FBJ327703 FKY327703:FLF327703 FUU327703:FVB327703 GEQ327703:GEX327703 GOM327703:GOT327703 GYI327703:GYP327703 HIE327703:HIL327703 HSA327703:HSH327703 IBW327703:ICD327703 ILS327703:ILZ327703 IVO327703:IVV327703 JFK327703:JFR327703 JPG327703:JPN327703 JZC327703:JZJ327703 KIY327703:KJF327703 KSU327703:KTB327703 LCQ327703:LCX327703 LMM327703:LMT327703 LWI327703:LWP327703 MGE327703:MGL327703 MQA327703:MQH327703 MZW327703:NAD327703 NJS327703:NJZ327703 NTO327703:NTV327703 ODK327703:ODR327703 ONG327703:ONN327703 OXC327703:OXJ327703 PGY327703:PHF327703 PQU327703:PRB327703 QAQ327703:QAX327703 QKM327703:QKT327703 QUI327703:QUP327703 REE327703:REL327703 ROA327703:ROH327703 RXW327703:RYD327703 SHS327703:SHZ327703 SRO327703:SRV327703 TBK327703:TBR327703 TLG327703:TLN327703 TVC327703:TVJ327703 UEY327703:UFF327703 UOU327703:UPB327703 UYQ327703:UYX327703 VIM327703:VIT327703 VSI327703:VSP327703 WCE327703:WCL327703 WMA327703:WMH327703 WVW327703:WWD327703 JK393239:JR393239 TG393239:TN393239 ADC393239:ADJ393239 AMY393239:ANF393239 AWU393239:AXB393239 BGQ393239:BGX393239 BQM393239:BQT393239 CAI393239:CAP393239 CKE393239:CKL393239 CUA393239:CUH393239 DDW393239:DED393239 DNS393239:DNZ393239 DXO393239:DXV393239 EHK393239:EHR393239 ERG393239:ERN393239 FBC393239:FBJ393239 FKY393239:FLF393239 FUU393239:FVB393239 GEQ393239:GEX393239 GOM393239:GOT393239 GYI393239:GYP393239 HIE393239:HIL393239 HSA393239:HSH393239 IBW393239:ICD393239 ILS393239:ILZ393239 IVO393239:IVV393239 JFK393239:JFR393239 JPG393239:JPN393239 JZC393239:JZJ393239 KIY393239:KJF393239 KSU393239:KTB393239 LCQ393239:LCX393239 LMM393239:LMT393239 LWI393239:LWP393239 MGE393239:MGL393239 MQA393239:MQH393239 MZW393239:NAD393239 NJS393239:NJZ393239 NTO393239:NTV393239 ODK393239:ODR393239 ONG393239:ONN393239 OXC393239:OXJ393239 PGY393239:PHF393239 PQU393239:PRB393239 QAQ393239:QAX393239 QKM393239:QKT393239 QUI393239:QUP393239 REE393239:REL393239 ROA393239:ROH393239 RXW393239:RYD393239 SHS393239:SHZ393239 SRO393239:SRV393239 TBK393239:TBR393239 TLG393239:TLN393239 TVC393239:TVJ393239 UEY393239:UFF393239 UOU393239:UPB393239 UYQ393239:UYX393239 VIM393239:VIT393239 VSI393239:VSP393239 WCE393239:WCL393239 WMA393239:WMH393239 WVW393239:WWD393239 JK458775:JR458775 TG458775:TN458775 ADC458775:ADJ458775 AMY458775:ANF458775 AWU458775:AXB458775 BGQ458775:BGX458775 BQM458775:BQT458775 CAI458775:CAP458775 CKE458775:CKL458775 CUA458775:CUH458775 DDW458775:DED458775 DNS458775:DNZ458775 DXO458775:DXV458775 EHK458775:EHR458775 ERG458775:ERN458775 FBC458775:FBJ458775 FKY458775:FLF458775 FUU458775:FVB458775 GEQ458775:GEX458775 GOM458775:GOT458775 GYI458775:GYP458775 HIE458775:HIL458775 HSA458775:HSH458775 IBW458775:ICD458775 ILS458775:ILZ458775 IVO458775:IVV458775 JFK458775:JFR458775 JPG458775:JPN458775 JZC458775:JZJ458775 KIY458775:KJF458775 KSU458775:KTB458775 LCQ458775:LCX458775 LMM458775:LMT458775 LWI458775:LWP458775 MGE458775:MGL458775 MQA458775:MQH458775 MZW458775:NAD458775 NJS458775:NJZ458775 NTO458775:NTV458775 ODK458775:ODR458775 ONG458775:ONN458775 OXC458775:OXJ458775 PGY458775:PHF458775 PQU458775:PRB458775 QAQ458775:QAX458775 QKM458775:QKT458775 QUI458775:QUP458775 REE458775:REL458775 ROA458775:ROH458775 RXW458775:RYD458775 SHS458775:SHZ458775 SRO458775:SRV458775 TBK458775:TBR458775 TLG458775:TLN458775 TVC458775:TVJ458775 UEY458775:UFF458775 UOU458775:UPB458775 UYQ458775:UYX458775 VIM458775:VIT458775 VSI458775:VSP458775 WCE458775:WCL458775 WMA458775:WMH458775 WVW458775:WWD458775 JK524311:JR524311 TG524311:TN524311 ADC524311:ADJ524311 AMY524311:ANF524311 AWU524311:AXB524311 BGQ524311:BGX524311 BQM524311:BQT524311 CAI524311:CAP524311 CKE524311:CKL524311 CUA524311:CUH524311 DDW524311:DED524311 DNS524311:DNZ524311 DXO524311:DXV524311 EHK524311:EHR524311 ERG524311:ERN524311 FBC524311:FBJ524311 FKY524311:FLF524311 FUU524311:FVB524311 GEQ524311:GEX524311 GOM524311:GOT524311 GYI524311:GYP524311 HIE524311:HIL524311 HSA524311:HSH524311 IBW524311:ICD524311 ILS524311:ILZ524311 IVO524311:IVV524311 JFK524311:JFR524311 JPG524311:JPN524311 JZC524311:JZJ524311 KIY524311:KJF524311 KSU524311:KTB524311 LCQ524311:LCX524311 LMM524311:LMT524311 LWI524311:LWP524311 MGE524311:MGL524311 MQA524311:MQH524311 MZW524311:NAD524311 NJS524311:NJZ524311 NTO524311:NTV524311 ODK524311:ODR524311 ONG524311:ONN524311 OXC524311:OXJ524311 PGY524311:PHF524311 PQU524311:PRB524311 QAQ524311:QAX524311 QKM524311:QKT524311 QUI524311:QUP524311 REE524311:REL524311 ROA524311:ROH524311 RXW524311:RYD524311 SHS524311:SHZ524311 SRO524311:SRV524311 TBK524311:TBR524311 TLG524311:TLN524311 TVC524311:TVJ524311 UEY524311:UFF524311 UOU524311:UPB524311 UYQ524311:UYX524311 VIM524311:VIT524311 VSI524311:VSP524311 WCE524311:WCL524311 WMA524311:WMH524311 WVW524311:WWD524311 JK589847:JR589847 TG589847:TN589847 ADC589847:ADJ589847 AMY589847:ANF589847 AWU589847:AXB589847 BGQ589847:BGX589847 BQM589847:BQT589847 CAI589847:CAP589847 CKE589847:CKL589847 CUA589847:CUH589847 DDW589847:DED589847 DNS589847:DNZ589847 DXO589847:DXV589847 EHK589847:EHR589847 ERG589847:ERN589847 FBC589847:FBJ589847 FKY589847:FLF589847 FUU589847:FVB589847 GEQ589847:GEX589847 GOM589847:GOT589847 GYI589847:GYP589847 HIE589847:HIL589847 HSA589847:HSH589847 IBW589847:ICD589847 ILS589847:ILZ589847 IVO589847:IVV589847 JFK589847:JFR589847 JPG589847:JPN589847 JZC589847:JZJ589847 KIY589847:KJF589847 KSU589847:KTB589847 LCQ589847:LCX589847 LMM589847:LMT589847 LWI589847:LWP589847 MGE589847:MGL589847 MQA589847:MQH589847 MZW589847:NAD589847 NJS589847:NJZ589847 NTO589847:NTV589847 ODK589847:ODR589847 ONG589847:ONN589847 OXC589847:OXJ589847 PGY589847:PHF589847 PQU589847:PRB589847 QAQ589847:QAX589847 QKM589847:QKT589847 QUI589847:QUP589847 REE589847:REL589847 ROA589847:ROH589847 RXW589847:RYD589847 SHS589847:SHZ589847 SRO589847:SRV589847 TBK589847:TBR589847 TLG589847:TLN589847 TVC589847:TVJ589847 UEY589847:UFF589847 UOU589847:UPB589847 UYQ589847:UYX589847 VIM589847:VIT589847 VSI589847:VSP589847 WCE589847:WCL589847 WMA589847:WMH589847 WVW589847:WWD589847 JK655383:JR655383 TG655383:TN655383 ADC655383:ADJ655383 AMY655383:ANF655383 AWU655383:AXB655383 BGQ655383:BGX655383 BQM655383:BQT655383 CAI655383:CAP655383 CKE655383:CKL655383 CUA655383:CUH655383 DDW655383:DED655383 DNS655383:DNZ655383 DXO655383:DXV655383 EHK655383:EHR655383 ERG655383:ERN655383 FBC655383:FBJ655383 FKY655383:FLF655383 FUU655383:FVB655383 GEQ655383:GEX655383 GOM655383:GOT655383 GYI655383:GYP655383 HIE655383:HIL655383 HSA655383:HSH655383 IBW655383:ICD655383 ILS655383:ILZ655383 IVO655383:IVV655383 JFK655383:JFR655383 JPG655383:JPN655383 JZC655383:JZJ655383 KIY655383:KJF655383 KSU655383:KTB655383 LCQ655383:LCX655383 LMM655383:LMT655383 LWI655383:LWP655383 MGE655383:MGL655383 MQA655383:MQH655383 MZW655383:NAD655383 NJS655383:NJZ655383 NTO655383:NTV655383 ODK655383:ODR655383 ONG655383:ONN655383 OXC655383:OXJ655383 PGY655383:PHF655383 PQU655383:PRB655383 QAQ655383:QAX655383 QKM655383:QKT655383 QUI655383:QUP655383 REE655383:REL655383 ROA655383:ROH655383 RXW655383:RYD655383 SHS655383:SHZ655383 SRO655383:SRV655383 TBK655383:TBR655383 TLG655383:TLN655383 TVC655383:TVJ655383 UEY655383:UFF655383 UOU655383:UPB655383 UYQ655383:UYX655383 VIM655383:VIT655383 VSI655383:VSP655383 WCE655383:WCL655383 WMA655383:WMH655383 WVW655383:WWD655383 JK720919:JR720919 TG720919:TN720919 ADC720919:ADJ720919 AMY720919:ANF720919 AWU720919:AXB720919 BGQ720919:BGX720919 BQM720919:BQT720919 CAI720919:CAP720919 CKE720919:CKL720919 CUA720919:CUH720919 DDW720919:DED720919 DNS720919:DNZ720919 DXO720919:DXV720919 EHK720919:EHR720919 ERG720919:ERN720919 FBC720919:FBJ720919 FKY720919:FLF720919 FUU720919:FVB720919 GEQ720919:GEX720919 GOM720919:GOT720919 GYI720919:GYP720919 HIE720919:HIL720919 HSA720919:HSH720919 IBW720919:ICD720919 ILS720919:ILZ720919 IVO720919:IVV720919 JFK720919:JFR720919 JPG720919:JPN720919 JZC720919:JZJ720919 KIY720919:KJF720919 KSU720919:KTB720919 LCQ720919:LCX720919 LMM720919:LMT720919 LWI720919:LWP720919 MGE720919:MGL720919 MQA720919:MQH720919 MZW720919:NAD720919 NJS720919:NJZ720919 NTO720919:NTV720919 ODK720919:ODR720919 ONG720919:ONN720919 OXC720919:OXJ720919 PGY720919:PHF720919 PQU720919:PRB720919 QAQ720919:QAX720919 QKM720919:QKT720919 QUI720919:QUP720919 REE720919:REL720919 ROA720919:ROH720919 RXW720919:RYD720919 SHS720919:SHZ720919 SRO720919:SRV720919 TBK720919:TBR720919 TLG720919:TLN720919 TVC720919:TVJ720919 UEY720919:UFF720919 UOU720919:UPB720919 UYQ720919:UYX720919 VIM720919:VIT720919 VSI720919:VSP720919 WCE720919:WCL720919 WMA720919:WMH720919 WVW720919:WWD720919 JK786455:JR786455 TG786455:TN786455 ADC786455:ADJ786455 AMY786455:ANF786455 AWU786455:AXB786455 BGQ786455:BGX786455 BQM786455:BQT786455 CAI786455:CAP786455 CKE786455:CKL786455 CUA786455:CUH786455 DDW786455:DED786455 DNS786455:DNZ786455 DXO786455:DXV786455 EHK786455:EHR786455 ERG786455:ERN786455 FBC786455:FBJ786455 FKY786455:FLF786455 FUU786455:FVB786455 GEQ786455:GEX786455 GOM786455:GOT786455 GYI786455:GYP786455 HIE786455:HIL786455 HSA786455:HSH786455 IBW786455:ICD786455 ILS786455:ILZ786455 IVO786455:IVV786455 JFK786455:JFR786455 JPG786455:JPN786455 JZC786455:JZJ786455 KIY786455:KJF786455 KSU786455:KTB786455 LCQ786455:LCX786455 LMM786455:LMT786455 LWI786455:LWP786455 MGE786455:MGL786455 MQA786455:MQH786455 MZW786455:NAD786455 NJS786455:NJZ786455 NTO786455:NTV786455 ODK786455:ODR786455 ONG786455:ONN786455 OXC786455:OXJ786455 PGY786455:PHF786455 PQU786455:PRB786455 QAQ786455:QAX786455 QKM786455:QKT786455 QUI786455:QUP786455 REE786455:REL786455 ROA786455:ROH786455 RXW786455:RYD786455 SHS786455:SHZ786455 SRO786455:SRV786455 TBK786455:TBR786455 TLG786455:TLN786455 TVC786455:TVJ786455 UEY786455:UFF786455 UOU786455:UPB786455 UYQ786455:UYX786455 VIM786455:VIT786455 VSI786455:VSP786455 WCE786455:WCL786455 WMA786455:WMH786455 WVW786455:WWD786455 JK851991:JR851991 TG851991:TN851991 ADC851991:ADJ851991 AMY851991:ANF851991 AWU851991:AXB851991 BGQ851991:BGX851991 BQM851991:BQT851991 CAI851991:CAP851991 CKE851991:CKL851991 CUA851991:CUH851991 DDW851991:DED851991 DNS851991:DNZ851991 DXO851991:DXV851991 EHK851991:EHR851991 ERG851991:ERN851991 FBC851991:FBJ851991 FKY851991:FLF851991 FUU851991:FVB851991 GEQ851991:GEX851991 GOM851991:GOT851991 GYI851991:GYP851991 HIE851991:HIL851991 HSA851991:HSH851991 IBW851991:ICD851991 ILS851991:ILZ851991 IVO851991:IVV851991 JFK851991:JFR851991 JPG851991:JPN851991 JZC851991:JZJ851991 KIY851991:KJF851991 KSU851991:KTB851991 LCQ851991:LCX851991 LMM851991:LMT851991 LWI851991:LWP851991 MGE851991:MGL851991 MQA851991:MQH851991 MZW851991:NAD851991 NJS851991:NJZ851991 NTO851991:NTV851991 ODK851991:ODR851991 ONG851991:ONN851991 OXC851991:OXJ851991 PGY851991:PHF851991 PQU851991:PRB851991 QAQ851991:QAX851991 QKM851991:QKT851991 QUI851991:QUP851991 REE851991:REL851991 ROA851991:ROH851991 RXW851991:RYD851991 SHS851991:SHZ851991 SRO851991:SRV851991 TBK851991:TBR851991 TLG851991:TLN851991 TVC851991:TVJ851991 UEY851991:UFF851991 UOU851991:UPB851991 UYQ851991:UYX851991 VIM851991:VIT851991 VSI851991:VSP851991 WCE851991:WCL851991 WMA851991:WMH851991 WVW851991:WWD851991 JK917527:JR917527 TG917527:TN917527 ADC917527:ADJ917527 AMY917527:ANF917527 AWU917527:AXB917527 BGQ917527:BGX917527 BQM917527:BQT917527 CAI917527:CAP917527 CKE917527:CKL917527 CUA917527:CUH917527 DDW917527:DED917527 DNS917527:DNZ917527 DXO917527:DXV917527 EHK917527:EHR917527 ERG917527:ERN917527 FBC917527:FBJ917527 FKY917527:FLF917527 FUU917527:FVB917527 GEQ917527:GEX917527 GOM917527:GOT917527 GYI917527:GYP917527 HIE917527:HIL917527 HSA917527:HSH917527 IBW917527:ICD917527 ILS917527:ILZ917527 IVO917527:IVV917527 JFK917527:JFR917527 JPG917527:JPN917527 JZC917527:JZJ917527 KIY917527:KJF917527 KSU917527:KTB917527 LCQ917527:LCX917527 LMM917527:LMT917527 LWI917527:LWP917527 MGE917527:MGL917527 MQA917527:MQH917527 MZW917527:NAD917527 NJS917527:NJZ917527 NTO917527:NTV917527 ODK917527:ODR917527 ONG917527:ONN917527 OXC917527:OXJ917527 PGY917527:PHF917527 PQU917527:PRB917527 QAQ917527:QAX917527 QKM917527:QKT917527 QUI917527:QUP917527 REE917527:REL917527 ROA917527:ROH917527 RXW917527:RYD917527 SHS917527:SHZ917527 SRO917527:SRV917527 TBK917527:TBR917527 TLG917527:TLN917527 TVC917527:TVJ917527 UEY917527:UFF917527 UOU917527:UPB917527 UYQ917527:UYX917527 VIM917527:VIT917527 VSI917527:VSP917527 WCE917527:WCL917527 WMA917527:WMH917527 WVW917527:WWD917527 WVW983063:WWD983063 JK983063:JR983063 TG983063:TN983063 ADC983063:ADJ983063 AMY983063:ANF983063 AWU983063:AXB983063 BGQ983063:BGX983063 BQM983063:BQT983063 CAI983063:CAP983063 CKE983063:CKL983063 CUA983063:CUH983063 DDW983063:DED983063 DNS983063:DNZ983063 DXO983063:DXV983063 EHK983063:EHR983063 ERG983063:ERN983063 FBC983063:FBJ983063 FKY983063:FLF983063 FUU983063:FVB983063 GEQ983063:GEX983063 GOM983063:GOT983063 GYI983063:GYP983063 HIE983063:HIL983063 HSA983063:HSH983063 IBW983063:ICD983063 ILS983063:ILZ983063 IVO983063:IVV983063 JFK983063:JFR983063 JPG983063:JPN983063 JZC983063:JZJ983063 KIY983063:KJF983063 KSU983063:KTB983063 LCQ983063:LCX983063 LMM983063:LMT983063 LWI983063:LWP983063 MGE983063:MGL983063 MQA983063:MQH983063 MZW983063:NAD983063 NJS983063:NJZ983063 NTO983063:NTV983063 ODK983063:ODR983063 ONG983063:ONN983063 OXC983063:OXJ983063 PGY983063:PHF983063 PQU983063:PRB983063 QAQ983063:QAX983063 QKM983063:QKT983063 QUI983063:QUP983063 REE983063:REL983063 ROA983063:ROH983063 RXW983063:RYD983063 SHS983063:SHZ983063 SRO983063:SRV983063 TBK983063:TBR983063 TLG983063:TLN983063 TVC983063:TVJ983063 UEY983063:UFF983063 UOU983063:UPB983063 UYQ983063:UYX983063 VIM983063:VIT983063 VSI983063:VSP983063 WCE983063:WCL983063 WMA983063:WMH983063 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type="textLength" operator="lessThanOrEqual" allowBlank="1" showInputMessage="1" showErrorMessage="1" errorTitle="Ошибка" error="Допускается ввод не более 900 символов!" sqref="WWE983058:WWE983065 WMI983058:WMI983065 W65554:W65561 JS65554:JS65561 TO65554:TO65561 ADK65554:ADK65561 ANG65554:ANG65561 AXC65554:AXC65561 BGY65554:BGY65561 BQU65554:BQU65561 CAQ65554:CAQ65561 CKM65554:CKM65561 CUI65554:CUI65561 DEE65554:DEE65561 DOA65554:DOA65561 DXW65554:DXW65561 EHS65554:EHS65561 ERO65554:ERO65561 FBK65554:FBK65561 FLG65554:FLG65561 FVC65554:FVC65561 GEY65554:GEY65561 GOU65554:GOU65561 GYQ65554:GYQ65561 HIM65554:HIM65561 HSI65554:HSI65561 ICE65554:ICE65561 IMA65554:IMA65561 IVW65554:IVW65561 JFS65554:JFS65561 JPO65554:JPO65561 JZK65554:JZK65561 KJG65554:KJG65561 KTC65554:KTC65561 LCY65554:LCY65561 LMU65554:LMU65561 LWQ65554:LWQ65561 MGM65554:MGM65561 MQI65554:MQI65561 NAE65554:NAE65561 NKA65554:NKA65561 NTW65554:NTW65561 ODS65554:ODS65561 ONO65554:ONO65561 OXK65554:OXK65561 PHG65554:PHG65561 PRC65554:PRC65561 QAY65554:QAY65561 QKU65554:QKU65561 QUQ65554:QUQ65561 REM65554:REM65561 ROI65554:ROI65561 RYE65554:RYE65561 SIA65554:SIA65561 SRW65554:SRW65561 TBS65554:TBS65561 TLO65554:TLO65561 TVK65554:TVK65561 UFG65554:UFG65561 UPC65554:UPC65561 UYY65554:UYY65561 VIU65554:VIU65561 VSQ65554:VSQ65561 WCM65554:WCM65561 WMI65554:WMI65561 WWE65554:WWE65561 W131090:W131097 JS131090:JS131097 TO131090:TO131097 ADK131090:ADK131097 ANG131090:ANG131097 AXC131090:AXC131097 BGY131090:BGY131097 BQU131090:BQU131097 CAQ131090:CAQ131097 CKM131090:CKM131097 CUI131090:CUI131097 DEE131090:DEE131097 DOA131090:DOA131097 DXW131090:DXW131097 EHS131090:EHS131097 ERO131090:ERO131097 FBK131090:FBK131097 FLG131090:FLG131097 FVC131090:FVC131097 GEY131090:GEY131097 GOU131090:GOU131097 GYQ131090:GYQ131097 HIM131090:HIM131097 HSI131090:HSI131097 ICE131090:ICE131097 IMA131090:IMA131097 IVW131090:IVW131097 JFS131090:JFS131097 JPO131090:JPO131097 JZK131090:JZK131097 KJG131090:KJG131097 KTC131090:KTC131097 LCY131090:LCY131097 LMU131090:LMU131097 LWQ131090:LWQ131097 MGM131090:MGM131097 MQI131090:MQI131097 NAE131090:NAE131097 NKA131090:NKA131097 NTW131090:NTW131097 ODS131090:ODS131097 ONO131090:ONO131097 OXK131090:OXK131097 PHG131090:PHG131097 PRC131090:PRC131097 QAY131090:QAY131097 QKU131090:QKU131097 QUQ131090:QUQ131097 REM131090:REM131097 ROI131090:ROI131097 RYE131090:RYE131097 SIA131090:SIA131097 SRW131090:SRW131097 TBS131090:TBS131097 TLO131090:TLO131097 TVK131090:TVK131097 UFG131090:UFG131097 UPC131090:UPC131097 UYY131090:UYY131097 VIU131090:VIU131097 VSQ131090:VSQ131097 WCM131090:WCM131097 WMI131090:WMI131097 WWE131090:WWE131097 W196626:W196633 JS196626:JS196633 TO196626:TO196633 ADK196626:ADK196633 ANG196626:ANG196633 AXC196626:AXC196633 BGY196626:BGY196633 BQU196626:BQU196633 CAQ196626:CAQ196633 CKM196626:CKM196633 CUI196626:CUI196633 DEE196626:DEE196633 DOA196626:DOA196633 DXW196626:DXW196633 EHS196626:EHS196633 ERO196626:ERO196633 FBK196626:FBK196633 FLG196626:FLG196633 FVC196626:FVC196633 GEY196626:GEY196633 GOU196626:GOU196633 GYQ196626:GYQ196633 HIM196626:HIM196633 HSI196626:HSI196633 ICE196626:ICE196633 IMA196626:IMA196633 IVW196626:IVW196633 JFS196626:JFS196633 JPO196626:JPO196633 JZK196626:JZK196633 KJG196626:KJG196633 KTC196626:KTC196633 LCY196626:LCY196633 LMU196626:LMU196633 LWQ196626:LWQ196633 MGM196626:MGM196633 MQI196626:MQI196633 NAE196626:NAE196633 NKA196626:NKA196633 NTW196626:NTW196633 ODS196626:ODS196633 ONO196626:ONO196633 OXK196626:OXK196633 PHG196626:PHG196633 PRC196626:PRC196633 QAY196626:QAY196633 QKU196626:QKU196633 QUQ196626:QUQ196633 REM196626:REM196633 ROI196626:ROI196633 RYE196626:RYE196633 SIA196626:SIA196633 SRW196626:SRW196633 TBS196626:TBS196633 TLO196626:TLO196633 TVK196626:TVK196633 UFG196626:UFG196633 UPC196626:UPC196633 UYY196626:UYY196633 VIU196626:VIU196633 VSQ196626:VSQ196633 WCM196626:WCM196633 WMI196626:WMI196633 WWE196626:WWE196633 W262162:W262169 JS262162:JS262169 TO262162:TO262169 ADK262162:ADK262169 ANG262162:ANG262169 AXC262162:AXC262169 BGY262162:BGY262169 BQU262162:BQU262169 CAQ262162:CAQ262169 CKM262162:CKM262169 CUI262162:CUI262169 DEE262162:DEE262169 DOA262162:DOA262169 DXW262162:DXW262169 EHS262162:EHS262169 ERO262162:ERO262169 FBK262162:FBK262169 FLG262162:FLG262169 FVC262162:FVC262169 GEY262162:GEY262169 GOU262162:GOU262169 GYQ262162:GYQ262169 HIM262162:HIM262169 HSI262162:HSI262169 ICE262162:ICE262169 IMA262162:IMA262169 IVW262162:IVW262169 JFS262162:JFS262169 JPO262162:JPO262169 JZK262162:JZK262169 KJG262162:KJG262169 KTC262162:KTC262169 LCY262162:LCY262169 LMU262162:LMU262169 LWQ262162:LWQ262169 MGM262162:MGM262169 MQI262162:MQI262169 NAE262162:NAE262169 NKA262162:NKA262169 NTW262162:NTW262169 ODS262162:ODS262169 ONO262162:ONO262169 OXK262162:OXK262169 PHG262162:PHG262169 PRC262162:PRC262169 QAY262162:QAY262169 QKU262162:QKU262169 QUQ262162:QUQ262169 REM262162:REM262169 ROI262162:ROI262169 RYE262162:RYE262169 SIA262162:SIA262169 SRW262162:SRW262169 TBS262162:TBS262169 TLO262162:TLO262169 TVK262162:TVK262169 UFG262162:UFG262169 UPC262162:UPC262169 UYY262162:UYY262169 VIU262162:VIU262169 VSQ262162:VSQ262169 WCM262162:WCM262169 WMI262162:WMI262169 WWE262162:WWE262169 W327698:W327705 JS327698:JS327705 TO327698:TO327705 ADK327698:ADK327705 ANG327698:ANG327705 AXC327698:AXC327705 BGY327698:BGY327705 BQU327698:BQU327705 CAQ327698:CAQ327705 CKM327698:CKM327705 CUI327698:CUI327705 DEE327698:DEE327705 DOA327698:DOA327705 DXW327698:DXW327705 EHS327698:EHS327705 ERO327698:ERO327705 FBK327698:FBK327705 FLG327698:FLG327705 FVC327698:FVC327705 GEY327698:GEY327705 GOU327698:GOU327705 GYQ327698:GYQ327705 HIM327698:HIM327705 HSI327698:HSI327705 ICE327698:ICE327705 IMA327698:IMA327705 IVW327698:IVW327705 JFS327698:JFS327705 JPO327698:JPO327705 JZK327698:JZK327705 KJG327698:KJG327705 KTC327698:KTC327705 LCY327698:LCY327705 LMU327698:LMU327705 LWQ327698:LWQ327705 MGM327698:MGM327705 MQI327698:MQI327705 NAE327698:NAE327705 NKA327698:NKA327705 NTW327698:NTW327705 ODS327698:ODS327705 ONO327698:ONO327705 OXK327698:OXK327705 PHG327698:PHG327705 PRC327698:PRC327705 QAY327698:QAY327705 QKU327698:QKU327705 QUQ327698:QUQ327705 REM327698:REM327705 ROI327698:ROI327705 RYE327698:RYE327705 SIA327698:SIA327705 SRW327698:SRW327705 TBS327698:TBS327705 TLO327698:TLO327705 TVK327698:TVK327705 UFG327698:UFG327705 UPC327698:UPC327705 UYY327698:UYY327705 VIU327698:VIU327705 VSQ327698:VSQ327705 WCM327698:WCM327705 WMI327698:WMI327705 WWE327698:WWE327705 W393234:W393241 JS393234:JS393241 TO393234:TO393241 ADK393234:ADK393241 ANG393234:ANG393241 AXC393234:AXC393241 BGY393234:BGY393241 BQU393234:BQU393241 CAQ393234:CAQ393241 CKM393234:CKM393241 CUI393234:CUI393241 DEE393234:DEE393241 DOA393234:DOA393241 DXW393234:DXW393241 EHS393234:EHS393241 ERO393234:ERO393241 FBK393234:FBK393241 FLG393234:FLG393241 FVC393234:FVC393241 GEY393234:GEY393241 GOU393234:GOU393241 GYQ393234:GYQ393241 HIM393234:HIM393241 HSI393234:HSI393241 ICE393234:ICE393241 IMA393234:IMA393241 IVW393234:IVW393241 JFS393234:JFS393241 JPO393234:JPO393241 JZK393234:JZK393241 KJG393234:KJG393241 KTC393234:KTC393241 LCY393234:LCY393241 LMU393234:LMU393241 LWQ393234:LWQ393241 MGM393234:MGM393241 MQI393234:MQI393241 NAE393234:NAE393241 NKA393234:NKA393241 NTW393234:NTW393241 ODS393234:ODS393241 ONO393234:ONO393241 OXK393234:OXK393241 PHG393234:PHG393241 PRC393234:PRC393241 QAY393234:QAY393241 QKU393234:QKU393241 QUQ393234:QUQ393241 REM393234:REM393241 ROI393234:ROI393241 RYE393234:RYE393241 SIA393234:SIA393241 SRW393234:SRW393241 TBS393234:TBS393241 TLO393234:TLO393241 TVK393234:TVK393241 UFG393234:UFG393241 UPC393234:UPC393241 UYY393234:UYY393241 VIU393234:VIU393241 VSQ393234:VSQ393241 WCM393234:WCM393241 WMI393234:WMI393241 WWE393234:WWE393241 W458770:W458777 JS458770:JS458777 TO458770:TO458777 ADK458770:ADK458777 ANG458770:ANG458777 AXC458770:AXC458777 BGY458770:BGY458777 BQU458770:BQU458777 CAQ458770:CAQ458777 CKM458770:CKM458777 CUI458770:CUI458777 DEE458770:DEE458777 DOA458770:DOA458777 DXW458770:DXW458777 EHS458770:EHS458777 ERO458770:ERO458777 FBK458770:FBK458777 FLG458770:FLG458777 FVC458770:FVC458777 GEY458770:GEY458777 GOU458770:GOU458777 GYQ458770:GYQ458777 HIM458770:HIM458777 HSI458770:HSI458777 ICE458770:ICE458777 IMA458770:IMA458777 IVW458770:IVW458777 JFS458770:JFS458777 JPO458770:JPO458777 JZK458770:JZK458777 KJG458770:KJG458777 KTC458770:KTC458777 LCY458770:LCY458777 LMU458770:LMU458777 LWQ458770:LWQ458777 MGM458770:MGM458777 MQI458770:MQI458777 NAE458770:NAE458777 NKA458770:NKA458777 NTW458770:NTW458777 ODS458770:ODS458777 ONO458770:ONO458777 OXK458770:OXK458777 PHG458770:PHG458777 PRC458770:PRC458777 QAY458770:QAY458777 QKU458770:QKU458777 QUQ458770:QUQ458777 REM458770:REM458777 ROI458770:ROI458777 RYE458770:RYE458777 SIA458770:SIA458777 SRW458770:SRW458777 TBS458770:TBS458777 TLO458770:TLO458777 TVK458770:TVK458777 UFG458770:UFG458777 UPC458770:UPC458777 UYY458770:UYY458777 VIU458770:VIU458777 VSQ458770:VSQ458777 WCM458770:WCM458777 WMI458770:WMI458777 WWE458770:WWE458777 W524306:W524313 JS524306:JS524313 TO524306:TO524313 ADK524306:ADK524313 ANG524306:ANG524313 AXC524306:AXC524313 BGY524306:BGY524313 BQU524306:BQU524313 CAQ524306:CAQ524313 CKM524306:CKM524313 CUI524306:CUI524313 DEE524306:DEE524313 DOA524306:DOA524313 DXW524306:DXW524313 EHS524306:EHS524313 ERO524306:ERO524313 FBK524306:FBK524313 FLG524306:FLG524313 FVC524306:FVC524313 GEY524306:GEY524313 GOU524306:GOU524313 GYQ524306:GYQ524313 HIM524306:HIM524313 HSI524306:HSI524313 ICE524306:ICE524313 IMA524306:IMA524313 IVW524306:IVW524313 JFS524306:JFS524313 JPO524306:JPO524313 JZK524306:JZK524313 KJG524306:KJG524313 KTC524306:KTC524313 LCY524306:LCY524313 LMU524306:LMU524313 LWQ524306:LWQ524313 MGM524306:MGM524313 MQI524306:MQI524313 NAE524306:NAE524313 NKA524306:NKA524313 NTW524306:NTW524313 ODS524306:ODS524313 ONO524306:ONO524313 OXK524306:OXK524313 PHG524306:PHG524313 PRC524306:PRC524313 QAY524306:QAY524313 QKU524306:QKU524313 QUQ524306:QUQ524313 REM524306:REM524313 ROI524306:ROI524313 RYE524306:RYE524313 SIA524306:SIA524313 SRW524306:SRW524313 TBS524306:TBS524313 TLO524306:TLO524313 TVK524306:TVK524313 UFG524306:UFG524313 UPC524306:UPC524313 UYY524306:UYY524313 VIU524306:VIU524313 VSQ524306:VSQ524313 WCM524306:WCM524313 WMI524306:WMI524313 WWE524306:WWE524313 W589842:W589849 JS589842:JS589849 TO589842:TO589849 ADK589842:ADK589849 ANG589842:ANG589849 AXC589842:AXC589849 BGY589842:BGY589849 BQU589842:BQU589849 CAQ589842:CAQ589849 CKM589842:CKM589849 CUI589842:CUI589849 DEE589842:DEE589849 DOA589842:DOA589849 DXW589842:DXW589849 EHS589842:EHS589849 ERO589842:ERO589849 FBK589842:FBK589849 FLG589842:FLG589849 FVC589842:FVC589849 GEY589842:GEY589849 GOU589842:GOU589849 GYQ589842:GYQ589849 HIM589842:HIM589849 HSI589842:HSI589849 ICE589842:ICE589849 IMA589842:IMA589849 IVW589842:IVW589849 JFS589842:JFS589849 JPO589842:JPO589849 JZK589842:JZK589849 KJG589842:KJG589849 KTC589842:KTC589849 LCY589842:LCY589849 LMU589842:LMU589849 LWQ589842:LWQ589849 MGM589842:MGM589849 MQI589842:MQI589849 NAE589842:NAE589849 NKA589842:NKA589849 NTW589842:NTW589849 ODS589842:ODS589849 ONO589842:ONO589849 OXK589842:OXK589849 PHG589842:PHG589849 PRC589842:PRC589849 QAY589842:QAY589849 QKU589842:QKU589849 QUQ589842:QUQ589849 REM589842:REM589849 ROI589842:ROI589849 RYE589842:RYE589849 SIA589842:SIA589849 SRW589842:SRW589849 TBS589842:TBS589849 TLO589842:TLO589849 TVK589842:TVK589849 UFG589842:UFG589849 UPC589842:UPC589849 UYY589842:UYY589849 VIU589842:VIU589849 VSQ589842:VSQ589849 WCM589842:WCM589849 WMI589842:WMI589849 WWE589842:WWE589849 W655378:W655385 JS655378:JS655385 TO655378:TO655385 ADK655378:ADK655385 ANG655378:ANG655385 AXC655378:AXC655385 BGY655378:BGY655385 BQU655378:BQU655385 CAQ655378:CAQ655385 CKM655378:CKM655385 CUI655378:CUI655385 DEE655378:DEE655385 DOA655378:DOA655385 DXW655378:DXW655385 EHS655378:EHS655385 ERO655378:ERO655385 FBK655378:FBK655385 FLG655378:FLG655385 FVC655378:FVC655385 GEY655378:GEY655385 GOU655378:GOU655385 GYQ655378:GYQ655385 HIM655378:HIM655385 HSI655378:HSI655385 ICE655378:ICE655385 IMA655378:IMA655385 IVW655378:IVW655385 JFS655378:JFS655385 JPO655378:JPO655385 JZK655378:JZK655385 KJG655378:KJG655385 KTC655378:KTC655385 LCY655378:LCY655385 LMU655378:LMU655385 LWQ655378:LWQ655385 MGM655378:MGM655385 MQI655378:MQI655385 NAE655378:NAE655385 NKA655378:NKA655385 NTW655378:NTW655385 ODS655378:ODS655385 ONO655378:ONO655385 OXK655378:OXK655385 PHG655378:PHG655385 PRC655378:PRC655385 QAY655378:QAY655385 QKU655378:QKU655385 QUQ655378:QUQ655385 REM655378:REM655385 ROI655378:ROI655385 RYE655378:RYE655385 SIA655378:SIA655385 SRW655378:SRW655385 TBS655378:TBS655385 TLO655378:TLO655385 TVK655378:TVK655385 UFG655378:UFG655385 UPC655378:UPC655385 UYY655378:UYY655385 VIU655378:VIU655385 VSQ655378:VSQ655385 WCM655378:WCM655385 WMI655378:WMI655385 WWE655378:WWE655385 W720914:W720921 JS720914:JS720921 TO720914:TO720921 ADK720914:ADK720921 ANG720914:ANG720921 AXC720914:AXC720921 BGY720914:BGY720921 BQU720914:BQU720921 CAQ720914:CAQ720921 CKM720914:CKM720921 CUI720914:CUI720921 DEE720914:DEE720921 DOA720914:DOA720921 DXW720914:DXW720921 EHS720914:EHS720921 ERO720914:ERO720921 FBK720914:FBK720921 FLG720914:FLG720921 FVC720914:FVC720921 GEY720914:GEY720921 GOU720914:GOU720921 GYQ720914:GYQ720921 HIM720914:HIM720921 HSI720914:HSI720921 ICE720914:ICE720921 IMA720914:IMA720921 IVW720914:IVW720921 JFS720914:JFS720921 JPO720914:JPO720921 JZK720914:JZK720921 KJG720914:KJG720921 KTC720914:KTC720921 LCY720914:LCY720921 LMU720914:LMU720921 LWQ720914:LWQ720921 MGM720914:MGM720921 MQI720914:MQI720921 NAE720914:NAE720921 NKA720914:NKA720921 NTW720914:NTW720921 ODS720914:ODS720921 ONO720914:ONO720921 OXK720914:OXK720921 PHG720914:PHG720921 PRC720914:PRC720921 QAY720914:QAY720921 QKU720914:QKU720921 QUQ720914:QUQ720921 REM720914:REM720921 ROI720914:ROI720921 RYE720914:RYE720921 SIA720914:SIA720921 SRW720914:SRW720921 TBS720914:TBS720921 TLO720914:TLO720921 TVK720914:TVK720921 UFG720914:UFG720921 UPC720914:UPC720921 UYY720914:UYY720921 VIU720914:VIU720921 VSQ720914:VSQ720921 WCM720914:WCM720921 WMI720914:WMI720921 WWE720914:WWE720921 W786450:W786457 JS786450:JS786457 TO786450:TO786457 ADK786450:ADK786457 ANG786450:ANG786457 AXC786450:AXC786457 BGY786450:BGY786457 BQU786450:BQU786457 CAQ786450:CAQ786457 CKM786450:CKM786457 CUI786450:CUI786457 DEE786450:DEE786457 DOA786450:DOA786457 DXW786450:DXW786457 EHS786450:EHS786457 ERO786450:ERO786457 FBK786450:FBK786457 FLG786450:FLG786457 FVC786450:FVC786457 GEY786450:GEY786457 GOU786450:GOU786457 GYQ786450:GYQ786457 HIM786450:HIM786457 HSI786450:HSI786457 ICE786450:ICE786457 IMA786450:IMA786457 IVW786450:IVW786457 JFS786450:JFS786457 JPO786450:JPO786457 JZK786450:JZK786457 KJG786450:KJG786457 KTC786450:KTC786457 LCY786450:LCY786457 LMU786450:LMU786457 LWQ786450:LWQ786457 MGM786450:MGM786457 MQI786450:MQI786457 NAE786450:NAE786457 NKA786450:NKA786457 NTW786450:NTW786457 ODS786450:ODS786457 ONO786450:ONO786457 OXK786450:OXK786457 PHG786450:PHG786457 PRC786450:PRC786457 QAY786450:QAY786457 QKU786450:QKU786457 QUQ786450:QUQ786457 REM786450:REM786457 ROI786450:ROI786457 RYE786450:RYE786457 SIA786450:SIA786457 SRW786450:SRW786457 TBS786450:TBS786457 TLO786450:TLO786457 TVK786450:TVK786457 UFG786450:UFG786457 UPC786450:UPC786457 UYY786450:UYY786457 VIU786450:VIU786457 VSQ786450:VSQ786457 WCM786450:WCM786457 WMI786450:WMI786457 WWE786450:WWE786457 W851986:W851993 JS851986:JS851993 TO851986:TO851993 ADK851986:ADK851993 ANG851986:ANG851993 AXC851986:AXC851993 BGY851986:BGY851993 BQU851986:BQU851993 CAQ851986:CAQ851993 CKM851986:CKM851993 CUI851986:CUI851993 DEE851986:DEE851993 DOA851986:DOA851993 DXW851986:DXW851993 EHS851986:EHS851993 ERO851986:ERO851993 FBK851986:FBK851993 FLG851986:FLG851993 FVC851986:FVC851993 GEY851986:GEY851993 GOU851986:GOU851993 GYQ851986:GYQ851993 HIM851986:HIM851993 HSI851986:HSI851993 ICE851986:ICE851993 IMA851986:IMA851993 IVW851986:IVW851993 JFS851986:JFS851993 JPO851986:JPO851993 JZK851986:JZK851993 KJG851986:KJG851993 KTC851986:KTC851993 LCY851986:LCY851993 LMU851986:LMU851993 LWQ851986:LWQ851993 MGM851986:MGM851993 MQI851986:MQI851993 NAE851986:NAE851993 NKA851986:NKA851993 NTW851986:NTW851993 ODS851986:ODS851993 ONO851986:ONO851993 OXK851986:OXK851993 PHG851986:PHG851993 PRC851986:PRC851993 QAY851986:QAY851993 QKU851986:QKU851993 QUQ851986:QUQ851993 REM851986:REM851993 ROI851986:ROI851993 RYE851986:RYE851993 SIA851986:SIA851993 SRW851986:SRW851993 TBS851986:TBS851993 TLO851986:TLO851993 TVK851986:TVK851993 UFG851986:UFG851993 UPC851986:UPC851993 UYY851986:UYY851993 VIU851986:VIU851993 VSQ851986:VSQ851993 WCM851986:WCM851993 WMI851986:WMI851993 WWE851986:WWE851993 W917522:W917529 JS917522:JS917529 TO917522:TO917529 ADK917522:ADK917529 ANG917522:ANG917529 AXC917522:AXC917529 BGY917522:BGY917529 BQU917522:BQU917529 CAQ917522:CAQ917529 CKM917522:CKM917529 CUI917522:CUI917529 DEE917522:DEE917529 DOA917522:DOA917529 DXW917522:DXW917529 EHS917522:EHS917529 ERO917522:ERO917529 FBK917522:FBK917529 FLG917522:FLG917529 FVC917522:FVC917529 GEY917522:GEY917529 GOU917522:GOU917529 GYQ917522:GYQ917529 HIM917522:HIM917529 HSI917522:HSI917529 ICE917522:ICE917529 IMA917522:IMA917529 IVW917522:IVW917529 JFS917522:JFS917529 JPO917522:JPO917529 JZK917522:JZK917529 KJG917522:KJG917529 KTC917522:KTC917529 LCY917522:LCY917529 LMU917522:LMU917529 LWQ917522:LWQ917529 MGM917522:MGM917529 MQI917522:MQI917529 NAE917522:NAE917529 NKA917522:NKA917529 NTW917522:NTW917529 ODS917522:ODS917529 ONO917522:ONO917529 OXK917522:OXK917529 PHG917522:PHG917529 PRC917522:PRC917529 QAY917522:QAY917529 QKU917522:QKU917529 QUQ917522:QUQ917529 REM917522:REM917529 ROI917522:ROI917529 RYE917522:RYE917529 SIA917522:SIA917529 SRW917522:SRW917529 TBS917522:TBS917529 TLO917522:TLO917529 TVK917522:TVK917529 UFG917522:UFG917529 UPC917522:UPC917529 UYY917522:UYY917529 VIU917522:VIU917529 VSQ917522:VSQ917529 WCM917522:WCM917529 WMI917522:WMI917529 WWE917522:WWE917529 W983058:W983065 JS983058:JS983065 TO983058:TO983065 ADK983058:ADK983065 ANG983058:ANG983065 AXC983058:AXC983065 BGY983058:BGY983065 BQU983058:BQU983065 CAQ983058:CAQ983065 CKM983058:CKM983065 CUI983058:CUI983065 DEE983058:DEE983065 DOA983058:DOA983065 DXW983058:DXW983065 EHS983058:EHS983065 ERO983058:ERO983065 FBK983058:FBK983065 FLG983058:FLG983065 FVC983058:FVC983065 GEY983058:GEY983065 GOU983058:GOU983065 GYQ983058:GYQ983065 HIM983058:HIM983065 HSI983058:HSI983065 ICE983058:ICE983065 IMA983058:IMA983065 IVW983058:IVW983065 JFS983058:JFS983065 JPO983058:JPO983065 JZK983058:JZK983065 KJG983058:KJG983065 KTC983058:KTC983065 LCY983058:LCY983065 LMU983058:LMU983065 LWQ983058:LWQ983065 MGM983058:MGM983065 MQI983058:MQI983065 NAE983058:NAE983065 NKA983058:NKA983065 NTW983058:NTW983065 ODS983058:ODS983065 ONO983058:ONO983065 OXK983058:OXK983065 PHG983058:PHG983065 PRC983058:PRC983065 QAY983058:QAY983065 QKU983058:QKU983065 QUQ983058:QUQ983065 REM983058:REM983065 ROI983058:ROI983065 RYE983058:RYE983065 SIA983058:SIA983065 SRW983058:SRW983065 TBS983058:TBS983065 TLO983058:TLO983065 TVK983058:TVK983065 UFG983058:UFG983065 UPC983058:UPC983065 UYY983058:UYY983065 VIU983058:VIU983065 VSQ983058:VSQ983065 WCM983058:WCM983065 JS18:JS25 TO18:TO25 ADK18:ADK25 ANG18:ANG25 AXC18:AXC25 BGY18:BGY25 BQU18:BQU25 CAQ18:CAQ25 CKM18:CKM25 CUI18:CUI25 DEE18:DEE25 DOA18:DOA25 DXW18:DXW25 EHS18:EHS25 ERO18:ERO25 FBK18:FBK25 FLG18:FLG25 FVC18:FVC25 GEY18:GEY25 GOU18:GOU25 GYQ18:GYQ25 HIM18:HIM25 HSI18:HSI25 ICE18:ICE25 IMA18:IMA25 IVW18:IVW25 JFS18:JFS25 JPO18:JPO25 JZK18:JZK25 KJG18:KJG25 KTC18:KTC25 LCY18:LCY25 LMU18:LMU25 LWQ18:LWQ25 MGM18:MGM25 MQI18:MQI25 NAE18:NAE25 NKA18:NKA25 NTW18:NTW25 ODS18:ODS25 ONO18:ONO25 OXK18:OXK25 PHG18:PHG25 PRC18:PRC25 QAY18:QAY25 QKU18:QKU25 QUQ18:QUQ25 REM18:REM25 ROI18:ROI25 RYE18:RYE25 SIA18:SIA25 SRW18:SRW25 TBS18:TBS25 TLO18:TLO25 TVK18:TVK25 UFG18:UFG25 UPC18:UPC25 UYY18:UYY25 VIU18:VIU25 VSQ18:VSQ25 WCM18:WCM25 WMI18:WMI25 WWE18:WWE25">
      <formula1>900</formula1>
    </dataValidation>
    <dataValidation type="list" allowBlank="1" showInputMessage="1" showErrorMessage="1" errorTitle="Ошибка" error="Выберите значение из списка" sqref="O22 JK22 TG22 ADC22 AMY22 AWU22 BGQ22 BQM22 CAI22 CKE22 CUA22 DDW22 DNS22 DXO22 EHK22 ERG22 FBC22 FKY22 FUU22 GEQ22 GOM22 GYI22 HIE22 HSA22 IBW22 ILS22 IVO22 JFK22 JPG22 JZC22 KIY22 KSU22 LCQ22 LMM22 LWI22 MGE22 MQA22 MZW22 NJS22 NTO22 ODK22 ONG22 OXC22 PGY22 PQU22 QAQ22 QKM22 QUI22 REE22 ROA22 RXW22 SHS22 SRO22 TBK22 TLG22 TVC22 UEY22 UOU22 UYQ22 VIM22 VSI22 WCE22 WMA22 WVW22 O65558 JK65558 TG65558 ADC65558 AMY65558 AWU65558 BGQ65558 BQM65558 CAI65558 CKE65558 CUA65558 DDW65558 DNS65558 DXO65558 EHK65558 ERG65558 FBC65558 FKY65558 FUU65558 GEQ65558 GOM65558 GYI65558 HIE65558 HSA65558 IBW65558 ILS65558 IVO65558 JFK65558 JPG65558 JZC65558 KIY65558 KSU65558 LCQ65558 LMM65558 LWI65558 MGE65558 MQA65558 MZW65558 NJS65558 NTO65558 ODK65558 ONG65558 OXC65558 PGY65558 PQU65558 QAQ65558 QKM65558 QUI65558 REE65558 ROA65558 RXW65558 SHS65558 SRO65558 TBK65558 TLG65558 TVC65558 UEY65558 UOU65558 UYQ65558 VIM65558 VSI65558 WCE65558 WMA65558 WVW65558 O131094 JK131094 TG131094 ADC131094 AMY131094 AWU131094 BGQ131094 BQM131094 CAI131094 CKE131094 CUA131094 DDW131094 DNS131094 DXO131094 EHK131094 ERG131094 FBC131094 FKY131094 FUU131094 GEQ131094 GOM131094 GYI131094 HIE131094 HSA131094 IBW131094 ILS131094 IVO131094 JFK131094 JPG131094 JZC131094 KIY131094 KSU131094 LCQ131094 LMM131094 LWI131094 MGE131094 MQA131094 MZW131094 NJS131094 NTO131094 ODK131094 ONG131094 OXC131094 PGY131094 PQU131094 QAQ131094 QKM131094 QUI131094 REE131094 ROA131094 RXW131094 SHS131094 SRO131094 TBK131094 TLG131094 TVC131094 UEY131094 UOU131094 UYQ131094 VIM131094 VSI131094 WCE131094 WMA131094 WVW131094 O196630 JK196630 TG196630 ADC196630 AMY196630 AWU196630 BGQ196630 BQM196630 CAI196630 CKE196630 CUA196630 DDW196630 DNS196630 DXO196630 EHK196630 ERG196630 FBC196630 FKY196630 FUU196630 GEQ196630 GOM196630 GYI196630 HIE196630 HSA196630 IBW196630 ILS196630 IVO196630 JFK196630 JPG196630 JZC196630 KIY196630 KSU196630 LCQ196630 LMM196630 LWI196630 MGE196630 MQA196630 MZW196630 NJS196630 NTO196630 ODK196630 ONG196630 OXC196630 PGY196630 PQU196630 QAQ196630 QKM196630 QUI196630 REE196630 ROA196630 RXW196630 SHS196630 SRO196630 TBK196630 TLG196630 TVC196630 UEY196630 UOU196630 UYQ196630 VIM196630 VSI196630 WCE196630 WMA196630 WVW196630 O262166 JK262166 TG262166 ADC262166 AMY262166 AWU262166 BGQ262166 BQM262166 CAI262166 CKE262166 CUA262166 DDW262166 DNS262166 DXO262166 EHK262166 ERG262166 FBC262166 FKY262166 FUU262166 GEQ262166 GOM262166 GYI262166 HIE262166 HSA262166 IBW262166 ILS262166 IVO262166 JFK262166 JPG262166 JZC262166 KIY262166 KSU262166 LCQ262166 LMM262166 LWI262166 MGE262166 MQA262166 MZW262166 NJS262166 NTO262166 ODK262166 ONG262166 OXC262166 PGY262166 PQU262166 QAQ262166 QKM262166 QUI262166 REE262166 ROA262166 RXW262166 SHS262166 SRO262166 TBK262166 TLG262166 TVC262166 UEY262166 UOU262166 UYQ262166 VIM262166 VSI262166 WCE262166 WMA262166 WVW262166 O327702 JK327702 TG327702 ADC327702 AMY327702 AWU327702 BGQ327702 BQM327702 CAI327702 CKE327702 CUA327702 DDW327702 DNS327702 DXO327702 EHK327702 ERG327702 FBC327702 FKY327702 FUU327702 GEQ327702 GOM327702 GYI327702 HIE327702 HSA327702 IBW327702 ILS327702 IVO327702 JFK327702 JPG327702 JZC327702 KIY327702 KSU327702 LCQ327702 LMM327702 LWI327702 MGE327702 MQA327702 MZW327702 NJS327702 NTO327702 ODK327702 ONG327702 OXC327702 PGY327702 PQU327702 QAQ327702 QKM327702 QUI327702 REE327702 ROA327702 RXW327702 SHS327702 SRO327702 TBK327702 TLG327702 TVC327702 UEY327702 UOU327702 UYQ327702 VIM327702 VSI327702 WCE327702 WMA327702 WVW327702 O393238 JK393238 TG393238 ADC393238 AMY393238 AWU393238 BGQ393238 BQM393238 CAI393238 CKE393238 CUA393238 DDW393238 DNS393238 DXO393238 EHK393238 ERG393238 FBC393238 FKY393238 FUU393238 GEQ393238 GOM393238 GYI393238 HIE393238 HSA393238 IBW393238 ILS393238 IVO393238 JFK393238 JPG393238 JZC393238 KIY393238 KSU393238 LCQ393238 LMM393238 LWI393238 MGE393238 MQA393238 MZW393238 NJS393238 NTO393238 ODK393238 ONG393238 OXC393238 PGY393238 PQU393238 QAQ393238 QKM393238 QUI393238 REE393238 ROA393238 RXW393238 SHS393238 SRO393238 TBK393238 TLG393238 TVC393238 UEY393238 UOU393238 UYQ393238 VIM393238 VSI393238 WCE393238 WMA393238 WVW393238 O458774 JK458774 TG458774 ADC458774 AMY458774 AWU458774 BGQ458774 BQM458774 CAI458774 CKE458774 CUA458774 DDW458774 DNS458774 DXO458774 EHK458774 ERG458774 FBC458774 FKY458774 FUU458774 GEQ458774 GOM458774 GYI458774 HIE458774 HSA458774 IBW458774 ILS458774 IVO458774 JFK458774 JPG458774 JZC458774 KIY458774 KSU458774 LCQ458774 LMM458774 LWI458774 MGE458774 MQA458774 MZW458774 NJS458774 NTO458774 ODK458774 ONG458774 OXC458774 PGY458774 PQU458774 QAQ458774 QKM458774 QUI458774 REE458774 ROA458774 RXW458774 SHS458774 SRO458774 TBK458774 TLG458774 TVC458774 UEY458774 UOU458774 UYQ458774 VIM458774 VSI458774 WCE458774 WMA458774 WVW458774 O524310 JK524310 TG524310 ADC524310 AMY524310 AWU524310 BGQ524310 BQM524310 CAI524310 CKE524310 CUA524310 DDW524310 DNS524310 DXO524310 EHK524310 ERG524310 FBC524310 FKY524310 FUU524310 GEQ524310 GOM524310 GYI524310 HIE524310 HSA524310 IBW524310 ILS524310 IVO524310 JFK524310 JPG524310 JZC524310 KIY524310 KSU524310 LCQ524310 LMM524310 LWI524310 MGE524310 MQA524310 MZW524310 NJS524310 NTO524310 ODK524310 ONG524310 OXC524310 PGY524310 PQU524310 QAQ524310 QKM524310 QUI524310 REE524310 ROA524310 RXW524310 SHS524310 SRO524310 TBK524310 TLG524310 TVC524310 UEY524310 UOU524310 UYQ524310 VIM524310 VSI524310 WCE524310 WMA524310 WVW524310 O589846 JK589846 TG589846 ADC589846 AMY589846 AWU589846 BGQ589846 BQM589846 CAI589846 CKE589846 CUA589846 DDW589846 DNS589846 DXO589846 EHK589846 ERG589846 FBC589846 FKY589846 FUU589846 GEQ589846 GOM589846 GYI589846 HIE589846 HSA589846 IBW589846 ILS589846 IVO589846 JFK589846 JPG589846 JZC589846 KIY589846 KSU589846 LCQ589846 LMM589846 LWI589846 MGE589846 MQA589846 MZW589846 NJS589846 NTO589846 ODK589846 ONG589846 OXC589846 PGY589846 PQU589846 QAQ589846 QKM589846 QUI589846 REE589846 ROA589846 RXW589846 SHS589846 SRO589846 TBK589846 TLG589846 TVC589846 UEY589846 UOU589846 UYQ589846 VIM589846 VSI589846 WCE589846 WMA589846 WVW589846 O655382 JK655382 TG655382 ADC655382 AMY655382 AWU655382 BGQ655382 BQM655382 CAI655382 CKE655382 CUA655382 DDW655382 DNS655382 DXO655382 EHK655382 ERG655382 FBC655382 FKY655382 FUU655382 GEQ655382 GOM655382 GYI655382 HIE655382 HSA655382 IBW655382 ILS655382 IVO655382 JFK655382 JPG655382 JZC655382 KIY655382 KSU655382 LCQ655382 LMM655382 LWI655382 MGE655382 MQA655382 MZW655382 NJS655382 NTO655382 ODK655382 ONG655382 OXC655382 PGY655382 PQU655382 QAQ655382 QKM655382 QUI655382 REE655382 ROA655382 RXW655382 SHS655382 SRO655382 TBK655382 TLG655382 TVC655382 UEY655382 UOU655382 UYQ655382 VIM655382 VSI655382 WCE655382 WMA655382 WVW655382 O720918 JK720918 TG720918 ADC720918 AMY720918 AWU720918 BGQ720918 BQM720918 CAI720918 CKE720918 CUA720918 DDW720918 DNS720918 DXO720918 EHK720918 ERG720918 FBC720918 FKY720918 FUU720918 GEQ720918 GOM720918 GYI720918 HIE720918 HSA720918 IBW720918 ILS720918 IVO720918 JFK720918 JPG720918 JZC720918 KIY720918 KSU720918 LCQ720918 LMM720918 LWI720918 MGE720918 MQA720918 MZW720918 NJS720918 NTO720918 ODK720918 ONG720918 OXC720918 PGY720918 PQU720918 QAQ720918 QKM720918 QUI720918 REE720918 ROA720918 RXW720918 SHS720918 SRO720918 TBK720918 TLG720918 TVC720918 UEY720918 UOU720918 UYQ720918 VIM720918 VSI720918 WCE720918 WMA720918 WVW720918 O786454 JK786454 TG786454 ADC786454 AMY786454 AWU786454 BGQ786454 BQM786454 CAI786454 CKE786454 CUA786454 DDW786454 DNS786454 DXO786454 EHK786454 ERG786454 FBC786454 FKY786454 FUU786454 GEQ786454 GOM786454 GYI786454 HIE786454 HSA786454 IBW786454 ILS786454 IVO786454 JFK786454 JPG786454 JZC786454 KIY786454 KSU786454 LCQ786454 LMM786454 LWI786454 MGE786454 MQA786454 MZW786454 NJS786454 NTO786454 ODK786454 ONG786454 OXC786454 PGY786454 PQU786454 QAQ786454 QKM786454 QUI786454 REE786454 ROA786454 RXW786454 SHS786454 SRO786454 TBK786454 TLG786454 TVC786454 UEY786454 UOU786454 UYQ786454 VIM786454 VSI786454 WCE786454 WMA786454 WVW786454 O851990 JK851990 TG851990 ADC851990 AMY851990 AWU851990 BGQ851990 BQM851990 CAI851990 CKE851990 CUA851990 DDW851990 DNS851990 DXO851990 EHK851990 ERG851990 FBC851990 FKY851990 FUU851990 GEQ851990 GOM851990 GYI851990 HIE851990 HSA851990 IBW851990 ILS851990 IVO851990 JFK851990 JPG851990 JZC851990 KIY851990 KSU851990 LCQ851990 LMM851990 LWI851990 MGE851990 MQA851990 MZW851990 NJS851990 NTO851990 ODK851990 ONG851990 OXC851990 PGY851990 PQU851990 QAQ851990 QKM851990 QUI851990 REE851990 ROA851990 RXW851990 SHS851990 SRO851990 TBK851990 TLG851990 TVC851990 UEY851990 UOU851990 UYQ851990 VIM851990 VSI851990 WCE851990 WMA851990 WVW851990 O917526 JK917526 TG917526 ADC917526 AMY917526 AWU917526 BGQ917526 BQM917526 CAI917526 CKE917526 CUA917526 DDW917526 DNS917526 DXO917526 EHK917526 ERG917526 FBC917526 FKY917526 FUU917526 GEQ917526 GOM917526 GYI917526 HIE917526 HSA917526 IBW917526 ILS917526 IVO917526 JFK917526 JPG917526 JZC917526 KIY917526 KSU917526 LCQ917526 LMM917526 LWI917526 MGE917526 MQA917526 MZW917526 NJS917526 NTO917526 ODK917526 ONG917526 OXC917526 PGY917526 PQU917526 QAQ917526 QKM917526 QUI917526 REE917526 ROA917526 RXW917526 SHS917526 SRO917526 TBK917526 TLG917526 TVC917526 UEY917526 UOU917526 UYQ917526 VIM917526 VSI917526 WCE917526 WMA917526 WVW917526 O983062 JK983062 TG983062 ADC983062 AMY983062 AWU983062 BGQ983062 BQM983062 CAI983062 CKE983062 CUA983062 DDW983062 DNS983062 DXO983062 EHK983062 ERG983062 FBC983062 FKY983062 FUU983062 GEQ983062 GOM983062 GYI983062 HIE983062 HSA983062 IBW983062 ILS983062 IVO983062 JFK983062 JPG983062 JZC983062 KIY983062 KSU983062 LCQ983062 LMM983062 LWI983062 MGE983062 MQA983062 MZW983062 NJS983062 NTO983062 ODK983062 ONG983062 OXC983062 PGY983062 PQU983062 QAQ983062 QKM983062 QUI983062 REE983062 ROA983062 RXW983062 SHS983062 SRO983062 TBK983062 TLG983062 TVC983062 UEY983062 UOU983062 UYQ983062 VIM983062 VSI983062 WCE983062 WMA983062 WVW983062">
      <formula1>kind_of_scheme_in</formula1>
    </dataValidation>
    <dataValidation type="textLength" operator="lessThanOrEqual"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24:T25">
      <formula1>900</formula1>
    </dataValidation>
    <dataValidation type="list" allowBlank="1" showInputMessage="1" showErrorMessage="1" errorTitle="Ошибка" error="Выберите значение из списка" prompt="Выберите значение из списка" sqref="O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3">
    <tabColor indexed="22"/>
  </sheetPr>
  <dimension ref="A1:T19"/>
  <sheetViews>
    <sheetView showGridLines="0" topLeftCell="E1" zoomScaleNormal="100" workbookViewId="0"/>
  </sheetViews>
  <sheetFormatPr defaultColWidth="10.5703125" defaultRowHeight="14.25"/>
  <cols>
    <col min="1" max="1" width="3.7109375" style="592" hidden="1" customWidth="1"/>
    <col min="2" max="4" width="3.7109375" style="586" hidden="1" customWidth="1"/>
    <col min="5" max="5" width="3.7109375" style="531" customWidth="1"/>
    <col min="6" max="6" width="9.7109375" style="524" customWidth="1"/>
    <col min="7" max="7" width="37.7109375" style="524" customWidth="1"/>
    <col min="8" max="8" width="66.85546875" style="524" customWidth="1"/>
    <col min="9" max="9" width="115.7109375" style="524" customWidth="1"/>
    <col min="10" max="11" width="10.5703125" style="586"/>
    <col min="12" max="12" width="11.140625" style="586" customWidth="1"/>
    <col min="13" max="20" width="10.5703125" style="586"/>
    <col min="21" max="16384" width="10.5703125" style="524"/>
  </cols>
  <sheetData>
    <row r="1" spans="1:20" ht="3" customHeight="1">
      <c r="A1" s="592" t="s">
        <v>50</v>
      </c>
    </row>
    <row r="2" spans="1:20" ht="22.5">
      <c r="F2" s="1196" t="s">
        <v>491</v>
      </c>
      <c r="G2" s="1197"/>
      <c r="H2" s="1198"/>
      <c r="I2" s="641"/>
    </row>
    <row r="3" spans="1:20" ht="3" customHeight="1"/>
    <row r="4" spans="1:20" s="571" customFormat="1" ht="11.25">
      <c r="A4" s="591"/>
      <c r="B4" s="591"/>
      <c r="C4" s="591"/>
      <c r="D4" s="591"/>
      <c r="F4" s="1157" t="s">
        <v>454</v>
      </c>
      <c r="G4" s="1157"/>
      <c r="H4" s="1157"/>
      <c r="I4" s="1199" t="s">
        <v>455</v>
      </c>
      <c r="J4" s="591"/>
      <c r="K4" s="591"/>
      <c r="L4" s="591"/>
      <c r="M4" s="591"/>
      <c r="N4" s="591"/>
      <c r="O4" s="591"/>
      <c r="P4" s="591"/>
      <c r="Q4" s="591"/>
      <c r="R4" s="591"/>
      <c r="S4" s="591"/>
      <c r="T4" s="591"/>
    </row>
    <row r="5" spans="1:20" s="571" customFormat="1" ht="11.25" customHeight="1">
      <c r="A5" s="591"/>
      <c r="B5" s="591"/>
      <c r="C5" s="591"/>
      <c r="D5" s="591"/>
      <c r="F5" s="607" t="s">
        <v>92</v>
      </c>
      <c r="G5" s="619" t="s">
        <v>457</v>
      </c>
      <c r="H5" s="606" t="s">
        <v>442</v>
      </c>
      <c r="I5" s="1199"/>
      <c r="J5" s="591"/>
      <c r="K5" s="591"/>
      <c r="L5" s="591"/>
      <c r="M5" s="591"/>
      <c r="N5" s="591"/>
      <c r="O5" s="591"/>
      <c r="P5" s="591"/>
      <c r="Q5" s="591"/>
      <c r="R5" s="591"/>
      <c r="S5" s="591"/>
      <c r="T5" s="591"/>
    </row>
    <row r="6" spans="1:20" s="571" customFormat="1" ht="12" customHeight="1">
      <c r="A6" s="591"/>
      <c r="B6" s="591"/>
      <c r="C6" s="591"/>
      <c r="D6" s="591"/>
      <c r="F6" s="608" t="s">
        <v>93</v>
      </c>
      <c r="G6" s="610">
        <v>2</v>
      </c>
      <c r="H6" s="611">
        <v>3</v>
      </c>
      <c r="I6" s="609">
        <v>4</v>
      </c>
      <c r="J6" s="591">
        <v>4</v>
      </c>
      <c r="K6" s="591"/>
      <c r="L6" s="591"/>
      <c r="M6" s="591"/>
      <c r="N6" s="591"/>
      <c r="O6" s="591"/>
      <c r="P6" s="591"/>
      <c r="Q6" s="591"/>
      <c r="R6" s="591"/>
      <c r="S6" s="591"/>
      <c r="T6" s="591"/>
    </row>
    <row r="7" spans="1:20" s="571" customFormat="1" ht="18.75">
      <c r="A7" s="591"/>
      <c r="B7" s="591"/>
      <c r="C7" s="591"/>
      <c r="D7" s="591"/>
      <c r="F7" s="617">
        <v>1</v>
      </c>
      <c r="G7" s="633" t="s">
        <v>492</v>
      </c>
      <c r="H7" s="605" t="str">
        <f>IF(dateCh="","",dateCh)</f>
        <v>13.05.2021</v>
      </c>
      <c r="I7" s="582" t="s">
        <v>493</v>
      </c>
      <c r="J7" s="616"/>
      <c r="K7" s="591"/>
      <c r="L7" s="591"/>
      <c r="M7" s="591"/>
      <c r="N7" s="591"/>
      <c r="O7" s="591"/>
      <c r="P7" s="591"/>
      <c r="Q7" s="591"/>
      <c r="R7" s="591"/>
      <c r="S7" s="591"/>
      <c r="T7" s="591"/>
    </row>
    <row r="8" spans="1:20" s="571" customFormat="1" ht="45">
      <c r="A8" s="1200">
        <v>1</v>
      </c>
      <c r="B8" s="591"/>
      <c r="C8" s="591"/>
      <c r="D8" s="591"/>
      <c r="F8" s="617" t="str">
        <f>"2." &amp;mergeValue(A8)</f>
        <v>2.1</v>
      </c>
      <c r="G8" s="633" t="s">
        <v>494</v>
      </c>
      <c r="H8" s="605"/>
      <c r="I8" s="582" t="s">
        <v>590</v>
      </c>
      <c r="J8" s="616"/>
      <c r="K8" s="591"/>
      <c r="L8" s="591"/>
      <c r="M8" s="591"/>
      <c r="N8" s="591"/>
      <c r="O8" s="591"/>
      <c r="P8" s="591"/>
      <c r="Q8" s="591"/>
      <c r="R8" s="591"/>
      <c r="S8" s="591"/>
      <c r="T8" s="591"/>
    </row>
    <row r="9" spans="1:20" s="571" customFormat="1" ht="22.5">
      <c r="A9" s="1200"/>
      <c r="B9" s="591"/>
      <c r="C9" s="591"/>
      <c r="D9" s="591"/>
      <c r="F9" s="617" t="str">
        <f>"3." &amp;mergeValue(A9)</f>
        <v>3.1</v>
      </c>
      <c r="G9" s="633" t="s">
        <v>495</v>
      </c>
      <c r="H9" s="605"/>
      <c r="I9" s="582" t="s">
        <v>588</v>
      </c>
      <c r="J9" s="616"/>
      <c r="K9" s="591"/>
      <c r="L9" s="591"/>
      <c r="M9" s="591"/>
      <c r="N9" s="591"/>
      <c r="O9" s="591"/>
      <c r="P9" s="591"/>
      <c r="Q9" s="591"/>
      <c r="R9" s="591"/>
      <c r="S9" s="591"/>
      <c r="T9" s="591"/>
    </row>
    <row r="10" spans="1:20" s="571" customFormat="1" ht="22.5">
      <c r="A10" s="1200"/>
      <c r="B10" s="591"/>
      <c r="C10" s="591"/>
      <c r="D10" s="591"/>
      <c r="F10" s="617" t="str">
        <f>"4."&amp;mergeValue(A10)</f>
        <v>4.1</v>
      </c>
      <c r="G10" s="633" t="s">
        <v>496</v>
      </c>
      <c r="H10" s="606" t="s">
        <v>458</v>
      </c>
      <c r="I10" s="582"/>
      <c r="J10" s="616"/>
      <c r="K10" s="591"/>
      <c r="L10" s="591"/>
      <c r="M10" s="591"/>
      <c r="N10" s="591"/>
      <c r="O10" s="591"/>
      <c r="P10" s="591"/>
      <c r="Q10" s="591"/>
      <c r="R10" s="591"/>
      <c r="S10" s="591"/>
      <c r="T10" s="591"/>
    </row>
    <row r="11" spans="1:20" s="571" customFormat="1" ht="18.75">
      <c r="A11" s="1200"/>
      <c r="B11" s="1200">
        <v>1</v>
      </c>
      <c r="C11" s="624"/>
      <c r="D11" s="624"/>
      <c r="F11" s="617" t="str">
        <f>"4."&amp;mergeValue(A11) &amp;"."&amp;mergeValue(B11)</f>
        <v>4.1.1</v>
      </c>
      <c r="G11" s="612" t="s">
        <v>592</v>
      </c>
      <c r="H11" s="605" t="str">
        <f>IF(region_name="","",region_name)</f>
        <v>Челябинская область</v>
      </c>
      <c r="I11" s="582" t="s">
        <v>499</v>
      </c>
      <c r="J11" s="616"/>
      <c r="K11" s="591"/>
      <c r="L11" s="591"/>
      <c r="M11" s="591"/>
      <c r="N11" s="591"/>
      <c r="O11" s="591"/>
      <c r="P11" s="591"/>
      <c r="Q11" s="591"/>
      <c r="R11" s="591"/>
      <c r="S11" s="591"/>
      <c r="T11" s="591"/>
    </row>
    <row r="12" spans="1:20" s="571" customFormat="1" ht="22.5">
      <c r="A12" s="1200"/>
      <c r="B12" s="1200"/>
      <c r="C12" s="1200">
        <v>1</v>
      </c>
      <c r="D12" s="624"/>
      <c r="F12" s="617" t="str">
        <f>"4."&amp;mergeValue(A12) &amp;"."&amp;mergeValue(B12)&amp;"."&amp;mergeValue(C12)</f>
        <v>4.1.1.1</v>
      </c>
      <c r="G12" s="623" t="s">
        <v>497</v>
      </c>
      <c r="H12" s="605"/>
      <c r="I12" s="582" t="s">
        <v>500</v>
      </c>
      <c r="J12" s="616"/>
      <c r="K12" s="591"/>
      <c r="L12" s="591"/>
      <c r="M12" s="591"/>
      <c r="N12" s="591"/>
      <c r="O12" s="591"/>
      <c r="P12" s="591"/>
      <c r="Q12" s="591"/>
      <c r="R12" s="591"/>
      <c r="S12" s="591"/>
      <c r="T12" s="591"/>
    </row>
    <row r="13" spans="1:20" s="571" customFormat="1" ht="39" customHeight="1">
      <c r="A13" s="1200"/>
      <c r="B13" s="1200"/>
      <c r="C13" s="1200"/>
      <c r="D13" s="624">
        <v>1</v>
      </c>
      <c r="F13" s="617" t="str">
        <f>"4."&amp;mergeValue(A13) &amp;"."&amp;mergeValue(B13)&amp;"."&amp;mergeValue(C13)&amp;"."&amp;mergeValue(D13)</f>
        <v>4.1.1.1.1</v>
      </c>
      <c r="G13" s="634" t="s">
        <v>498</v>
      </c>
      <c r="H13" s="605"/>
      <c r="I13" s="1201" t="s">
        <v>591</v>
      </c>
      <c r="J13" s="616"/>
      <c r="K13" s="591"/>
      <c r="L13" s="591"/>
      <c r="M13" s="591"/>
      <c r="N13" s="591"/>
      <c r="O13" s="591"/>
      <c r="P13" s="591"/>
      <c r="Q13" s="591"/>
      <c r="R13" s="591"/>
      <c r="S13" s="591"/>
      <c r="T13" s="591"/>
    </row>
    <row r="14" spans="1:20" s="571" customFormat="1" ht="18.75">
      <c r="A14" s="1200"/>
      <c r="B14" s="1200"/>
      <c r="C14" s="1200"/>
      <c r="D14" s="624"/>
      <c r="F14" s="620"/>
      <c r="G14" s="551" t="s">
        <v>4</v>
      </c>
      <c r="H14" s="625"/>
      <c r="I14" s="1201"/>
      <c r="J14" s="616"/>
      <c r="K14" s="591"/>
      <c r="L14" s="591"/>
      <c r="M14" s="591"/>
      <c r="N14" s="591"/>
      <c r="O14" s="591"/>
      <c r="P14" s="591"/>
      <c r="Q14" s="591"/>
      <c r="R14" s="591"/>
      <c r="S14" s="591"/>
      <c r="T14" s="591"/>
    </row>
    <row r="15" spans="1:20" s="571" customFormat="1" ht="18.75">
      <c r="A15" s="1200"/>
      <c r="B15" s="1200"/>
      <c r="C15" s="624"/>
      <c r="D15" s="624"/>
      <c r="F15" s="635"/>
      <c r="G15" s="578" t="s">
        <v>403</v>
      </c>
      <c r="H15" s="636"/>
      <c r="I15" s="637"/>
      <c r="J15" s="616"/>
      <c r="K15" s="591"/>
      <c r="L15" s="591"/>
      <c r="M15" s="591"/>
      <c r="N15" s="591"/>
      <c r="O15" s="591"/>
      <c r="P15" s="591"/>
      <c r="Q15" s="591"/>
      <c r="R15" s="591"/>
      <c r="S15" s="591"/>
      <c r="T15" s="591"/>
    </row>
    <row r="16" spans="1:20" s="571" customFormat="1" ht="18.75">
      <c r="A16" s="1200"/>
      <c r="B16" s="591"/>
      <c r="C16" s="591"/>
      <c r="D16" s="591"/>
      <c r="F16" s="620"/>
      <c r="G16" s="559" t="s">
        <v>506</v>
      </c>
      <c r="H16" s="621"/>
      <c r="I16" s="622"/>
      <c r="J16" s="616"/>
      <c r="K16" s="591"/>
      <c r="L16" s="591"/>
      <c r="M16" s="591"/>
      <c r="N16" s="591"/>
      <c r="O16" s="591"/>
      <c r="P16" s="591"/>
      <c r="Q16" s="591"/>
      <c r="R16" s="591"/>
      <c r="S16" s="591"/>
      <c r="T16" s="591"/>
    </row>
    <row r="17" spans="1:20" s="571" customFormat="1" ht="18.75">
      <c r="A17" s="591"/>
      <c r="B17" s="591"/>
      <c r="C17" s="591"/>
      <c r="D17" s="591"/>
      <c r="F17" s="620"/>
      <c r="G17" s="566" t="s">
        <v>505</v>
      </c>
      <c r="H17" s="621"/>
      <c r="I17" s="622"/>
      <c r="J17" s="616"/>
      <c r="K17" s="591"/>
      <c r="L17" s="591"/>
      <c r="M17" s="591"/>
      <c r="N17" s="591"/>
      <c r="O17" s="591"/>
      <c r="P17" s="591"/>
      <c r="Q17" s="591"/>
      <c r="R17" s="591"/>
      <c r="S17" s="591"/>
      <c r="T17" s="591"/>
    </row>
    <row r="18" spans="1:20" s="614" customFormat="1" ht="3" customHeight="1">
      <c r="A18" s="615"/>
      <c r="B18" s="615"/>
      <c r="C18" s="615"/>
      <c r="D18" s="615"/>
      <c r="F18" s="626"/>
      <c r="G18" s="627"/>
      <c r="H18" s="628"/>
      <c r="I18" s="629"/>
      <c r="J18" s="615"/>
      <c r="K18" s="615"/>
      <c r="L18" s="615"/>
      <c r="M18" s="615"/>
      <c r="N18" s="615"/>
      <c r="O18" s="615"/>
      <c r="P18" s="615"/>
      <c r="Q18" s="615"/>
      <c r="R18" s="615"/>
      <c r="S18" s="615"/>
      <c r="T18" s="615"/>
    </row>
    <row r="19" spans="1:20" s="614" customFormat="1" ht="15" customHeight="1">
      <c r="A19" s="615"/>
      <c r="B19" s="615"/>
      <c r="C19" s="615"/>
      <c r="D19" s="615"/>
      <c r="F19" s="613"/>
      <c r="G19" s="1195" t="s">
        <v>593</v>
      </c>
      <c r="H19" s="1195"/>
      <c r="I19" s="595"/>
      <c r="J19" s="615"/>
      <c r="K19" s="615"/>
      <c r="L19" s="615"/>
      <c r="M19" s="615"/>
      <c r="N19" s="615"/>
      <c r="O19" s="615"/>
      <c r="P19" s="615"/>
      <c r="Q19" s="615"/>
      <c r="R19" s="615"/>
      <c r="S19" s="615"/>
      <c r="T19" s="615"/>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3">
    <tabColor rgb="FFEAEBEE"/>
    <pageSetUpPr fitToPage="1"/>
  </sheetPr>
  <dimension ref="A1:AJ36"/>
  <sheetViews>
    <sheetView showGridLines="0" topLeftCell="I4" zoomScaleNormal="100" workbookViewId="0"/>
  </sheetViews>
  <sheetFormatPr defaultColWidth="10.5703125" defaultRowHeight="14.25"/>
  <cols>
    <col min="1" max="6" width="10.5703125" style="586" hidden="1" customWidth="1"/>
    <col min="7" max="8" width="9.140625" style="592" hidden="1" customWidth="1"/>
    <col min="9" max="9" width="3.7109375" style="532" customWidth="1"/>
    <col min="10" max="11" width="3.7109375" style="531" customWidth="1"/>
    <col min="12" max="12" width="12.7109375" style="524" customWidth="1"/>
    <col min="13" max="13" width="44.7109375" style="524" customWidth="1"/>
    <col min="14" max="14" width="1.7109375" style="524" hidden="1" customWidth="1"/>
    <col min="15" max="15" width="29.7109375" style="524" hidden="1" customWidth="1"/>
    <col min="16" max="17" width="23.7109375" style="524" hidden="1" customWidth="1"/>
    <col min="18" max="18" width="11.7109375" style="524" customWidth="1"/>
    <col min="19" max="19" width="3.7109375" style="524" customWidth="1"/>
    <col min="20" max="20" width="11.7109375" style="524" customWidth="1"/>
    <col min="21" max="21" width="8.5703125" style="524" hidden="1" customWidth="1"/>
    <col min="22" max="22" width="4.7109375" style="524" customWidth="1"/>
    <col min="23" max="23" width="115.7109375" style="524" customWidth="1"/>
    <col min="24" max="25" width="10.5703125" style="586"/>
    <col min="26" max="26" width="11.140625" style="586" customWidth="1"/>
    <col min="27" max="34" width="10.5703125" style="586"/>
    <col min="35" max="256" width="10.5703125" style="524"/>
    <col min="257" max="264" width="0" style="524" hidden="1" customWidth="1"/>
    <col min="265" max="265" width="3.7109375" style="524" customWidth="1"/>
    <col min="266" max="266" width="3.85546875" style="524" customWidth="1"/>
    <col min="267" max="267" width="3.7109375" style="524" customWidth="1"/>
    <col min="268" max="268" width="12.7109375" style="524" customWidth="1"/>
    <col min="269" max="269" width="52.7109375" style="524" customWidth="1"/>
    <col min="270" max="273" width="0" style="524" hidden="1" customWidth="1"/>
    <col min="274" max="274" width="12.28515625" style="524" customWidth="1"/>
    <col min="275" max="275" width="6.42578125" style="524" customWidth="1"/>
    <col min="276" max="276" width="12.28515625" style="524" customWidth="1"/>
    <col min="277" max="277" width="0" style="524" hidden="1" customWidth="1"/>
    <col min="278" max="278" width="3.7109375" style="524" customWidth="1"/>
    <col min="279" max="279" width="11.140625" style="524" bestFit="1" customWidth="1"/>
    <col min="280" max="281" width="10.5703125" style="524"/>
    <col min="282" max="282" width="11.140625" style="524" customWidth="1"/>
    <col min="283" max="512" width="10.5703125" style="524"/>
    <col min="513" max="520" width="0" style="524" hidden="1" customWidth="1"/>
    <col min="521" max="521" width="3.7109375" style="524" customWidth="1"/>
    <col min="522" max="522" width="3.85546875" style="524" customWidth="1"/>
    <col min="523" max="523" width="3.7109375" style="524" customWidth="1"/>
    <col min="524" max="524" width="12.7109375" style="524" customWidth="1"/>
    <col min="525" max="525" width="52.7109375" style="524" customWidth="1"/>
    <col min="526" max="529" width="0" style="524" hidden="1" customWidth="1"/>
    <col min="530" max="530" width="12.28515625" style="524" customWidth="1"/>
    <col min="531" max="531" width="6.42578125" style="524" customWidth="1"/>
    <col min="532" max="532" width="12.28515625" style="524" customWidth="1"/>
    <col min="533" max="533" width="0" style="524" hidden="1" customWidth="1"/>
    <col min="534" max="534" width="3.7109375" style="524" customWidth="1"/>
    <col min="535" max="535" width="11.140625" style="524" bestFit="1" customWidth="1"/>
    <col min="536" max="537" width="10.5703125" style="524"/>
    <col min="538" max="538" width="11.140625" style="524" customWidth="1"/>
    <col min="539" max="768" width="10.5703125" style="524"/>
    <col min="769" max="776" width="0" style="524" hidden="1" customWidth="1"/>
    <col min="777" max="777" width="3.7109375" style="524" customWidth="1"/>
    <col min="778" max="778" width="3.85546875" style="524" customWidth="1"/>
    <col min="779" max="779" width="3.7109375" style="524" customWidth="1"/>
    <col min="780" max="780" width="12.7109375" style="524" customWidth="1"/>
    <col min="781" max="781" width="52.7109375" style="524" customWidth="1"/>
    <col min="782" max="785" width="0" style="524" hidden="1" customWidth="1"/>
    <col min="786" max="786" width="12.28515625" style="524" customWidth="1"/>
    <col min="787" max="787" width="6.42578125" style="524" customWidth="1"/>
    <col min="788" max="788" width="12.28515625" style="524" customWidth="1"/>
    <col min="789" max="789" width="0" style="524" hidden="1" customWidth="1"/>
    <col min="790" max="790" width="3.7109375" style="524" customWidth="1"/>
    <col min="791" max="791" width="11.140625" style="524" bestFit="1" customWidth="1"/>
    <col min="792" max="793" width="10.5703125" style="524"/>
    <col min="794" max="794" width="11.140625" style="524" customWidth="1"/>
    <col min="795" max="1024" width="10.5703125" style="524"/>
    <col min="1025" max="1032" width="0" style="524" hidden="1" customWidth="1"/>
    <col min="1033" max="1033" width="3.7109375" style="524" customWidth="1"/>
    <col min="1034" max="1034" width="3.85546875" style="524" customWidth="1"/>
    <col min="1035" max="1035" width="3.7109375" style="524" customWidth="1"/>
    <col min="1036" max="1036" width="12.7109375" style="524" customWidth="1"/>
    <col min="1037" max="1037" width="52.7109375" style="524" customWidth="1"/>
    <col min="1038" max="1041" width="0" style="524" hidden="1" customWidth="1"/>
    <col min="1042" max="1042" width="12.28515625" style="524" customWidth="1"/>
    <col min="1043" max="1043" width="6.42578125" style="524" customWidth="1"/>
    <col min="1044" max="1044" width="12.28515625" style="524" customWidth="1"/>
    <col min="1045" max="1045" width="0" style="524" hidden="1" customWidth="1"/>
    <col min="1046" max="1046" width="3.7109375" style="524" customWidth="1"/>
    <col min="1047" max="1047" width="11.140625" style="524" bestFit="1" customWidth="1"/>
    <col min="1048" max="1049" width="10.5703125" style="524"/>
    <col min="1050" max="1050" width="11.140625" style="524" customWidth="1"/>
    <col min="1051" max="1280" width="10.5703125" style="524"/>
    <col min="1281" max="1288" width="0" style="524" hidden="1" customWidth="1"/>
    <col min="1289" max="1289" width="3.7109375" style="524" customWidth="1"/>
    <col min="1290" max="1290" width="3.85546875" style="524" customWidth="1"/>
    <col min="1291" max="1291" width="3.7109375" style="524" customWidth="1"/>
    <col min="1292" max="1292" width="12.7109375" style="524" customWidth="1"/>
    <col min="1293" max="1293" width="52.7109375" style="524" customWidth="1"/>
    <col min="1294" max="1297" width="0" style="524" hidden="1" customWidth="1"/>
    <col min="1298" max="1298" width="12.28515625" style="524" customWidth="1"/>
    <col min="1299" max="1299" width="6.42578125" style="524" customWidth="1"/>
    <col min="1300" max="1300" width="12.28515625" style="524" customWidth="1"/>
    <col min="1301" max="1301" width="0" style="524" hidden="1" customWidth="1"/>
    <col min="1302" max="1302" width="3.7109375" style="524" customWidth="1"/>
    <col min="1303" max="1303" width="11.140625" style="524" bestFit="1" customWidth="1"/>
    <col min="1304" max="1305" width="10.5703125" style="524"/>
    <col min="1306" max="1306" width="11.140625" style="524" customWidth="1"/>
    <col min="1307" max="1536" width="10.5703125" style="524"/>
    <col min="1537" max="1544" width="0" style="524" hidden="1" customWidth="1"/>
    <col min="1545" max="1545" width="3.7109375" style="524" customWidth="1"/>
    <col min="1546" max="1546" width="3.85546875" style="524" customWidth="1"/>
    <col min="1547" max="1547" width="3.7109375" style="524" customWidth="1"/>
    <col min="1548" max="1548" width="12.7109375" style="524" customWidth="1"/>
    <col min="1549" max="1549" width="52.7109375" style="524" customWidth="1"/>
    <col min="1550" max="1553" width="0" style="524" hidden="1" customWidth="1"/>
    <col min="1554" max="1554" width="12.28515625" style="524" customWidth="1"/>
    <col min="1555" max="1555" width="6.42578125" style="524" customWidth="1"/>
    <col min="1556" max="1556" width="12.28515625" style="524" customWidth="1"/>
    <col min="1557" max="1557" width="0" style="524" hidden="1" customWidth="1"/>
    <col min="1558" max="1558" width="3.7109375" style="524" customWidth="1"/>
    <col min="1559" max="1559" width="11.140625" style="524" bestFit="1" customWidth="1"/>
    <col min="1560" max="1561" width="10.5703125" style="524"/>
    <col min="1562" max="1562" width="11.140625" style="524" customWidth="1"/>
    <col min="1563" max="1792" width="10.5703125" style="524"/>
    <col min="1793" max="1800" width="0" style="524" hidden="1" customWidth="1"/>
    <col min="1801" max="1801" width="3.7109375" style="524" customWidth="1"/>
    <col min="1802" max="1802" width="3.85546875" style="524" customWidth="1"/>
    <col min="1803" max="1803" width="3.7109375" style="524" customWidth="1"/>
    <col min="1804" max="1804" width="12.7109375" style="524" customWidth="1"/>
    <col min="1805" max="1805" width="52.7109375" style="524" customWidth="1"/>
    <col min="1806" max="1809" width="0" style="524" hidden="1" customWidth="1"/>
    <col min="1810" max="1810" width="12.28515625" style="524" customWidth="1"/>
    <col min="1811" max="1811" width="6.42578125" style="524" customWidth="1"/>
    <col min="1812" max="1812" width="12.28515625" style="524" customWidth="1"/>
    <col min="1813" max="1813" width="0" style="524" hidden="1" customWidth="1"/>
    <col min="1814" max="1814" width="3.7109375" style="524" customWidth="1"/>
    <col min="1815" max="1815" width="11.140625" style="524" bestFit="1" customWidth="1"/>
    <col min="1816" max="1817" width="10.5703125" style="524"/>
    <col min="1818" max="1818" width="11.140625" style="524" customWidth="1"/>
    <col min="1819" max="2048" width="10.5703125" style="524"/>
    <col min="2049" max="2056" width="0" style="524" hidden="1" customWidth="1"/>
    <col min="2057" max="2057" width="3.7109375" style="524" customWidth="1"/>
    <col min="2058" max="2058" width="3.85546875" style="524" customWidth="1"/>
    <col min="2059" max="2059" width="3.7109375" style="524" customWidth="1"/>
    <col min="2060" max="2060" width="12.7109375" style="524" customWidth="1"/>
    <col min="2061" max="2061" width="52.7109375" style="524" customWidth="1"/>
    <col min="2062" max="2065" width="0" style="524" hidden="1" customWidth="1"/>
    <col min="2066" max="2066" width="12.28515625" style="524" customWidth="1"/>
    <col min="2067" max="2067" width="6.42578125" style="524" customWidth="1"/>
    <col min="2068" max="2068" width="12.28515625" style="524" customWidth="1"/>
    <col min="2069" max="2069" width="0" style="524" hidden="1" customWidth="1"/>
    <col min="2070" max="2070" width="3.7109375" style="524" customWidth="1"/>
    <col min="2071" max="2071" width="11.140625" style="524" bestFit="1" customWidth="1"/>
    <col min="2072" max="2073" width="10.5703125" style="524"/>
    <col min="2074" max="2074" width="11.140625" style="524" customWidth="1"/>
    <col min="2075" max="2304" width="10.5703125" style="524"/>
    <col min="2305" max="2312" width="0" style="524" hidden="1" customWidth="1"/>
    <col min="2313" max="2313" width="3.7109375" style="524" customWidth="1"/>
    <col min="2314" max="2314" width="3.85546875" style="524" customWidth="1"/>
    <col min="2315" max="2315" width="3.7109375" style="524" customWidth="1"/>
    <col min="2316" max="2316" width="12.7109375" style="524" customWidth="1"/>
    <col min="2317" max="2317" width="52.7109375" style="524" customWidth="1"/>
    <col min="2318" max="2321" width="0" style="524" hidden="1" customWidth="1"/>
    <col min="2322" max="2322" width="12.28515625" style="524" customWidth="1"/>
    <col min="2323" max="2323" width="6.42578125" style="524" customWidth="1"/>
    <col min="2324" max="2324" width="12.28515625" style="524" customWidth="1"/>
    <col min="2325" max="2325" width="0" style="524" hidden="1" customWidth="1"/>
    <col min="2326" max="2326" width="3.7109375" style="524" customWidth="1"/>
    <col min="2327" max="2327" width="11.140625" style="524" bestFit="1" customWidth="1"/>
    <col min="2328" max="2329" width="10.5703125" style="524"/>
    <col min="2330" max="2330" width="11.140625" style="524" customWidth="1"/>
    <col min="2331" max="2560" width="10.5703125" style="524"/>
    <col min="2561" max="2568" width="0" style="524" hidden="1" customWidth="1"/>
    <col min="2569" max="2569" width="3.7109375" style="524" customWidth="1"/>
    <col min="2570" max="2570" width="3.85546875" style="524" customWidth="1"/>
    <col min="2571" max="2571" width="3.7109375" style="524" customWidth="1"/>
    <col min="2572" max="2572" width="12.7109375" style="524" customWidth="1"/>
    <col min="2573" max="2573" width="52.7109375" style="524" customWidth="1"/>
    <col min="2574" max="2577" width="0" style="524" hidden="1" customWidth="1"/>
    <col min="2578" max="2578" width="12.28515625" style="524" customWidth="1"/>
    <col min="2579" max="2579" width="6.42578125" style="524" customWidth="1"/>
    <col min="2580" max="2580" width="12.28515625" style="524" customWidth="1"/>
    <col min="2581" max="2581" width="0" style="524" hidden="1" customWidth="1"/>
    <col min="2582" max="2582" width="3.7109375" style="524" customWidth="1"/>
    <col min="2583" max="2583" width="11.140625" style="524" bestFit="1" customWidth="1"/>
    <col min="2584" max="2585" width="10.5703125" style="524"/>
    <col min="2586" max="2586" width="11.140625" style="524" customWidth="1"/>
    <col min="2587" max="2816" width="10.5703125" style="524"/>
    <col min="2817" max="2824" width="0" style="524" hidden="1" customWidth="1"/>
    <col min="2825" max="2825" width="3.7109375" style="524" customWidth="1"/>
    <col min="2826" max="2826" width="3.85546875" style="524" customWidth="1"/>
    <col min="2827" max="2827" width="3.7109375" style="524" customWidth="1"/>
    <col min="2828" max="2828" width="12.7109375" style="524" customWidth="1"/>
    <col min="2829" max="2829" width="52.7109375" style="524" customWidth="1"/>
    <col min="2830" max="2833" width="0" style="524" hidden="1" customWidth="1"/>
    <col min="2834" max="2834" width="12.28515625" style="524" customWidth="1"/>
    <col min="2835" max="2835" width="6.42578125" style="524" customWidth="1"/>
    <col min="2836" max="2836" width="12.28515625" style="524" customWidth="1"/>
    <col min="2837" max="2837" width="0" style="524" hidden="1" customWidth="1"/>
    <col min="2838" max="2838" width="3.7109375" style="524" customWidth="1"/>
    <col min="2839" max="2839" width="11.140625" style="524" bestFit="1" customWidth="1"/>
    <col min="2840" max="2841" width="10.5703125" style="524"/>
    <col min="2842" max="2842" width="11.140625" style="524" customWidth="1"/>
    <col min="2843" max="3072" width="10.5703125" style="524"/>
    <col min="3073" max="3080" width="0" style="524" hidden="1" customWidth="1"/>
    <col min="3081" max="3081" width="3.7109375" style="524" customWidth="1"/>
    <col min="3082" max="3082" width="3.85546875" style="524" customWidth="1"/>
    <col min="3083" max="3083" width="3.7109375" style="524" customWidth="1"/>
    <col min="3084" max="3084" width="12.7109375" style="524" customWidth="1"/>
    <col min="3085" max="3085" width="52.7109375" style="524" customWidth="1"/>
    <col min="3086" max="3089" width="0" style="524" hidden="1" customWidth="1"/>
    <col min="3090" max="3090" width="12.28515625" style="524" customWidth="1"/>
    <col min="3091" max="3091" width="6.42578125" style="524" customWidth="1"/>
    <col min="3092" max="3092" width="12.28515625" style="524" customWidth="1"/>
    <col min="3093" max="3093" width="0" style="524" hidden="1" customWidth="1"/>
    <col min="3094" max="3094" width="3.7109375" style="524" customWidth="1"/>
    <col min="3095" max="3095" width="11.140625" style="524" bestFit="1" customWidth="1"/>
    <col min="3096" max="3097" width="10.5703125" style="524"/>
    <col min="3098" max="3098" width="11.140625" style="524" customWidth="1"/>
    <col min="3099" max="3328" width="10.5703125" style="524"/>
    <col min="3329" max="3336" width="0" style="524" hidden="1" customWidth="1"/>
    <col min="3337" max="3337" width="3.7109375" style="524" customWidth="1"/>
    <col min="3338" max="3338" width="3.85546875" style="524" customWidth="1"/>
    <col min="3339" max="3339" width="3.7109375" style="524" customWidth="1"/>
    <col min="3340" max="3340" width="12.7109375" style="524" customWidth="1"/>
    <col min="3341" max="3341" width="52.7109375" style="524" customWidth="1"/>
    <col min="3342" max="3345" width="0" style="524" hidden="1" customWidth="1"/>
    <col min="3346" max="3346" width="12.28515625" style="524" customWidth="1"/>
    <col min="3347" max="3347" width="6.42578125" style="524" customWidth="1"/>
    <col min="3348" max="3348" width="12.28515625" style="524" customWidth="1"/>
    <col min="3349" max="3349" width="0" style="524" hidden="1" customWidth="1"/>
    <col min="3350" max="3350" width="3.7109375" style="524" customWidth="1"/>
    <col min="3351" max="3351" width="11.140625" style="524" bestFit="1" customWidth="1"/>
    <col min="3352" max="3353" width="10.5703125" style="524"/>
    <col min="3354" max="3354" width="11.140625" style="524" customWidth="1"/>
    <col min="3355" max="3584" width="10.5703125" style="524"/>
    <col min="3585" max="3592" width="0" style="524" hidden="1" customWidth="1"/>
    <col min="3593" max="3593" width="3.7109375" style="524" customWidth="1"/>
    <col min="3594" max="3594" width="3.85546875" style="524" customWidth="1"/>
    <col min="3595" max="3595" width="3.7109375" style="524" customWidth="1"/>
    <col min="3596" max="3596" width="12.7109375" style="524" customWidth="1"/>
    <col min="3597" max="3597" width="52.7109375" style="524" customWidth="1"/>
    <col min="3598" max="3601" width="0" style="524" hidden="1" customWidth="1"/>
    <col min="3602" max="3602" width="12.28515625" style="524" customWidth="1"/>
    <col min="3603" max="3603" width="6.42578125" style="524" customWidth="1"/>
    <col min="3604" max="3604" width="12.28515625" style="524" customWidth="1"/>
    <col min="3605" max="3605" width="0" style="524" hidden="1" customWidth="1"/>
    <col min="3606" max="3606" width="3.7109375" style="524" customWidth="1"/>
    <col min="3607" max="3607" width="11.140625" style="524" bestFit="1" customWidth="1"/>
    <col min="3608" max="3609" width="10.5703125" style="524"/>
    <col min="3610" max="3610" width="11.140625" style="524" customWidth="1"/>
    <col min="3611" max="3840" width="10.5703125" style="524"/>
    <col min="3841" max="3848" width="0" style="524" hidden="1" customWidth="1"/>
    <col min="3849" max="3849" width="3.7109375" style="524" customWidth="1"/>
    <col min="3850" max="3850" width="3.85546875" style="524" customWidth="1"/>
    <col min="3851" max="3851" width="3.7109375" style="524" customWidth="1"/>
    <col min="3852" max="3852" width="12.7109375" style="524" customWidth="1"/>
    <col min="3853" max="3853" width="52.7109375" style="524" customWidth="1"/>
    <col min="3854" max="3857" width="0" style="524" hidden="1" customWidth="1"/>
    <col min="3858" max="3858" width="12.28515625" style="524" customWidth="1"/>
    <col min="3859" max="3859" width="6.42578125" style="524" customWidth="1"/>
    <col min="3860" max="3860" width="12.28515625" style="524" customWidth="1"/>
    <col min="3861" max="3861" width="0" style="524" hidden="1" customWidth="1"/>
    <col min="3862" max="3862" width="3.7109375" style="524" customWidth="1"/>
    <col min="3863" max="3863" width="11.140625" style="524" bestFit="1" customWidth="1"/>
    <col min="3864" max="3865" width="10.5703125" style="524"/>
    <col min="3866" max="3866" width="11.140625" style="524" customWidth="1"/>
    <col min="3867" max="4096" width="10.5703125" style="524"/>
    <col min="4097" max="4104" width="0" style="524" hidden="1" customWidth="1"/>
    <col min="4105" max="4105" width="3.7109375" style="524" customWidth="1"/>
    <col min="4106" max="4106" width="3.85546875" style="524" customWidth="1"/>
    <col min="4107" max="4107" width="3.7109375" style="524" customWidth="1"/>
    <col min="4108" max="4108" width="12.7109375" style="524" customWidth="1"/>
    <col min="4109" max="4109" width="52.7109375" style="524" customWidth="1"/>
    <col min="4110" max="4113" width="0" style="524" hidden="1" customWidth="1"/>
    <col min="4114" max="4114" width="12.28515625" style="524" customWidth="1"/>
    <col min="4115" max="4115" width="6.42578125" style="524" customWidth="1"/>
    <col min="4116" max="4116" width="12.28515625" style="524" customWidth="1"/>
    <col min="4117" max="4117" width="0" style="524" hidden="1" customWidth="1"/>
    <col min="4118" max="4118" width="3.7109375" style="524" customWidth="1"/>
    <col min="4119" max="4119" width="11.140625" style="524" bestFit="1" customWidth="1"/>
    <col min="4120" max="4121" width="10.5703125" style="524"/>
    <col min="4122" max="4122" width="11.140625" style="524" customWidth="1"/>
    <col min="4123" max="4352" width="10.5703125" style="524"/>
    <col min="4353" max="4360" width="0" style="524" hidden="1" customWidth="1"/>
    <col min="4361" max="4361" width="3.7109375" style="524" customWidth="1"/>
    <col min="4362" max="4362" width="3.85546875" style="524" customWidth="1"/>
    <col min="4363" max="4363" width="3.7109375" style="524" customWidth="1"/>
    <col min="4364" max="4364" width="12.7109375" style="524" customWidth="1"/>
    <col min="4365" max="4365" width="52.7109375" style="524" customWidth="1"/>
    <col min="4366" max="4369" width="0" style="524" hidden="1" customWidth="1"/>
    <col min="4370" max="4370" width="12.28515625" style="524" customWidth="1"/>
    <col min="4371" max="4371" width="6.42578125" style="524" customWidth="1"/>
    <col min="4372" max="4372" width="12.28515625" style="524" customWidth="1"/>
    <col min="4373" max="4373" width="0" style="524" hidden="1" customWidth="1"/>
    <col min="4374" max="4374" width="3.7109375" style="524" customWidth="1"/>
    <col min="4375" max="4375" width="11.140625" style="524" bestFit="1" customWidth="1"/>
    <col min="4376" max="4377" width="10.5703125" style="524"/>
    <col min="4378" max="4378" width="11.140625" style="524" customWidth="1"/>
    <col min="4379" max="4608" width="10.5703125" style="524"/>
    <col min="4609" max="4616" width="0" style="524" hidden="1" customWidth="1"/>
    <col min="4617" max="4617" width="3.7109375" style="524" customWidth="1"/>
    <col min="4618" max="4618" width="3.85546875" style="524" customWidth="1"/>
    <col min="4619" max="4619" width="3.7109375" style="524" customWidth="1"/>
    <col min="4620" max="4620" width="12.7109375" style="524" customWidth="1"/>
    <col min="4621" max="4621" width="52.7109375" style="524" customWidth="1"/>
    <col min="4622" max="4625" width="0" style="524" hidden="1" customWidth="1"/>
    <col min="4626" max="4626" width="12.28515625" style="524" customWidth="1"/>
    <col min="4627" max="4627" width="6.42578125" style="524" customWidth="1"/>
    <col min="4628" max="4628" width="12.28515625" style="524" customWidth="1"/>
    <col min="4629" max="4629" width="0" style="524" hidden="1" customWidth="1"/>
    <col min="4630" max="4630" width="3.7109375" style="524" customWidth="1"/>
    <col min="4631" max="4631" width="11.140625" style="524" bestFit="1" customWidth="1"/>
    <col min="4632" max="4633" width="10.5703125" style="524"/>
    <col min="4634" max="4634" width="11.140625" style="524" customWidth="1"/>
    <col min="4635" max="4864" width="10.5703125" style="524"/>
    <col min="4865" max="4872" width="0" style="524" hidden="1" customWidth="1"/>
    <col min="4873" max="4873" width="3.7109375" style="524" customWidth="1"/>
    <col min="4874" max="4874" width="3.85546875" style="524" customWidth="1"/>
    <col min="4875" max="4875" width="3.7109375" style="524" customWidth="1"/>
    <col min="4876" max="4876" width="12.7109375" style="524" customWidth="1"/>
    <col min="4877" max="4877" width="52.7109375" style="524" customWidth="1"/>
    <col min="4878" max="4881" width="0" style="524" hidden="1" customWidth="1"/>
    <col min="4882" max="4882" width="12.28515625" style="524" customWidth="1"/>
    <col min="4883" max="4883" width="6.42578125" style="524" customWidth="1"/>
    <col min="4884" max="4884" width="12.28515625" style="524" customWidth="1"/>
    <col min="4885" max="4885" width="0" style="524" hidden="1" customWidth="1"/>
    <col min="4886" max="4886" width="3.7109375" style="524" customWidth="1"/>
    <col min="4887" max="4887" width="11.140625" style="524" bestFit="1" customWidth="1"/>
    <col min="4888" max="4889" width="10.5703125" style="524"/>
    <col min="4890" max="4890" width="11.140625" style="524" customWidth="1"/>
    <col min="4891" max="5120" width="10.5703125" style="524"/>
    <col min="5121" max="5128" width="0" style="524" hidden="1" customWidth="1"/>
    <col min="5129" max="5129" width="3.7109375" style="524" customWidth="1"/>
    <col min="5130" max="5130" width="3.85546875" style="524" customWidth="1"/>
    <col min="5131" max="5131" width="3.7109375" style="524" customWidth="1"/>
    <col min="5132" max="5132" width="12.7109375" style="524" customWidth="1"/>
    <col min="5133" max="5133" width="52.7109375" style="524" customWidth="1"/>
    <col min="5134" max="5137" width="0" style="524" hidden="1" customWidth="1"/>
    <col min="5138" max="5138" width="12.28515625" style="524" customWidth="1"/>
    <col min="5139" max="5139" width="6.42578125" style="524" customWidth="1"/>
    <col min="5140" max="5140" width="12.28515625" style="524" customWidth="1"/>
    <col min="5141" max="5141" width="0" style="524" hidden="1" customWidth="1"/>
    <col min="5142" max="5142" width="3.7109375" style="524" customWidth="1"/>
    <col min="5143" max="5143" width="11.140625" style="524" bestFit="1" customWidth="1"/>
    <col min="5144" max="5145" width="10.5703125" style="524"/>
    <col min="5146" max="5146" width="11.140625" style="524" customWidth="1"/>
    <col min="5147" max="5376" width="10.5703125" style="524"/>
    <col min="5377" max="5384" width="0" style="524" hidden="1" customWidth="1"/>
    <col min="5385" max="5385" width="3.7109375" style="524" customWidth="1"/>
    <col min="5386" max="5386" width="3.85546875" style="524" customWidth="1"/>
    <col min="5387" max="5387" width="3.7109375" style="524" customWidth="1"/>
    <col min="5388" max="5388" width="12.7109375" style="524" customWidth="1"/>
    <col min="5389" max="5389" width="52.7109375" style="524" customWidth="1"/>
    <col min="5390" max="5393" width="0" style="524" hidden="1" customWidth="1"/>
    <col min="5394" max="5394" width="12.28515625" style="524" customWidth="1"/>
    <col min="5395" max="5395" width="6.42578125" style="524" customWidth="1"/>
    <col min="5396" max="5396" width="12.28515625" style="524" customWidth="1"/>
    <col min="5397" max="5397" width="0" style="524" hidden="1" customWidth="1"/>
    <col min="5398" max="5398" width="3.7109375" style="524" customWidth="1"/>
    <col min="5399" max="5399" width="11.140625" style="524" bestFit="1" customWidth="1"/>
    <col min="5400" max="5401" width="10.5703125" style="524"/>
    <col min="5402" max="5402" width="11.140625" style="524" customWidth="1"/>
    <col min="5403" max="5632" width="10.5703125" style="524"/>
    <col min="5633" max="5640" width="0" style="524" hidden="1" customWidth="1"/>
    <col min="5641" max="5641" width="3.7109375" style="524" customWidth="1"/>
    <col min="5642" max="5642" width="3.85546875" style="524" customWidth="1"/>
    <col min="5643" max="5643" width="3.7109375" style="524" customWidth="1"/>
    <col min="5644" max="5644" width="12.7109375" style="524" customWidth="1"/>
    <col min="5645" max="5645" width="52.7109375" style="524" customWidth="1"/>
    <col min="5646" max="5649" width="0" style="524" hidden="1" customWidth="1"/>
    <col min="5650" max="5650" width="12.28515625" style="524" customWidth="1"/>
    <col min="5651" max="5651" width="6.42578125" style="524" customWidth="1"/>
    <col min="5652" max="5652" width="12.28515625" style="524" customWidth="1"/>
    <col min="5653" max="5653" width="0" style="524" hidden="1" customWidth="1"/>
    <col min="5654" max="5654" width="3.7109375" style="524" customWidth="1"/>
    <col min="5655" max="5655" width="11.140625" style="524" bestFit="1" customWidth="1"/>
    <col min="5656" max="5657" width="10.5703125" style="524"/>
    <col min="5658" max="5658" width="11.140625" style="524" customWidth="1"/>
    <col min="5659" max="5888" width="10.5703125" style="524"/>
    <col min="5889" max="5896" width="0" style="524" hidden="1" customWidth="1"/>
    <col min="5897" max="5897" width="3.7109375" style="524" customWidth="1"/>
    <col min="5898" max="5898" width="3.85546875" style="524" customWidth="1"/>
    <col min="5899" max="5899" width="3.7109375" style="524" customWidth="1"/>
    <col min="5900" max="5900" width="12.7109375" style="524" customWidth="1"/>
    <col min="5901" max="5901" width="52.7109375" style="524" customWidth="1"/>
    <col min="5902" max="5905" width="0" style="524" hidden="1" customWidth="1"/>
    <col min="5906" max="5906" width="12.28515625" style="524" customWidth="1"/>
    <col min="5907" max="5907" width="6.42578125" style="524" customWidth="1"/>
    <col min="5908" max="5908" width="12.28515625" style="524" customWidth="1"/>
    <col min="5909" max="5909" width="0" style="524" hidden="1" customWidth="1"/>
    <col min="5910" max="5910" width="3.7109375" style="524" customWidth="1"/>
    <col min="5911" max="5911" width="11.140625" style="524" bestFit="1" customWidth="1"/>
    <col min="5912" max="5913" width="10.5703125" style="524"/>
    <col min="5914" max="5914" width="11.140625" style="524" customWidth="1"/>
    <col min="5915" max="6144" width="10.5703125" style="524"/>
    <col min="6145" max="6152" width="0" style="524" hidden="1" customWidth="1"/>
    <col min="6153" max="6153" width="3.7109375" style="524" customWidth="1"/>
    <col min="6154" max="6154" width="3.85546875" style="524" customWidth="1"/>
    <col min="6155" max="6155" width="3.7109375" style="524" customWidth="1"/>
    <col min="6156" max="6156" width="12.7109375" style="524" customWidth="1"/>
    <col min="6157" max="6157" width="52.7109375" style="524" customWidth="1"/>
    <col min="6158" max="6161" width="0" style="524" hidden="1" customWidth="1"/>
    <col min="6162" max="6162" width="12.28515625" style="524" customWidth="1"/>
    <col min="6163" max="6163" width="6.42578125" style="524" customWidth="1"/>
    <col min="6164" max="6164" width="12.28515625" style="524" customWidth="1"/>
    <col min="6165" max="6165" width="0" style="524" hidden="1" customWidth="1"/>
    <col min="6166" max="6166" width="3.7109375" style="524" customWidth="1"/>
    <col min="6167" max="6167" width="11.140625" style="524" bestFit="1" customWidth="1"/>
    <col min="6168" max="6169" width="10.5703125" style="524"/>
    <col min="6170" max="6170" width="11.140625" style="524" customWidth="1"/>
    <col min="6171" max="6400" width="10.5703125" style="524"/>
    <col min="6401" max="6408" width="0" style="524" hidden="1" customWidth="1"/>
    <col min="6409" max="6409" width="3.7109375" style="524" customWidth="1"/>
    <col min="6410" max="6410" width="3.85546875" style="524" customWidth="1"/>
    <col min="6411" max="6411" width="3.7109375" style="524" customWidth="1"/>
    <col min="6412" max="6412" width="12.7109375" style="524" customWidth="1"/>
    <col min="6413" max="6413" width="52.7109375" style="524" customWidth="1"/>
    <col min="6414" max="6417" width="0" style="524" hidden="1" customWidth="1"/>
    <col min="6418" max="6418" width="12.28515625" style="524" customWidth="1"/>
    <col min="6419" max="6419" width="6.42578125" style="524" customWidth="1"/>
    <col min="6420" max="6420" width="12.28515625" style="524" customWidth="1"/>
    <col min="6421" max="6421" width="0" style="524" hidden="1" customWidth="1"/>
    <col min="6422" max="6422" width="3.7109375" style="524" customWidth="1"/>
    <col min="6423" max="6423" width="11.140625" style="524" bestFit="1" customWidth="1"/>
    <col min="6424" max="6425" width="10.5703125" style="524"/>
    <col min="6426" max="6426" width="11.140625" style="524" customWidth="1"/>
    <col min="6427" max="6656" width="10.5703125" style="524"/>
    <col min="6657" max="6664" width="0" style="524" hidden="1" customWidth="1"/>
    <col min="6665" max="6665" width="3.7109375" style="524" customWidth="1"/>
    <col min="6666" max="6666" width="3.85546875" style="524" customWidth="1"/>
    <col min="6667" max="6667" width="3.7109375" style="524" customWidth="1"/>
    <col min="6668" max="6668" width="12.7109375" style="524" customWidth="1"/>
    <col min="6669" max="6669" width="52.7109375" style="524" customWidth="1"/>
    <col min="6670" max="6673" width="0" style="524" hidden="1" customWidth="1"/>
    <col min="6674" max="6674" width="12.28515625" style="524" customWidth="1"/>
    <col min="6675" max="6675" width="6.42578125" style="524" customWidth="1"/>
    <col min="6676" max="6676" width="12.28515625" style="524" customWidth="1"/>
    <col min="6677" max="6677" width="0" style="524" hidden="1" customWidth="1"/>
    <col min="6678" max="6678" width="3.7109375" style="524" customWidth="1"/>
    <col min="6679" max="6679" width="11.140625" style="524" bestFit="1" customWidth="1"/>
    <col min="6680" max="6681" width="10.5703125" style="524"/>
    <col min="6682" max="6682" width="11.140625" style="524" customWidth="1"/>
    <col min="6683" max="6912" width="10.5703125" style="524"/>
    <col min="6913" max="6920" width="0" style="524" hidden="1" customWidth="1"/>
    <col min="6921" max="6921" width="3.7109375" style="524" customWidth="1"/>
    <col min="6922" max="6922" width="3.85546875" style="524" customWidth="1"/>
    <col min="6923" max="6923" width="3.7109375" style="524" customWidth="1"/>
    <col min="6924" max="6924" width="12.7109375" style="524" customWidth="1"/>
    <col min="6925" max="6925" width="52.7109375" style="524" customWidth="1"/>
    <col min="6926" max="6929" width="0" style="524" hidden="1" customWidth="1"/>
    <col min="6930" max="6930" width="12.28515625" style="524" customWidth="1"/>
    <col min="6931" max="6931" width="6.42578125" style="524" customWidth="1"/>
    <col min="6932" max="6932" width="12.28515625" style="524" customWidth="1"/>
    <col min="6933" max="6933" width="0" style="524" hidden="1" customWidth="1"/>
    <col min="6934" max="6934" width="3.7109375" style="524" customWidth="1"/>
    <col min="6935" max="6935" width="11.140625" style="524" bestFit="1" customWidth="1"/>
    <col min="6936" max="6937" width="10.5703125" style="524"/>
    <col min="6938" max="6938" width="11.140625" style="524" customWidth="1"/>
    <col min="6939" max="7168" width="10.5703125" style="524"/>
    <col min="7169" max="7176" width="0" style="524" hidden="1" customWidth="1"/>
    <col min="7177" max="7177" width="3.7109375" style="524" customWidth="1"/>
    <col min="7178" max="7178" width="3.85546875" style="524" customWidth="1"/>
    <col min="7179" max="7179" width="3.7109375" style="524" customWidth="1"/>
    <col min="7180" max="7180" width="12.7109375" style="524" customWidth="1"/>
    <col min="7181" max="7181" width="52.7109375" style="524" customWidth="1"/>
    <col min="7182" max="7185" width="0" style="524" hidden="1" customWidth="1"/>
    <col min="7186" max="7186" width="12.28515625" style="524" customWidth="1"/>
    <col min="7187" max="7187" width="6.42578125" style="524" customWidth="1"/>
    <col min="7188" max="7188" width="12.28515625" style="524" customWidth="1"/>
    <col min="7189" max="7189" width="0" style="524" hidden="1" customWidth="1"/>
    <col min="7190" max="7190" width="3.7109375" style="524" customWidth="1"/>
    <col min="7191" max="7191" width="11.140625" style="524" bestFit="1" customWidth="1"/>
    <col min="7192" max="7193" width="10.5703125" style="524"/>
    <col min="7194" max="7194" width="11.140625" style="524" customWidth="1"/>
    <col min="7195" max="7424" width="10.5703125" style="524"/>
    <col min="7425" max="7432" width="0" style="524" hidden="1" customWidth="1"/>
    <col min="7433" max="7433" width="3.7109375" style="524" customWidth="1"/>
    <col min="7434" max="7434" width="3.85546875" style="524" customWidth="1"/>
    <col min="7435" max="7435" width="3.7109375" style="524" customWidth="1"/>
    <col min="7436" max="7436" width="12.7109375" style="524" customWidth="1"/>
    <col min="7437" max="7437" width="52.7109375" style="524" customWidth="1"/>
    <col min="7438" max="7441" width="0" style="524" hidden="1" customWidth="1"/>
    <col min="7442" max="7442" width="12.28515625" style="524" customWidth="1"/>
    <col min="7443" max="7443" width="6.42578125" style="524" customWidth="1"/>
    <col min="7444" max="7444" width="12.28515625" style="524" customWidth="1"/>
    <col min="7445" max="7445" width="0" style="524" hidden="1" customWidth="1"/>
    <col min="7446" max="7446" width="3.7109375" style="524" customWidth="1"/>
    <col min="7447" max="7447" width="11.140625" style="524" bestFit="1" customWidth="1"/>
    <col min="7448" max="7449" width="10.5703125" style="524"/>
    <col min="7450" max="7450" width="11.140625" style="524" customWidth="1"/>
    <col min="7451" max="7680" width="10.5703125" style="524"/>
    <col min="7681" max="7688" width="0" style="524" hidden="1" customWidth="1"/>
    <col min="7689" max="7689" width="3.7109375" style="524" customWidth="1"/>
    <col min="7690" max="7690" width="3.85546875" style="524" customWidth="1"/>
    <col min="7691" max="7691" width="3.7109375" style="524" customWidth="1"/>
    <col min="7692" max="7692" width="12.7109375" style="524" customWidth="1"/>
    <col min="7693" max="7693" width="52.7109375" style="524" customWidth="1"/>
    <col min="7694" max="7697" width="0" style="524" hidden="1" customWidth="1"/>
    <col min="7698" max="7698" width="12.28515625" style="524" customWidth="1"/>
    <col min="7699" max="7699" width="6.42578125" style="524" customWidth="1"/>
    <col min="7700" max="7700" width="12.28515625" style="524" customWidth="1"/>
    <col min="7701" max="7701" width="0" style="524" hidden="1" customWidth="1"/>
    <col min="7702" max="7702" width="3.7109375" style="524" customWidth="1"/>
    <col min="7703" max="7703" width="11.140625" style="524" bestFit="1" customWidth="1"/>
    <col min="7704" max="7705" width="10.5703125" style="524"/>
    <col min="7706" max="7706" width="11.140625" style="524" customWidth="1"/>
    <col min="7707" max="7936" width="10.5703125" style="524"/>
    <col min="7937" max="7944" width="0" style="524" hidden="1" customWidth="1"/>
    <col min="7945" max="7945" width="3.7109375" style="524" customWidth="1"/>
    <col min="7946" max="7946" width="3.85546875" style="524" customWidth="1"/>
    <col min="7947" max="7947" width="3.7109375" style="524" customWidth="1"/>
    <col min="7948" max="7948" width="12.7109375" style="524" customWidth="1"/>
    <col min="7949" max="7949" width="52.7109375" style="524" customWidth="1"/>
    <col min="7950" max="7953" width="0" style="524" hidden="1" customWidth="1"/>
    <col min="7954" max="7954" width="12.28515625" style="524" customWidth="1"/>
    <col min="7955" max="7955" width="6.42578125" style="524" customWidth="1"/>
    <col min="7956" max="7956" width="12.28515625" style="524" customWidth="1"/>
    <col min="7957" max="7957" width="0" style="524" hidden="1" customWidth="1"/>
    <col min="7958" max="7958" width="3.7109375" style="524" customWidth="1"/>
    <col min="7959" max="7959" width="11.140625" style="524" bestFit="1" customWidth="1"/>
    <col min="7960" max="7961" width="10.5703125" style="524"/>
    <col min="7962" max="7962" width="11.140625" style="524" customWidth="1"/>
    <col min="7963" max="8192" width="10.5703125" style="524"/>
    <col min="8193" max="8200" width="0" style="524" hidden="1" customWidth="1"/>
    <col min="8201" max="8201" width="3.7109375" style="524" customWidth="1"/>
    <col min="8202" max="8202" width="3.85546875" style="524" customWidth="1"/>
    <col min="8203" max="8203" width="3.7109375" style="524" customWidth="1"/>
    <col min="8204" max="8204" width="12.7109375" style="524" customWidth="1"/>
    <col min="8205" max="8205" width="52.7109375" style="524" customWidth="1"/>
    <col min="8206" max="8209" width="0" style="524" hidden="1" customWidth="1"/>
    <col min="8210" max="8210" width="12.28515625" style="524" customWidth="1"/>
    <col min="8211" max="8211" width="6.42578125" style="524" customWidth="1"/>
    <col min="8212" max="8212" width="12.28515625" style="524" customWidth="1"/>
    <col min="8213" max="8213" width="0" style="524" hidden="1" customWidth="1"/>
    <col min="8214" max="8214" width="3.7109375" style="524" customWidth="1"/>
    <col min="8215" max="8215" width="11.140625" style="524" bestFit="1" customWidth="1"/>
    <col min="8216" max="8217" width="10.5703125" style="524"/>
    <col min="8218" max="8218" width="11.140625" style="524" customWidth="1"/>
    <col min="8219" max="8448" width="10.5703125" style="524"/>
    <col min="8449" max="8456" width="0" style="524" hidden="1" customWidth="1"/>
    <col min="8457" max="8457" width="3.7109375" style="524" customWidth="1"/>
    <col min="8458" max="8458" width="3.85546875" style="524" customWidth="1"/>
    <col min="8459" max="8459" width="3.7109375" style="524" customWidth="1"/>
    <col min="8460" max="8460" width="12.7109375" style="524" customWidth="1"/>
    <col min="8461" max="8461" width="52.7109375" style="524" customWidth="1"/>
    <col min="8462" max="8465" width="0" style="524" hidden="1" customWidth="1"/>
    <col min="8466" max="8466" width="12.28515625" style="524" customWidth="1"/>
    <col min="8467" max="8467" width="6.42578125" style="524" customWidth="1"/>
    <col min="8468" max="8468" width="12.28515625" style="524" customWidth="1"/>
    <col min="8469" max="8469" width="0" style="524" hidden="1" customWidth="1"/>
    <col min="8470" max="8470" width="3.7109375" style="524" customWidth="1"/>
    <col min="8471" max="8471" width="11.140625" style="524" bestFit="1" customWidth="1"/>
    <col min="8472" max="8473" width="10.5703125" style="524"/>
    <col min="8474" max="8474" width="11.140625" style="524" customWidth="1"/>
    <col min="8475" max="8704" width="10.5703125" style="524"/>
    <col min="8705" max="8712" width="0" style="524" hidden="1" customWidth="1"/>
    <col min="8713" max="8713" width="3.7109375" style="524" customWidth="1"/>
    <col min="8714" max="8714" width="3.85546875" style="524" customWidth="1"/>
    <col min="8715" max="8715" width="3.7109375" style="524" customWidth="1"/>
    <col min="8716" max="8716" width="12.7109375" style="524" customWidth="1"/>
    <col min="8717" max="8717" width="52.7109375" style="524" customWidth="1"/>
    <col min="8718" max="8721" width="0" style="524" hidden="1" customWidth="1"/>
    <col min="8722" max="8722" width="12.28515625" style="524" customWidth="1"/>
    <col min="8723" max="8723" width="6.42578125" style="524" customWidth="1"/>
    <col min="8724" max="8724" width="12.28515625" style="524" customWidth="1"/>
    <col min="8725" max="8725" width="0" style="524" hidden="1" customWidth="1"/>
    <col min="8726" max="8726" width="3.7109375" style="524" customWidth="1"/>
    <col min="8727" max="8727" width="11.140625" style="524" bestFit="1" customWidth="1"/>
    <col min="8728" max="8729" width="10.5703125" style="524"/>
    <col min="8730" max="8730" width="11.140625" style="524" customWidth="1"/>
    <col min="8731" max="8960" width="10.5703125" style="524"/>
    <col min="8961" max="8968" width="0" style="524" hidden="1" customWidth="1"/>
    <col min="8969" max="8969" width="3.7109375" style="524" customWidth="1"/>
    <col min="8970" max="8970" width="3.85546875" style="524" customWidth="1"/>
    <col min="8971" max="8971" width="3.7109375" style="524" customWidth="1"/>
    <col min="8972" max="8972" width="12.7109375" style="524" customWidth="1"/>
    <col min="8973" max="8973" width="52.7109375" style="524" customWidth="1"/>
    <col min="8974" max="8977" width="0" style="524" hidden="1" customWidth="1"/>
    <col min="8978" max="8978" width="12.28515625" style="524" customWidth="1"/>
    <col min="8979" max="8979" width="6.42578125" style="524" customWidth="1"/>
    <col min="8980" max="8980" width="12.28515625" style="524" customWidth="1"/>
    <col min="8981" max="8981" width="0" style="524" hidden="1" customWidth="1"/>
    <col min="8982" max="8982" width="3.7109375" style="524" customWidth="1"/>
    <col min="8983" max="8983" width="11.140625" style="524" bestFit="1" customWidth="1"/>
    <col min="8984" max="8985" width="10.5703125" style="524"/>
    <col min="8986" max="8986" width="11.140625" style="524" customWidth="1"/>
    <col min="8987" max="9216" width="10.5703125" style="524"/>
    <col min="9217" max="9224" width="0" style="524" hidden="1" customWidth="1"/>
    <col min="9225" max="9225" width="3.7109375" style="524" customWidth="1"/>
    <col min="9226" max="9226" width="3.85546875" style="524" customWidth="1"/>
    <col min="9227" max="9227" width="3.7109375" style="524" customWidth="1"/>
    <col min="9228" max="9228" width="12.7109375" style="524" customWidth="1"/>
    <col min="9229" max="9229" width="52.7109375" style="524" customWidth="1"/>
    <col min="9230" max="9233" width="0" style="524" hidden="1" customWidth="1"/>
    <col min="9234" max="9234" width="12.28515625" style="524" customWidth="1"/>
    <col min="9235" max="9235" width="6.42578125" style="524" customWidth="1"/>
    <col min="9236" max="9236" width="12.28515625" style="524" customWidth="1"/>
    <col min="9237" max="9237" width="0" style="524" hidden="1" customWidth="1"/>
    <col min="9238" max="9238" width="3.7109375" style="524" customWidth="1"/>
    <col min="9239" max="9239" width="11.140625" style="524" bestFit="1" customWidth="1"/>
    <col min="9240" max="9241" width="10.5703125" style="524"/>
    <col min="9242" max="9242" width="11.140625" style="524" customWidth="1"/>
    <col min="9243" max="9472" width="10.5703125" style="524"/>
    <col min="9473" max="9480" width="0" style="524" hidden="1" customWidth="1"/>
    <col min="9481" max="9481" width="3.7109375" style="524" customWidth="1"/>
    <col min="9482" max="9482" width="3.85546875" style="524" customWidth="1"/>
    <col min="9483" max="9483" width="3.7109375" style="524" customWidth="1"/>
    <col min="9484" max="9484" width="12.7109375" style="524" customWidth="1"/>
    <col min="9485" max="9485" width="52.7109375" style="524" customWidth="1"/>
    <col min="9486" max="9489" width="0" style="524" hidden="1" customWidth="1"/>
    <col min="9490" max="9490" width="12.28515625" style="524" customWidth="1"/>
    <col min="9491" max="9491" width="6.42578125" style="524" customWidth="1"/>
    <col min="9492" max="9492" width="12.28515625" style="524" customWidth="1"/>
    <col min="9493" max="9493" width="0" style="524" hidden="1" customWidth="1"/>
    <col min="9494" max="9494" width="3.7109375" style="524" customWidth="1"/>
    <col min="9495" max="9495" width="11.140625" style="524" bestFit="1" customWidth="1"/>
    <col min="9496" max="9497" width="10.5703125" style="524"/>
    <col min="9498" max="9498" width="11.140625" style="524" customWidth="1"/>
    <col min="9499" max="9728" width="10.5703125" style="524"/>
    <col min="9729" max="9736" width="0" style="524" hidden="1" customWidth="1"/>
    <col min="9737" max="9737" width="3.7109375" style="524" customWidth="1"/>
    <col min="9738" max="9738" width="3.85546875" style="524" customWidth="1"/>
    <col min="9739" max="9739" width="3.7109375" style="524" customWidth="1"/>
    <col min="9740" max="9740" width="12.7109375" style="524" customWidth="1"/>
    <col min="9741" max="9741" width="52.7109375" style="524" customWidth="1"/>
    <col min="9742" max="9745" width="0" style="524" hidden="1" customWidth="1"/>
    <col min="9746" max="9746" width="12.28515625" style="524" customWidth="1"/>
    <col min="9747" max="9747" width="6.42578125" style="524" customWidth="1"/>
    <col min="9748" max="9748" width="12.28515625" style="524" customWidth="1"/>
    <col min="9749" max="9749" width="0" style="524" hidden="1" customWidth="1"/>
    <col min="9750" max="9750" width="3.7109375" style="524" customWidth="1"/>
    <col min="9751" max="9751" width="11.140625" style="524" bestFit="1" customWidth="1"/>
    <col min="9752" max="9753" width="10.5703125" style="524"/>
    <col min="9754" max="9754" width="11.140625" style="524" customWidth="1"/>
    <col min="9755" max="9984" width="10.5703125" style="524"/>
    <col min="9985" max="9992" width="0" style="524" hidden="1" customWidth="1"/>
    <col min="9993" max="9993" width="3.7109375" style="524" customWidth="1"/>
    <col min="9994" max="9994" width="3.85546875" style="524" customWidth="1"/>
    <col min="9995" max="9995" width="3.7109375" style="524" customWidth="1"/>
    <col min="9996" max="9996" width="12.7109375" style="524" customWidth="1"/>
    <col min="9997" max="9997" width="52.7109375" style="524" customWidth="1"/>
    <col min="9998" max="10001" width="0" style="524" hidden="1" customWidth="1"/>
    <col min="10002" max="10002" width="12.28515625" style="524" customWidth="1"/>
    <col min="10003" max="10003" width="6.42578125" style="524" customWidth="1"/>
    <col min="10004" max="10004" width="12.28515625" style="524" customWidth="1"/>
    <col min="10005" max="10005" width="0" style="524" hidden="1" customWidth="1"/>
    <col min="10006" max="10006" width="3.7109375" style="524" customWidth="1"/>
    <col min="10007" max="10007" width="11.140625" style="524" bestFit="1" customWidth="1"/>
    <col min="10008" max="10009" width="10.5703125" style="524"/>
    <col min="10010" max="10010" width="11.140625" style="524" customWidth="1"/>
    <col min="10011" max="10240" width="10.5703125" style="524"/>
    <col min="10241" max="10248" width="0" style="524" hidden="1" customWidth="1"/>
    <col min="10249" max="10249" width="3.7109375" style="524" customWidth="1"/>
    <col min="10250" max="10250" width="3.85546875" style="524" customWidth="1"/>
    <col min="10251" max="10251" width="3.7109375" style="524" customWidth="1"/>
    <col min="10252" max="10252" width="12.7109375" style="524" customWidth="1"/>
    <col min="10253" max="10253" width="52.7109375" style="524" customWidth="1"/>
    <col min="10254" max="10257" width="0" style="524" hidden="1" customWidth="1"/>
    <col min="10258" max="10258" width="12.28515625" style="524" customWidth="1"/>
    <col min="10259" max="10259" width="6.42578125" style="524" customWidth="1"/>
    <col min="10260" max="10260" width="12.28515625" style="524" customWidth="1"/>
    <col min="10261" max="10261" width="0" style="524" hidden="1" customWidth="1"/>
    <col min="10262" max="10262" width="3.7109375" style="524" customWidth="1"/>
    <col min="10263" max="10263" width="11.140625" style="524" bestFit="1" customWidth="1"/>
    <col min="10264" max="10265" width="10.5703125" style="524"/>
    <col min="10266" max="10266" width="11.140625" style="524" customWidth="1"/>
    <col min="10267" max="10496" width="10.5703125" style="524"/>
    <col min="10497" max="10504" width="0" style="524" hidden="1" customWidth="1"/>
    <col min="10505" max="10505" width="3.7109375" style="524" customWidth="1"/>
    <col min="10506" max="10506" width="3.85546875" style="524" customWidth="1"/>
    <col min="10507" max="10507" width="3.7109375" style="524" customWidth="1"/>
    <col min="10508" max="10508" width="12.7109375" style="524" customWidth="1"/>
    <col min="10509" max="10509" width="52.7109375" style="524" customWidth="1"/>
    <col min="10510" max="10513" width="0" style="524" hidden="1" customWidth="1"/>
    <col min="10514" max="10514" width="12.28515625" style="524" customWidth="1"/>
    <col min="10515" max="10515" width="6.42578125" style="524" customWidth="1"/>
    <col min="10516" max="10516" width="12.28515625" style="524" customWidth="1"/>
    <col min="10517" max="10517" width="0" style="524" hidden="1" customWidth="1"/>
    <col min="10518" max="10518" width="3.7109375" style="524" customWidth="1"/>
    <col min="10519" max="10519" width="11.140625" style="524" bestFit="1" customWidth="1"/>
    <col min="10520" max="10521" width="10.5703125" style="524"/>
    <col min="10522" max="10522" width="11.140625" style="524" customWidth="1"/>
    <col min="10523" max="10752" width="10.5703125" style="524"/>
    <col min="10753" max="10760" width="0" style="524" hidden="1" customWidth="1"/>
    <col min="10761" max="10761" width="3.7109375" style="524" customWidth="1"/>
    <col min="10762" max="10762" width="3.85546875" style="524" customWidth="1"/>
    <col min="10763" max="10763" width="3.7109375" style="524" customWidth="1"/>
    <col min="10764" max="10764" width="12.7109375" style="524" customWidth="1"/>
    <col min="10765" max="10765" width="52.7109375" style="524" customWidth="1"/>
    <col min="10766" max="10769" width="0" style="524" hidden="1" customWidth="1"/>
    <col min="10770" max="10770" width="12.28515625" style="524" customWidth="1"/>
    <col min="10771" max="10771" width="6.42578125" style="524" customWidth="1"/>
    <col min="10772" max="10772" width="12.28515625" style="524" customWidth="1"/>
    <col min="10773" max="10773" width="0" style="524" hidden="1" customWidth="1"/>
    <col min="10774" max="10774" width="3.7109375" style="524" customWidth="1"/>
    <col min="10775" max="10775" width="11.140625" style="524" bestFit="1" customWidth="1"/>
    <col min="10776" max="10777" width="10.5703125" style="524"/>
    <col min="10778" max="10778" width="11.140625" style="524" customWidth="1"/>
    <col min="10779" max="11008" width="10.5703125" style="524"/>
    <col min="11009" max="11016" width="0" style="524" hidden="1" customWidth="1"/>
    <col min="11017" max="11017" width="3.7109375" style="524" customWidth="1"/>
    <col min="11018" max="11018" width="3.85546875" style="524" customWidth="1"/>
    <col min="11019" max="11019" width="3.7109375" style="524" customWidth="1"/>
    <col min="11020" max="11020" width="12.7109375" style="524" customWidth="1"/>
    <col min="11021" max="11021" width="52.7109375" style="524" customWidth="1"/>
    <col min="11022" max="11025" width="0" style="524" hidden="1" customWidth="1"/>
    <col min="11026" max="11026" width="12.28515625" style="524" customWidth="1"/>
    <col min="11027" max="11027" width="6.42578125" style="524" customWidth="1"/>
    <col min="11028" max="11028" width="12.28515625" style="524" customWidth="1"/>
    <col min="11029" max="11029" width="0" style="524" hidden="1" customWidth="1"/>
    <col min="11030" max="11030" width="3.7109375" style="524" customWidth="1"/>
    <col min="11031" max="11031" width="11.140625" style="524" bestFit="1" customWidth="1"/>
    <col min="11032" max="11033" width="10.5703125" style="524"/>
    <col min="11034" max="11034" width="11.140625" style="524" customWidth="1"/>
    <col min="11035" max="11264" width="10.5703125" style="524"/>
    <col min="11265" max="11272" width="0" style="524" hidden="1" customWidth="1"/>
    <col min="11273" max="11273" width="3.7109375" style="524" customWidth="1"/>
    <col min="11274" max="11274" width="3.85546875" style="524" customWidth="1"/>
    <col min="11275" max="11275" width="3.7109375" style="524" customWidth="1"/>
    <col min="11276" max="11276" width="12.7109375" style="524" customWidth="1"/>
    <col min="11277" max="11277" width="52.7109375" style="524" customWidth="1"/>
    <col min="11278" max="11281" width="0" style="524" hidden="1" customWidth="1"/>
    <col min="11282" max="11282" width="12.28515625" style="524" customWidth="1"/>
    <col min="11283" max="11283" width="6.42578125" style="524" customWidth="1"/>
    <col min="11284" max="11284" width="12.28515625" style="524" customWidth="1"/>
    <col min="11285" max="11285" width="0" style="524" hidden="1" customWidth="1"/>
    <col min="11286" max="11286" width="3.7109375" style="524" customWidth="1"/>
    <col min="11287" max="11287" width="11.140625" style="524" bestFit="1" customWidth="1"/>
    <col min="11288" max="11289" width="10.5703125" style="524"/>
    <col min="11290" max="11290" width="11.140625" style="524" customWidth="1"/>
    <col min="11291" max="11520" width="10.5703125" style="524"/>
    <col min="11521" max="11528" width="0" style="524" hidden="1" customWidth="1"/>
    <col min="11529" max="11529" width="3.7109375" style="524" customWidth="1"/>
    <col min="11530" max="11530" width="3.85546875" style="524" customWidth="1"/>
    <col min="11531" max="11531" width="3.7109375" style="524" customWidth="1"/>
    <col min="11532" max="11532" width="12.7109375" style="524" customWidth="1"/>
    <col min="11533" max="11533" width="52.7109375" style="524" customWidth="1"/>
    <col min="11534" max="11537" width="0" style="524" hidden="1" customWidth="1"/>
    <col min="11538" max="11538" width="12.28515625" style="524" customWidth="1"/>
    <col min="11539" max="11539" width="6.42578125" style="524" customWidth="1"/>
    <col min="11540" max="11540" width="12.28515625" style="524" customWidth="1"/>
    <col min="11541" max="11541" width="0" style="524" hidden="1" customWidth="1"/>
    <col min="11542" max="11542" width="3.7109375" style="524" customWidth="1"/>
    <col min="11543" max="11543" width="11.140625" style="524" bestFit="1" customWidth="1"/>
    <col min="11544" max="11545" width="10.5703125" style="524"/>
    <col min="11546" max="11546" width="11.140625" style="524" customWidth="1"/>
    <col min="11547" max="11776" width="10.5703125" style="524"/>
    <col min="11777" max="11784" width="0" style="524" hidden="1" customWidth="1"/>
    <col min="11785" max="11785" width="3.7109375" style="524" customWidth="1"/>
    <col min="11786" max="11786" width="3.85546875" style="524" customWidth="1"/>
    <col min="11787" max="11787" width="3.7109375" style="524" customWidth="1"/>
    <col min="11788" max="11788" width="12.7109375" style="524" customWidth="1"/>
    <col min="11789" max="11789" width="52.7109375" style="524" customWidth="1"/>
    <col min="11790" max="11793" width="0" style="524" hidden="1" customWidth="1"/>
    <col min="11794" max="11794" width="12.28515625" style="524" customWidth="1"/>
    <col min="11795" max="11795" width="6.42578125" style="524" customWidth="1"/>
    <col min="11796" max="11796" width="12.28515625" style="524" customWidth="1"/>
    <col min="11797" max="11797" width="0" style="524" hidden="1" customWidth="1"/>
    <col min="11798" max="11798" width="3.7109375" style="524" customWidth="1"/>
    <col min="11799" max="11799" width="11.140625" style="524" bestFit="1" customWidth="1"/>
    <col min="11800" max="11801" width="10.5703125" style="524"/>
    <col min="11802" max="11802" width="11.140625" style="524" customWidth="1"/>
    <col min="11803" max="12032" width="10.5703125" style="524"/>
    <col min="12033" max="12040" width="0" style="524" hidden="1" customWidth="1"/>
    <col min="12041" max="12041" width="3.7109375" style="524" customWidth="1"/>
    <col min="12042" max="12042" width="3.85546875" style="524" customWidth="1"/>
    <col min="12043" max="12043" width="3.7109375" style="524" customWidth="1"/>
    <col min="12044" max="12044" width="12.7109375" style="524" customWidth="1"/>
    <col min="12045" max="12045" width="52.7109375" style="524" customWidth="1"/>
    <col min="12046" max="12049" width="0" style="524" hidden="1" customWidth="1"/>
    <col min="12050" max="12050" width="12.28515625" style="524" customWidth="1"/>
    <col min="12051" max="12051" width="6.42578125" style="524" customWidth="1"/>
    <col min="12052" max="12052" width="12.28515625" style="524" customWidth="1"/>
    <col min="12053" max="12053" width="0" style="524" hidden="1" customWidth="1"/>
    <col min="12054" max="12054" width="3.7109375" style="524" customWidth="1"/>
    <col min="12055" max="12055" width="11.140625" style="524" bestFit="1" customWidth="1"/>
    <col min="12056" max="12057" width="10.5703125" style="524"/>
    <col min="12058" max="12058" width="11.140625" style="524" customWidth="1"/>
    <col min="12059" max="12288" width="10.5703125" style="524"/>
    <col min="12289" max="12296" width="0" style="524" hidden="1" customWidth="1"/>
    <col min="12297" max="12297" width="3.7109375" style="524" customWidth="1"/>
    <col min="12298" max="12298" width="3.85546875" style="524" customWidth="1"/>
    <col min="12299" max="12299" width="3.7109375" style="524" customWidth="1"/>
    <col min="12300" max="12300" width="12.7109375" style="524" customWidth="1"/>
    <col min="12301" max="12301" width="52.7109375" style="524" customWidth="1"/>
    <col min="12302" max="12305" width="0" style="524" hidden="1" customWidth="1"/>
    <col min="12306" max="12306" width="12.28515625" style="524" customWidth="1"/>
    <col min="12307" max="12307" width="6.42578125" style="524" customWidth="1"/>
    <col min="12308" max="12308" width="12.28515625" style="524" customWidth="1"/>
    <col min="12309" max="12309" width="0" style="524" hidden="1" customWidth="1"/>
    <col min="12310" max="12310" width="3.7109375" style="524" customWidth="1"/>
    <col min="12311" max="12311" width="11.140625" style="524" bestFit="1" customWidth="1"/>
    <col min="12312" max="12313" width="10.5703125" style="524"/>
    <col min="12314" max="12314" width="11.140625" style="524" customWidth="1"/>
    <col min="12315" max="12544" width="10.5703125" style="524"/>
    <col min="12545" max="12552" width="0" style="524" hidden="1" customWidth="1"/>
    <col min="12553" max="12553" width="3.7109375" style="524" customWidth="1"/>
    <col min="12554" max="12554" width="3.85546875" style="524" customWidth="1"/>
    <col min="12555" max="12555" width="3.7109375" style="524" customWidth="1"/>
    <col min="12556" max="12556" width="12.7109375" style="524" customWidth="1"/>
    <col min="12557" max="12557" width="52.7109375" style="524" customWidth="1"/>
    <col min="12558" max="12561" width="0" style="524" hidden="1" customWidth="1"/>
    <col min="12562" max="12562" width="12.28515625" style="524" customWidth="1"/>
    <col min="12563" max="12563" width="6.42578125" style="524" customWidth="1"/>
    <col min="12564" max="12564" width="12.28515625" style="524" customWidth="1"/>
    <col min="12565" max="12565" width="0" style="524" hidden="1" customWidth="1"/>
    <col min="12566" max="12566" width="3.7109375" style="524" customWidth="1"/>
    <col min="12567" max="12567" width="11.140625" style="524" bestFit="1" customWidth="1"/>
    <col min="12568" max="12569" width="10.5703125" style="524"/>
    <col min="12570" max="12570" width="11.140625" style="524" customWidth="1"/>
    <col min="12571" max="12800" width="10.5703125" style="524"/>
    <col min="12801" max="12808" width="0" style="524" hidden="1" customWidth="1"/>
    <col min="12809" max="12809" width="3.7109375" style="524" customWidth="1"/>
    <col min="12810" max="12810" width="3.85546875" style="524" customWidth="1"/>
    <col min="12811" max="12811" width="3.7109375" style="524" customWidth="1"/>
    <col min="12812" max="12812" width="12.7109375" style="524" customWidth="1"/>
    <col min="12813" max="12813" width="52.7109375" style="524" customWidth="1"/>
    <col min="12814" max="12817" width="0" style="524" hidden="1" customWidth="1"/>
    <col min="12818" max="12818" width="12.28515625" style="524" customWidth="1"/>
    <col min="12819" max="12819" width="6.42578125" style="524" customWidth="1"/>
    <col min="12820" max="12820" width="12.28515625" style="524" customWidth="1"/>
    <col min="12821" max="12821" width="0" style="524" hidden="1" customWidth="1"/>
    <col min="12822" max="12822" width="3.7109375" style="524" customWidth="1"/>
    <col min="12823" max="12823" width="11.140625" style="524" bestFit="1" customWidth="1"/>
    <col min="12824" max="12825" width="10.5703125" style="524"/>
    <col min="12826" max="12826" width="11.140625" style="524" customWidth="1"/>
    <col min="12827" max="13056" width="10.5703125" style="524"/>
    <col min="13057" max="13064" width="0" style="524" hidden="1" customWidth="1"/>
    <col min="13065" max="13065" width="3.7109375" style="524" customWidth="1"/>
    <col min="13066" max="13066" width="3.85546875" style="524" customWidth="1"/>
    <col min="13067" max="13067" width="3.7109375" style="524" customWidth="1"/>
    <col min="13068" max="13068" width="12.7109375" style="524" customWidth="1"/>
    <col min="13069" max="13069" width="52.7109375" style="524" customWidth="1"/>
    <col min="13070" max="13073" width="0" style="524" hidden="1" customWidth="1"/>
    <col min="13074" max="13074" width="12.28515625" style="524" customWidth="1"/>
    <col min="13075" max="13075" width="6.42578125" style="524" customWidth="1"/>
    <col min="13076" max="13076" width="12.28515625" style="524" customWidth="1"/>
    <col min="13077" max="13077" width="0" style="524" hidden="1" customWidth="1"/>
    <col min="13078" max="13078" width="3.7109375" style="524" customWidth="1"/>
    <col min="13079" max="13079" width="11.140625" style="524" bestFit="1" customWidth="1"/>
    <col min="13080" max="13081" width="10.5703125" style="524"/>
    <col min="13082" max="13082" width="11.140625" style="524" customWidth="1"/>
    <col min="13083" max="13312" width="10.5703125" style="524"/>
    <col min="13313" max="13320" width="0" style="524" hidden="1" customWidth="1"/>
    <col min="13321" max="13321" width="3.7109375" style="524" customWidth="1"/>
    <col min="13322" max="13322" width="3.85546875" style="524" customWidth="1"/>
    <col min="13323" max="13323" width="3.7109375" style="524" customWidth="1"/>
    <col min="13324" max="13324" width="12.7109375" style="524" customWidth="1"/>
    <col min="13325" max="13325" width="52.7109375" style="524" customWidth="1"/>
    <col min="13326" max="13329" width="0" style="524" hidden="1" customWidth="1"/>
    <col min="13330" max="13330" width="12.28515625" style="524" customWidth="1"/>
    <col min="13331" max="13331" width="6.42578125" style="524" customWidth="1"/>
    <col min="13332" max="13332" width="12.28515625" style="524" customWidth="1"/>
    <col min="13333" max="13333" width="0" style="524" hidden="1" customWidth="1"/>
    <col min="13334" max="13334" width="3.7109375" style="524" customWidth="1"/>
    <col min="13335" max="13335" width="11.140625" style="524" bestFit="1" customWidth="1"/>
    <col min="13336" max="13337" width="10.5703125" style="524"/>
    <col min="13338" max="13338" width="11.140625" style="524" customWidth="1"/>
    <col min="13339" max="13568" width="10.5703125" style="524"/>
    <col min="13569" max="13576" width="0" style="524" hidden="1" customWidth="1"/>
    <col min="13577" max="13577" width="3.7109375" style="524" customWidth="1"/>
    <col min="13578" max="13578" width="3.85546875" style="524" customWidth="1"/>
    <col min="13579" max="13579" width="3.7109375" style="524" customWidth="1"/>
    <col min="13580" max="13580" width="12.7109375" style="524" customWidth="1"/>
    <col min="13581" max="13581" width="52.7109375" style="524" customWidth="1"/>
    <col min="13582" max="13585" width="0" style="524" hidden="1" customWidth="1"/>
    <col min="13586" max="13586" width="12.28515625" style="524" customWidth="1"/>
    <col min="13587" max="13587" width="6.42578125" style="524" customWidth="1"/>
    <col min="13588" max="13588" width="12.28515625" style="524" customWidth="1"/>
    <col min="13589" max="13589" width="0" style="524" hidden="1" customWidth="1"/>
    <col min="13590" max="13590" width="3.7109375" style="524" customWidth="1"/>
    <col min="13591" max="13591" width="11.140625" style="524" bestFit="1" customWidth="1"/>
    <col min="13592" max="13593" width="10.5703125" style="524"/>
    <col min="13594" max="13594" width="11.140625" style="524" customWidth="1"/>
    <col min="13595" max="13824" width="10.5703125" style="524"/>
    <col min="13825" max="13832" width="0" style="524" hidden="1" customWidth="1"/>
    <col min="13833" max="13833" width="3.7109375" style="524" customWidth="1"/>
    <col min="13834" max="13834" width="3.85546875" style="524" customWidth="1"/>
    <col min="13835" max="13835" width="3.7109375" style="524" customWidth="1"/>
    <col min="13836" max="13836" width="12.7109375" style="524" customWidth="1"/>
    <col min="13837" max="13837" width="52.7109375" style="524" customWidth="1"/>
    <col min="13838" max="13841" width="0" style="524" hidden="1" customWidth="1"/>
    <col min="13842" max="13842" width="12.28515625" style="524" customWidth="1"/>
    <col min="13843" max="13843" width="6.42578125" style="524" customWidth="1"/>
    <col min="13844" max="13844" width="12.28515625" style="524" customWidth="1"/>
    <col min="13845" max="13845" width="0" style="524" hidden="1" customWidth="1"/>
    <col min="13846" max="13846" width="3.7109375" style="524" customWidth="1"/>
    <col min="13847" max="13847" width="11.140625" style="524" bestFit="1" customWidth="1"/>
    <col min="13848" max="13849" width="10.5703125" style="524"/>
    <col min="13850" max="13850" width="11.140625" style="524" customWidth="1"/>
    <col min="13851" max="14080" width="10.5703125" style="524"/>
    <col min="14081" max="14088" width="0" style="524" hidden="1" customWidth="1"/>
    <col min="14089" max="14089" width="3.7109375" style="524" customWidth="1"/>
    <col min="14090" max="14090" width="3.85546875" style="524" customWidth="1"/>
    <col min="14091" max="14091" width="3.7109375" style="524" customWidth="1"/>
    <col min="14092" max="14092" width="12.7109375" style="524" customWidth="1"/>
    <col min="14093" max="14093" width="52.7109375" style="524" customWidth="1"/>
    <col min="14094" max="14097" width="0" style="524" hidden="1" customWidth="1"/>
    <col min="14098" max="14098" width="12.28515625" style="524" customWidth="1"/>
    <col min="14099" max="14099" width="6.42578125" style="524" customWidth="1"/>
    <col min="14100" max="14100" width="12.28515625" style="524" customWidth="1"/>
    <col min="14101" max="14101" width="0" style="524" hidden="1" customWidth="1"/>
    <col min="14102" max="14102" width="3.7109375" style="524" customWidth="1"/>
    <col min="14103" max="14103" width="11.140625" style="524" bestFit="1" customWidth="1"/>
    <col min="14104" max="14105" width="10.5703125" style="524"/>
    <col min="14106" max="14106" width="11.140625" style="524" customWidth="1"/>
    <col min="14107" max="14336" width="10.5703125" style="524"/>
    <col min="14337" max="14344" width="0" style="524" hidden="1" customWidth="1"/>
    <col min="14345" max="14345" width="3.7109375" style="524" customWidth="1"/>
    <col min="14346" max="14346" width="3.85546875" style="524" customWidth="1"/>
    <col min="14347" max="14347" width="3.7109375" style="524" customWidth="1"/>
    <col min="14348" max="14348" width="12.7109375" style="524" customWidth="1"/>
    <col min="14349" max="14349" width="52.7109375" style="524" customWidth="1"/>
    <col min="14350" max="14353" width="0" style="524" hidden="1" customWidth="1"/>
    <col min="14354" max="14354" width="12.28515625" style="524" customWidth="1"/>
    <col min="14355" max="14355" width="6.42578125" style="524" customWidth="1"/>
    <col min="14356" max="14356" width="12.28515625" style="524" customWidth="1"/>
    <col min="14357" max="14357" width="0" style="524" hidden="1" customWidth="1"/>
    <col min="14358" max="14358" width="3.7109375" style="524" customWidth="1"/>
    <col min="14359" max="14359" width="11.140625" style="524" bestFit="1" customWidth="1"/>
    <col min="14360" max="14361" width="10.5703125" style="524"/>
    <col min="14362" max="14362" width="11.140625" style="524" customWidth="1"/>
    <col min="14363" max="14592" width="10.5703125" style="524"/>
    <col min="14593" max="14600" width="0" style="524" hidden="1" customWidth="1"/>
    <col min="14601" max="14601" width="3.7109375" style="524" customWidth="1"/>
    <col min="14602" max="14602" width="3.85546875" style="524" customWidth="1"/>
    <col min="14603" max="14603" width="3.7109375" style="524" customWidth="1"/>
    <col min="14604" max="14604" width="12.7109375" style="524" customWidth="1"/>
    <col min="14605" max="14605" width="52.7109375" style="524" customWidth="1"/>
    <col min="14606" max="14609" width="0" style="524" hidden="1" customWidth="1"/>
    <col min="14610" max="14610" width="12.28515625" style="524" customWidth="1"/>
    <col min="14611" max="14611" width="6.42578125" style="524" customWidth="1"/>
    <col min="14612" max="14612" width="12.28515625" style="524" customWidth="1"/>
    <col min="14613" max="14613" width="0" style="524" hidden="1" customWidth="1"/>
    <col min="14614" max="14614" width="3.7109375" style="524" customWidth="1"/>
    <col min="14615" max="14615" width="11.140625" style="524" bestFit="1" customWidth="1"/>
    <col min="14616" max="14617" width="10.5703125" style="524"/>
    <col min="14618" max="14618" width="11.140625" style="524" customWidth="1"/>
    <col min="14619" max="14848" width="10.5703125" style="524"/>
    <col min="14849" max="14856" width="0" style="524" hidden="1" customWidth="1"/>
    <col min="14857" max="14857" width="3.7109375" style="524" customWidth="1"/>
    <col min="14858" max="14858" width="3.85546875" style="524" customWidth="1"/>
    <col min="14859" max="14859" width="3.7109375" style="524" customWidth="1"/>
    <col min="14860" max="14860" width="12.7109375" style="524" customWidth="1"/>
    <col min="14861" max="14861" width="52.7109375" style="524" customWidth="1"/>
    <col min="14862" max="14865" width="0" style="524" hidden="1" customWidth="1"/>
    <col min="14866" max="14866" width="12.28515625" style="524" customWidth="1"/>
    <col min="14867" max="14867" width="6.42578125" style="524" customWidth="1"/>
    <col min="14868" max="14868" width="12.28515625" style="524" customWidth="1"/>
    <col min="14869" max="14869" width="0" style="524" hidden="1" customWidth="1"/>
    <col min="14870" max="14870" width="3.7109375" style="524" customWidth="1"/>
    <col min="14871" max="14871" width="11.140625" style="524" bestFit="1" customWidth="1"/>
    <col min="14872" max="14873" width="10.5703125" style="524"/>
    <col min="14874" max="14874" width="11.140625" style="524" customWidth="1"/>
    <col min="14875" max="15104" width="10.5703125" style="524"/>
    <col min="15105" max="15112" width="0" style="524" hidden="1" customWidth="1"/>
    <col min="15113" max="15113" width="3.7109375" style="524" customWidth="1"/>
    <col min="15114" max="15114" width="3.85546875" style="524" customWidth="1"/>
    <col min="15115" max="15115" width="3.7109375" style="524" customWidth="1"/>
    <col min="15116" max="15116" width="12.7109375" style="524" customWidth="1"/>
    <col min="15117" max="15117" width="52.7109375" style="524" customWidth="1"/>
    <col min="15118" max="15121" width="0" style="524" hidden="1" customWidth="1"/>
    <col min="15122" max="15122" width="12.28515625" style="524" customWidth="1"/>
    <col min="15123" max="15123" width="6.42578125" style="524" customWidth="1"/>
    <col min="15124" max="15124" width="12.28515625" style="524" customWidth="1"/>
    <col min="15125" max="15125" width="0" style="524" hidden="1" customWidth="1"/>
    <col min="15126" max="15126" width="3.7109375" style="524" customWidth="1"/>
    <col min="15127" max="15127" width="11.140625" style="524" bestFit="1" customWidth="1"/>
    <col min="15128" max="15129" width="10.5703125" style="524"/>
    <col min="15130" max="15130" width="11.140625" style="524" customWidth="1"/>
    <col min="15131" max="15360" width="10.5703125" style="524"/>
    <col min="15361" max="15368" width="0" style="524" hidden="1" customWidth="1"/>
    <col min="15369" max="15369" width="3.7109375" style="524" customWidth="1"/>
    <col min="15370" max="15370" width="3.85546875" style="524" customWidth="1"/>
    <col min="15371" max="15371" width="3.7109375" style="524" customWidth="1"/>
    <col min="15372" max="15372" width="12.7109375" style="524" customWidth="1"/>
    <col min="15373" max="15373" width="52.7109375" style="524" customWidth="1"/>
    <col min="15374" max="15377" width="0" style="524" hidden="1" customWidth="1"/>
    <col min="15378" max="15378" width="12.28515625" style="524" customWidth="1"/>
    <col min="15379" max="15379" width="6.42578125" style="524" customWidth="1"/>
    <col min="15380" max="15380" width="12.28515625" style="524" customWidth="1"/>
    <col min="15381" max="15381" width="0" style="524" hidden="1" customWidth="1"/>
    <col min="15382" max="15382" width="3.7109375" style="524" customWidth="1"/>
    <col min="15383" max="15383" width="11.140625" style="524" bestFit="1" customWidth="1"/>
    <col min="15384" max="15385" width="10.5703125" style="524"/>
    <col min="15386" max="15386" width="11.140625" style="524" customWidth="1"/>
    <col min="15387" max="15616" width="10.5703125" style="524"/>
    <col min="15617" max="15624" width="0" style="524" hidden="1" customWidth="1"/>
    <col min="15625" max="15625" width="3.7109375" style="524" customWidth="1"/>
    <col min="15626" max="15626" width="3.85546875" style="524" customWidth="1"/>
    <col min="15627" max="15627" width="3.7109375" style="524" customWidth="1"/>
    <col min="15628" max="15628" width="12.7109375" style="524" customWidth="1"/>
    <col min="15629" max="15629" width="52.7109375" style="524" customWidth="1"/>
    <col min="15630" max="15633" width="0" style="524" hidden="1" customWidth="1"/>
    <col min="15634" max="15634" width="12.28515625" style="524" customWidth="1"/>
    <col min="15635" max="15635" width="6.42578125" style="524" customWidth="1"/>
    <col min="15636" max="15636" width="12.28515625" style="524" customWidth="1"/>
    <col min="15637" max="15637" width="0" style="524" hidden="1" customWidth="1"/>
    <col min="15638" max="15638" width="3.7109375" style="524" customWidth="1"/>
    <col min="15639" max="15639" width="11.140625" style="524" bestFit="1" customWidth="1"/>
    <col min="15640" max="15641" width="10.5703125" style="524"/>
    <col min="15642" max="15642" width="11.140625" style="524" customWidth="1"/>
    <col min="15643" max="15872" width="10.5703125" style="524"/>
    <col min="15873" max="15880" width="0" style="524" hidden="1" customWidth="1"/>
    <col min="15881" max="15881" width="3.7109375" style="524" customWidth="1"/>
    <col min="15882" max="15882" width="3.85546875" style="524" customWidth="1"/>
    <col min="15883" max="15883" width="3.7109375" style="524" customWidth="1"/>
    <col min="15884" max="15884" width="12.7109375" style="524" customWidth="1"/>
    <col min="15885" max="15885" width="52.7109375" style="524" customWidth="1"/>
    <col min="15886" max="15889" width="0" style="524" hidden="1" customWidth="1"/>
    <col min="15890" max="15890" width="12.28515625" style="524" customWidth="1"/>
    <col min="15891" max="15891" width="6.42578125" style="524" customWidth="1"/>
    <col min="15892" max="15892" width="12.28515625" style="524" customWidth="1"/>
    <col min="15893" max="15893" width="0" style="524" hidden="1" customWidth="1"/>
    <col min="15894" max="15894" width="3.7109375" style="524" customWidth="1"/>
    <col min="15895" max="15895" width="11.140625" style="524" bestFit="1" customWidth="1"/>
    <col min="15896" max="15897" width="10.5703125" style="524"/>
    <col min="15898" max="15898" width="11.140625" style="524" customWidth="1"/>
    <col min="15899" max="16128" width="10.5703125" style="524"/>
    <col min="16129" max="16136" width="0" style="524" hidden="1" customWidth="1"/>
    <col min="16137" max="16137" width="3.7109375" style="524" customWidth="1"/>
    <col min="16138" max="16138" width="3.85546875" style="524" customWidth="1"/>
    <col min="16139" max="16139" width="3.7109375" style="524" customWidth="1"/>
    <col min="16140" max="16140" width="12.7109375" style="524" customWidth="1"/>
    <col min="16141" max="16141" width="52.7109375" style="524" customWidth="1"/>
    <col min="16142" max="16145" width="0" style="524" hidden="1" customWidth="1"/>
    <col min="16146" max="16146" width="12.28515625" style="524" customWidth="1"/>
    <col min="16147" max="16147" width="6.42578125" style="524" customWidth="1"/>
    <col min="16148" max="16148" width="12.28515625" style="524" customWidth="1"/>
    <col min="16149" max="16149" width="0" style="524" hidden="1" customWidth="1"/>
    <col min="16150" max="16150" width="3.7109375" style="524" customWidth="1"/>
    <col min="16151" max="16151" width="11.140625" style="524" bestFit="1" customWidth="1"/>
    <col min="16152" max="16153" width="10.5703125" style="524"/>
    <col min="16154" max="16154" width="11.140625" style="524" customWidth="1"/>
    <col min="16155" max="16384" width="10.5703125" style="524"/>
  </cols>
  <sheetData>
    <row r="1" spans="1:34" hidden="1">
      <c r="Q1" s="584"/>
      <c r="R1" s="584"/>
    </row>
    <row r="2" spans="1:34" hidden="1">
      <c r="U2" s="584"/>
    </row>
    <row r="3" spans="1:34" hidden="1"/>
    <row r="4" spans="1:34" ht="3" customHeight="1">
      <c r="J4" s="530"/>
      <c r="K4" s="530"/>
      <c r="L4" s="525"/>
      <c r="M4" s="525"/>
      <c r="N4" s="525"/>
      <c r="O4" s="533"/>
      <c r="P4" s="533"/>
      <c r="Q4" s="533"/>
      <c r="R4" s="533"/>
      <c r="S4" s="533"/>
      <c r="T4" s="533"/>
      <c r="U4" s="533"/>
    </row>
    <row r="5" spans="1:34" ht="22.5" customHeight="1">
      <c r="J5" s="530"/>
      <c r="K5" s="530"/>
      <c r="L5" s="1216" t="s">
        <v>631</v>
      </c>
      <c r="M5" s="1216"/>
      <c r="N5" s="1216"/>
      <c r="O5" s="1216"/>
      <c r="P5" s="1216"/>
      <c r="Q5" s="1216"/>
      <c r="R5" s="1216"/>
      <c r="S5" s="1216"/>
      <c r="T5" s="1216"/>
      <c r="U5" s="665"/>
    </row>
    <row r="6" spans="1:34" ht="3" customHeight="1">
      <c r="J6" s="530"/>
      <c r="K6" s="530"/>
      <c r="L6" s="525"/>
      <c r="M6" s="525"/>
      <c r="N6" s="525"/>
      <c r="O6" s="529"/>
      <c r="P6" s="529"/>
      <c r="Q6" s="529"/>
      <c r="R6" s="529"/>
      <c r="S6" s="529"/>
      <c r="T6" s="529"/>
      <c r="U6" s="529"/>
      <c r="V6" s="533"/>
    </row>
    <row r="7" spans="1:34" s="800" customFormat="1" ht="22.5">
      <c r="A7" s="809"/>
      <c r="B7" s="809"/>
      <c r="C7" s="809"/>
      <c r="D7" s="809"/>
      <c r="E7" s="809"/>
      <c r="F7" s="809"/>
      <c r="G7" s="808"/>
      <c r="H7" s="808"/>
      <c r="I7" s="688"/>
      <c r="J7" s="687"/>
      <c r="K7" s="687"/>
      <c r="L7" s="755"/>
      <c r="M7" s="618" t="s">
        <v>744</v>
      </c>
      <c r="N7" s="755"/>
      <c r="O7" s="1237" t="s">
        <v>85</v>
      </c>
      <c r="P7" s="1237"/>
      <c r="Q7" s="756"/>
      <c r="R7" s="756"/>
      <c r="S7" s="756"/>
      <c r="T7" s="756"/>
      <c r="U7" s="768"/>
      <c r="V7" s="805"/>
      <c r="X7" s="809"/>
      <c r="Y7" s="809"/>
      <c r="Z7" s="809"/>
      <c r="AA7" s="809"/>
      <c r="AB7" s="809"/>
      <c r="AC7" s="809"/>
      <c r="AD7" s="809"/>
      <c r="AE7" s="809"/>
      <c r="AF7" s="809"/>
      <c r="AG7" s="809"/>
      <c r="AH7" s="809"/>
    </row>
    <row r="8" spans="1:34" s="829" customFormat="1" ht="5.25">
      <c r="A8" s="809"/>
      <c r="B8" s="809"/>
      <c r="C8" s="809"/>
      <c r="D8" s="809"/>
      <c r="E8" s="809"/>
      <c r="F8" s="809"/>
      <c r="G8" s="808"/>
      <c r="H8" s="808"/>
      <c r="I8" s="795"/>
      <c r="J8" s="796"/>
      <c r="K8" s="796"/>
      <c r="L8" s="797"/>
      <c r="M8" s="797"/>
      <c r="N8" s="797"/>
      <c r="O8" s="832"/>
      <c r="P8" s="832"/>
      <c r="Q8" s="832"/>
      <c r="R8" s="832"/>
      <c r="S8" s="832"/>
      <c r="T8" s="832"/>
      <c r="U8" s="833"/>
      <c r="V8" s="834"/>
      <c r="X8" s="809"/>
      <c r="Y8" s="809"/>
      <c r="Z8" s="809"/>
      <c r="AA8" s="809"/>
      <c r="AB8" s="809"/>
      <c r="AC8" s="809"/>
      <c r="AD8" s="809"/>
      <c r="AE8" s="809"/>
      <c r="AF8" s="809"/>
      <c r="AG8" s="809"/>
      <c r="AH8" s="809"/>
    </row>
    <row r="9" spans="1:34" s="571" customFormat="1" ht="22.5">
      <c r="A9" s="591"/>
      <c r="B9" s="591"/>
      <c r="C9" s="591"/>
      <c r="D9" s="591"/>
      <c r="E9" s="591"/>
      <c r="F9" s="591"/>
      <c r="G9" s="591"/>
      <c r="H9" s="591"/>
      <c r="L9" s="500"/>
      <c r="M9" s="618" t="s">
        <v>502</v>
      </c>
      <c r="N9" s="667"/>
      <c r="O9" s="1222" t="str">
        <f>IF(NameOrPr_ch="",IF(NameOrPr="","",NameOrPr),NameOrPr_ch)</f>
        <v>Министерство тарифного регулирования и энергетики Челябинской области</v>
      </c>
      <c r="P9" s="1222"/>
      <c r="Q9" s="1222"/>
      <c r="R9" s="1222"/>
      <c r="S9" s="1222"/>
      <c r="T9" s="1222"/>
      <c r="U9" s="583"/>
      <c r="V9" s="583"/>
      <c r="W9" s="520"/>
      <c r="X9" s="591"/>
      <c r="Y9" s="591"/>
      <c r="Z9" s="591"/>
      <c r="AA9" s="591"/>
      <c r="AB9" s="591"/>
      <c r="AC9" s="591"/>
      <c r="AD9" s="591"/>
      <c r="AE9" s="591"/>
      <c r="AF9" s="591"/>
      <c r="AG9" s="591"/>
      <c r="AH9" s="591"/>
    </row>
    <row r="10" spans="1:34" s="571" customFormat="1" ht="18.75">
      <c r="A10" s="591"/>
      <c r="B10" s="591"/>
      <c r="C10" s="591"/>
      <c r="D10" s="591"/>
      <c r="E10" s="591"/>
      <c r="F10" s="591"/>
      <c r="G10" s="591"/>
      <c r="H10" s="591"/>
      <c r="L10" s="500"/>
      <c r="M10" s="618" t="s">
        <v>596</v>
      </c>
      <c r="N10" s="667"/>
      <c r="O10" s="1222" t="str">
        <f>IF(datePr_ch="",IF(datePr="","",datePr),datePr_ch)</f>
        <v>12.03.2021</v>
      </c>
      <c r="P10" s="1222"/>
      <c r="Q10" s="1222"/>
      <c r="R10" s="1222"/>
      <c r="S10" s="1222"/>
      <c r="T10" s="1222"/>
      <c r="U10" s="583"/>
      <c r="V10" s="583"/>
      <c r="W10" s="520"/>
      <c r="X10" s="591"/>
      <c r="Y10" s="591"/>
      <c r="Z10" s="591"/>
      <c r="AA10" s="591"/>
      <c r="AB10" s="591"/>
      <c r="AC10" s="591"/>
      <c r="AD10" s="591"/>
      <c r="AE10" s="591"/>
      <c r="AF10" s="591"/>
      <c r="AG10" s="591"/>
      <c r="AH10" s="591"/>
    </row>
    <row r="11" spans="1:34" s="571" customFormat="1" ht="18.75">
      <c r="A11" s="591"/>
      <c r="B11" s="591"/>
      <c r="C11" s="591"/>
      <c r="D11" s="591"/>
      <c r="E11" s="591"/>
      <c r="F11" s="591"/>
      <c r="G11" s="591"/>
      <c r="H11" s="591"/>
      <c r="L11" s="553"/>
      <c r="M11" s="618" t="s">
        <v>595</v>
      </c>
      <c r="N11" s="667"/>
      <c r="O11" s="1222" t="str">
        <f>IF(numberPr_ch="",IF(numberPr="","",numberPr),numberPr_ch)</f>
        <v>12/16</v>
      </c>
      <c r="P11" s="1222"/>
      <c r="Q11" s="1222"/>
      <c r="R11" s="1222"/>
      <c r="S11" s="1222"/>
      <c r="T11" s="1222"/>
      <c r="U11" s="583"/>
      <c r="V11" s="583"/>
      <c r="W11" s="520"/>
      <c r="X11" s="591"/>
      <c r="Y11" s="591"/>
      <c r="Z11" s="591"/>
      <c r="AA11" s="591"/>
      <c r="AB11" s="591"/>
      <c r="AC11" s="591"/>
      <c r="AD11" s="591"/>
      <c r="AE11" s="591"/>
      <c r="AF11" s="591"/>
      <c r="AG11" s="591"/>
      <c r="AH11" s="591"/>
    </row>
    <row r="12" spans="1:34" s="571" customFormat="1" ht="18.75">
      <c r="A12" s="591"/>
      <c r="B12" s="591"/>
      <c r="C12" s="591"/>
      <c r="D12" s="591"/>
      <c r="E12" s="591"/>
      <c r="F12" s="591"/>
      <c r="G12" s="591"/>
      <c r="H12" s="591"/>
      <c r="L12" s="553"/>
      <c r="M12" s="618" t="s">
        <v>501</v>
      </c>
      <c r="N12" s="667"/>
      <c r="O12" s="1222" t="str">
        <f>IF(IstPub_ch="",IF(IstPub="","",IstPub),IstPub_ch)</f>
        <v>Официальный сайт Министерства тарифного регулирования и энергетики Челябинской области</v>
      </c>
      <c r="P12" s="1222"/>
      <c r="Q12" s="1222"/>
      <c r="R12" s="1222"/>
      <c r="S12" s="1222"/>
      <c r="T12" s="1222"/>
      <c r="U12" s="583"/>
      <c r="V12" s="583"/>
      <c r="W12" s="520"/>
      <c r="X12" s="591"/>
      <c r="Y12" s="591"/>
      <c r="Z12" s="591"/>
      <c r="AA12" s="591"/>
      <c r="AB12" s="591"/>
      <c r="AC12" s="591"/>
      <c r="AD12" s="591"/>
      <c r="AE12" s="591"/>
      <c r="AF12" s="591"/>
      <c r="AG12" s="591"/>
      <c r="AH12" s="591"/>
    </row>
    <row r="13" spans="1:34" s="571" customFormat="1" ht="11.25" hidden="1">
      <c r="A13" s="591"/>
      <c r="B13" s="591"/>
      <c r="C13" s="591"/>
      <c r="D13" s="591"/>
      <c r="E13" s="591"/>
      <c r="F13" s="591"/>
      <c r="G13" s="591"/>
      <c r="H13" s="591"/>
      <c r="L13" s="1217"/>
      <c r="M13" s="1217"/>
      <c r="N13" s="567"/>
      <c r="O13" s="583"/>
      <c r="P13" s="583"/>
      <c r="Q13" s="583"/>
      <c r="R13" s="583"/>
      <c r="S13" s="583"/>
      <c r="T13" s="583"/>
      <c r="U13" s="589" t="s">
        <v>373</v>
      </c>
      <c r="X13" s="591"/>
      <c r="Y13" s="591"/>
      <c r="Z13" s="591"/>
      <c r="AA13" s="591"/>
      <c r="AB13" s="591"/>
      <c r="AC13" s="591"/>
      <c r="AD13" s="591"/>
      <c r="AE13" s="591"/>
      <c r="AF13" s="591"/>
      <c r="AG13" s="591"/>
      <c r="AH13" s="591"/>
    </row>
    <row r="14" spans="1:34">
      <c r="J14" s="530"/>
      <c r="K14" s="530"/>
      <c r="L14" s="525"/>
      <c r="M14" s="525"/>
      <c r="N14" s="503"/>
      <c r="O14" s="1223"/>
      <c r="P14" s="1223"/>
      <c r="Q14" s="1223"/>
      <c r="R14" s="1223"/>
      <c r="S14" s="1223"/>
      <c r="T14" s="1223"/>
      <c r="U14" s="1223"/>
    </row>
    <row r="15" spans="1:34">
      <c r="J15" s="530"/>
      <c r="K15" s="530"/>
      <c r="L15" s="1157" t="s">
        <v>454</v>
      </c>
      <c r="M15" s="1157"/>
      <c r="N15" s="1157"/>
      <c r="O15" s="1157"/>
      <c r="P15" s="1157"/>
      <c r="Q15" s="1157"/>
      <c r="R15" s="1157"/>
      <c r="S15" s="1157"/>
      <c r="T15" s="1157"/>
      <c r="U15" s="1157"/>
      <c r="V15" s="1157"/>
      <c r="W15" s="1157" t="s">
        <v>455</v>
      </c>
    </row>
    <row r="16" spans="1:34" ht="14.25" customHeight="1">
      <c r="J16" s="530"/>
      <c r="K16" s="530"/>
      <c r="L16" s="1229" t="s">
        <v>92</v>
      </c>
      <c r="M16" s="1229" t="s">
        <v>639</v>
      </c>
      <c r="N16" s="662"/>
      <c r="O16" s="1230" t="s">
        <v>641</v>
      </c>
      <c r="P16" s="1231"/>
      <c r="Q16" s="1231"/>
      <c r="R16" s="1231"/>
      <c r="S16" s="1231"/>
      <c r="T16" s="1232"/>
      <c r="U16" s="1213" t="s">
        <v>341</v>
      </c>
      <c r="V16" s="1226" t="s">
        <v>275</v>
      </c>
      <c r="W16" s="1157"/>
    </row>
    <row r="17" spans="1:36" ht="14.25" customHeight="1">
      <c r="J17" s="530"/>
      <c r="K17" s="530"/>
      <c r="L17" s="1229"/>
      <c r="M17" s="1229"/>
      <c r="N17" s="663"/>
      <c r="O17" s="1235" t="s">
        <v>605</v>
      </c>
      <c r="P17" s="1233" t="s">
        <v>271</v>
      </c>
      <c r="Q17" s="1234"/>
      <c r="R17" s="1210" t="s">
        <v>654</v>
      </c>
      <c r="S17" s="1211"/>
      <c r="T17" s="1212"/>
      <c r="U17" s="1214"/>
      <c r="V17" s="1227"/>
      <c r="W17" s="1157"/>
    </row>
    <row r="18" spans="1:36" ht="33.75" customHeight="1">
      <c r="J18" s="530"/>
      <c r="K18" s="530"/>
      <c r="L18" s="1229"/>
      <c r="M18" s="1229"/>
      <c r="N18" s="664"/>
      <c r="O18" s="1236"/>
      <c r="P18" s="536" t="s">
        <v>606</v>
      </c>
      <c r="Q18" s="536" t="s">
        <v>6</v>
      </c>
      <c r="R18" s="537" t="s">
        <v>274</v>
      </c>
      <c r="S18" s="1224" t="s">
        <v>273</v>
      </c>
      <c r="T18" s="1225"/>
      <c r="U18" s="1215"/>
      <c r="V18" s="1228"/>
      <c r="W18" s="1157"/>
    </row>
    <row r="19" spans="1:36">
      <c r="J19" s="530"/>
      <c r="K19" s="570">
        <v>1</v>
      </c>
      <c r="L19" s="648" t="s">
        <v>93</v>
      </c>
      <c r="M19" s="648" t="s">
        <v>49</v>
      </c>
      <c r="N19" s="650" t="str">
        <f ca="1">OFFSET(N19,0,-1)</f>
        <v>2</v>
      </c>
      <c r="O19" s="649">
        <f ca="1">OFFSET(O19,0,-1)+1</f>
        <v>3</v>
      </c>
      <c r="P19" s="649">
        <f ca="1">OFFSET(P19,0,-1)+1</f>
        <v>4</v>
      </c>
      <c r="Q19" s="649">
        <f ca="1">OFFSET(Q19,0,-1)+1</f>
        <v>5</v>
      </c>
      <c r="R19" s="649">
        <f ca="1">OFFSET(R19,0,-1)+1</f>
        <v>6</v>
      </c>
      <c r="S19" s="1218">
        <f ca="1">OFFSET(S19,0,-1)+1</f>
        <v>7</v>
      </c>
      <c r="T19" s="1218"/>
      <c r="U19" s="649">
        <f ca="1">OFFSET(U19,0,-2)+1</f>
        <v>8</v>
      </c>
      <c r="V19" s="650">
        <f ca="1">OFFSET(V19,0,-1)</f>
        <v>8</v>
      </c>
      <c r="W19" s="649">
        <f ca="1">OFFSET(W19,0,-1)+1</f>
        <v>9</v>
      </c>
    </row>
    <row r="20" spans="1:36" ht="22.5">
      <c r="A20" s="1202">
        <v>1</v>
      </c>
      <c r="B20" s="884"/>
      <c r="C20" s="884"/>
      <c r="D20" s="884"/>
      <c r="E20" s="885"/>
      <c r="F20" s="886"/>
      <c r="G20" s="886"/>
      <c r="H20" s="886"/>
      <c r="I20" s="887"/>
      <c r="J20" s="882"/>
      <c r="K20" s="889"/>
      <c r="L20" s="594">
        <f>mergeValue(A20)</f>
        <v>1</v>
      </c>
      <c r="M20" s="642" t="s">
        <v>20</v>
      </c>
      <c r="N20" s="647"/>
      <c r="O20" s="1203"/>
      <c r="P20" s="1203"/>
      <c r="Q20" s="1203"/>
      <c r="R20" s="1203"/>
      <c r="S20" s="1203"/>
      <c r="T20" s="1203"/>
      <c r="U20" s="1203"/>
      <c r="V20" s="1203"/>
      <c r="W20" s="631" t="s">
        <v>476</v>
      </c>
      <c r="Y20" s="590"/>
      <c r="Z20" s="590" t="str">
        <f t="shared" ref="Z20:Z33" si="0">IF(M20="","",M20 )</f>
        <v>Наименование тарифа</v>
      </c>
      <c r="AA20" s="590"/>
      <c r="AB20" s="590"/>
      <c r="AC20" s="590"/>
      <c r="AI20" s="586"/>
      <c r="AJ20" s="586"/>
    </row>
    <row r="21" spans="1:36" ht="22.5">
      <c r="A21" s="1202"/>
      <c r="B21" s="1202">
        <v>1</v>
      </c>
      <c r="C21" s="884"/>
      <c r="D21" s="884"/>
      <c r="E21" s="886"/>
      <c r="F21" s="886"/>
      <c r="G21" s="886"/>
      <c r="H21" s="886"/>
      <c r="I21" s="881"/>
      <c r="J21" s="880"/>
      <c r="K21" s="883"/>
      <c r="L21" s="594" t="str">
        <f>mergeValue(A21) &amp;"."&amp; mergeValue(B21)</f>
        <v>1.1</v>
      </c>
      <c r="M21" s="547" t="s">
        <v>16</v>
      </c>
      <c r="N21" s="647"/>
      <c r="O21" s="1203"/>
      <c r="P21" s="1203"/>
      <c r="Q21" s="1203"/>
      <c r="R21" s="1203"/>
      <c r="S21" s="1203"/>
      <c r="T21" s="1203"/>
      <c r="U21" s="1203"/>
      <c r="V21" s="1203"/>
      <c r="W21" s="631" t="s">
        <v>477</v>
      </c>
      <c r="Y21" s="590"/>
      <c r="Z21" s="590" t="str">
        <f t="shared" si="0"/>
        <v>Территория действия тарифа</v>
      </c>
      <c r="AA21" s="590"/>
      <c r="AB21" s="590"/>
      <c r="AC21" s="590"/>
      <c r="AI21" s="586"/>
      <c r="AJ21" s="586"/>
    </row>
    <row r="22" spans="1:36" ht="22.5">
      <c r="A22" s="1202"/>
      <c r="B22" s="1202"/>
      <c r="C22" s="1202">
        <v>1</v>
      </c>
      <c r="D22" s="884"/>
      <c r="E22" s="886"/>
      <c r="F22" s="886"/>
      <c r="G22" s="886"/>
      <c r="H22" s="886"/>
      <c r="I22" s="888"/>
      <c r="J22" s="880"/>
      <c r="K22" s="883"/>
      <c r="L22" s="594" t="str">
        <f>mergeValue(A22) &amp;"."&amp; mergeValue(B22)&amp;"."&amp; mergeValue(C22)</f>
        <v>1.1.1</v>
      </c>
      <c r="M22" s="548" t="s">
        <v>7</v>
      </c>
      <c r="N22" s="647"/>
      <c r="O22" s="1203"/>
      <c r="P22" s="1203"/>
      <c r="Q22" s="1203"/>
      <c r="R22" s="1203"/>
      <c r="S22" s="1203"/>
      <c r="T22" s="1203"/>
      <c r="U22" s="1203"/>
      <c r="V22" s="1203"/>
      <c r="W22" s="631" t="s">
        <v>633</v>
      </c>
      <c r="Y22" s="590"/>
      <c r="Z22" s="590" t="str">
        <f t="shared" si="0"/>
        <v xml:space="preserve">Наименование системы теплоснабжения </v>
      </c>
      <c r="AA22" s="590"/>
      <c r="AB22" s="590"/>
      <c r="AC22" s="590"/>
      <c r="AI22" s="586"/>
      <c r="AJ22" s="586"/>
    </row>
    <row r="23" spans="1:36" ht="22.5">
      <c r="A23" s="1202"/>
      <c r="B23" s="1202"/>
      <c r="C23" s="1202"/>
      <c r="D23" s="1202">
        <v>1</v>
      </c>
      <c r="E23" s="886"/>
      <c r="F23" s="886"/>
      <c r="G23" s="886"/>
      <c r="H23" s="886"/>
      <c r="I23" s="888"/>
      <c r="J23" s="880"/>
      <c r="K23" s="883"/>
      <c r="L23" s="594" t="str">
        <f>mergeValue(A23) &amp;"."&amp; mergeValue(B23)&amp;"."&amp; mergeValue(C23)&amp;"."&amp; mergeValue(D23)</f>
        <v>1.1.1.1</v>
      </c>
      <c r="M23" s="549" t="s">
        <v>22</v>
      </c>
      <c r="N23" s="647"/>
      <c r="O23" s="1203"/>
      <c r="P23" s="1203"/>
      <c r="Q23" s="1203"/>
      <c r="R23" s="1203"/>
      <c r="S23" s="1203"/>
      <c r="T23" s="1203"/>
      <c r="U23" s="1203"/>
      <c r="V23" s="1203"/>
      <c r="W23" s="631" t="s">
        <v>634</v>
      </c>
      <c r="Y23" s="590"/>
      <c r="Z23" s="590" t="str">
        <f t="shared" si="0"/>
        <v xml:space="preserve">Источник тепловой энергии  </v>
      </c>
      <c r="AA23" s="590"/>
      <c r="AB23" s="590"/>
      <c r="AC23" s="590"/>
      <c r="AI23" s="586"/>
      <c r="AJ23" s="586"/>
    </row>
    <row r="24" spans="1:36" ht="101.25">
      <c r="A24" s="1202"/>
      <c r="B24" s="1202"/>
      <c r="C24" s="1202"/>
      <c r="D24" s="1202"/>
      <c r="E24" s="1202">
        <v>1</v>
      </c>
      <c r="F24" s="886"/>
      <c r="G24" s="886"/>
      <c r="H24" s="884">
        <v>1</v>
      </c>
      <c r="I24" s="1202">
        <v>1</v>
      </c>
      <c r="J24" s="886"/>
      <c r="K24" s="891"/>
      <c r="L24" s="594" t="str">
        <f>mergeValue(A24) &amp;"."&amp; mergeValue(B24)&amp;"."&amp; mergeValue(C24)&amp;"."&amp; mergeValue(D24)&amp;"."&amp; mergeValue(E24)</f>
        <v>1.1.1.1.1</v>
      </c>
      <c r="M24" s="555" t="s">
        <v>9</v>
      </c>
      <c r="N24" s="647"/>
      <c r="O24" s="1204"/>
      <c r="P24" s="1204"/>
      <c r="Q24" s="1204"/>
      <c r="R24" s="1204"/>
      <c r="S24" s="1204"/>
      <c r="T24" s="1204"/>
      <c r="U24" s="1204"/>
      <c r="V24" s="1204"/>
      <c r="W24" s="631" t="s">
        <v>638</v>
      </c>
      <c r="Y24" s="590"/>
      <c r="Z24" s="590" t="str">
        <f t="shared" si="0"/>
        <v>Схема подключения теплопотребляющей установки к коллектору источника тепловой энергии</v>
      </c>
      <c r="AA24" s="590"/>
      <c r="AB24" s="590"/>
      <c r="AC24" s="590"/>
      <c r="AI24" s="586"/>
      <c r="AJ24" s="586"/>
    </row>
    <row r="25" spans="1:36" ht="90">
      <c r="A25" s="1202"/>
      <c r="B25" s="1202"/>
      <c r="C25" s="1202"/>
      <c r="D25" s="1202"/>
      <c r="E25" s="1202"/>
      <c r="F25" s="1202">
        <v>1</v>
      </c>
      <c r="G25" s="884"/>
      <c r="H25" s="884"/>
      <c r="I25" s="1202"/>
      <c r="J25" s="1202">
        <v>1</v>
      </c>
      <c r="K25" s="892"/>
      <c r="L25" s="594" t="str">
        <f>mergeValue(A25) &amp;"."&amp; mergeValue(B25)&amp;"."&amp; mergeValue(C25)&amp;"."&amp; mergeValue(D25)&amp;"."&amp; mergeValue(E25)&amp;"."&amp; mergeValue(F25)</f>
        <v>1.1.1.1.1.1</v>
      </c>
      <c r="M25" s="556" t="s">
        <v>10</v>
      </c>
      <c r="N25" s="647"/>
      <c r="O25" s="1205"/>
      <c r="P25" s="1206"/>
      <c r="Q25" s="1206"/>
      <c r="R25" s="1206"/>
      <c r="S25" s="1206"/>
      <c r="T25" s="1206"/>
      <c r="U25" s="1206"/>
      <c r="V25" s="1207"/>
      <c r="W25" s="631" t="s">
        <v>636</v>
      </c>
      <c r="Y25" s="590"/>
      <c r="Z25" s="590" t="str">
        <f t="shared" si="0"/>
        <v>Группа потребителей</v>
      </c>
      <c r="AA25" s="590"/>
      <c r="AB25" s="590"/>
      <c r="AC25" s="590"/>
      <c r="AI25" s="586"/>
      <c r="AJ25" s="586"/>
    </row>
    <row r="26" spans="1:36" ht="189" customHeight="1">
      <c r="A26" s="1202"/>
      <c r="B26" s="1202"/>
      <c r="C26" s="1202"/>
      <c r="D26" s="1202"/>
      <c r="E26" s="1202"/>
      <c r="F26" s="1202"/>
      <c r="G26" s="884">
        <v>1</v>
      </c>
      <c r="H26" s="884"/>
      <c r="I26" s="1202"/>
      <c r="J26" s="1202"/>
      <c r="K26" s="892">
        <v>1</v>
      </c>
      <c r="L26" s="594" t="str">
        <f>mergeValue(A26) &amp;"."&amp; mergeValue(B26)&amp;"."&amp; mergeValue(C26)&amp;"."&amp; mergeValue(D26)&amp;"."&amp; mergeValue(E26)&amp;"."&amp; mergeValue(F26)&amp;"."&amp; mergeValue(G26)</f>
        <v>1.1.1.1.1.1.1</v>
      </c>
      <c r="M26" s="1069"/>
      <c r="N26" s="647"/>
      <c r="O26" s="563"/>
      <c r="P26" s="563"/>
      <c r="Q26" s="1094"/>
      <c r="R26" s="1208"/>
      <c r="S26" s="1209" t="s">
        <v>84</v>
      </c>
      <c r="T26" s="1208"/>
      <c r="U26" s="1209" t="s">
        <v>85</v>
      </c>
      <c r="V26" s="563"/>
      <c r="W26" s="1219" t="s">
        <v>655</v>
      </c>
      <c r="X26" s="586" t="str">
        <f>strCheckDate(O27:V27)</f>
        <v/>
      </c>
      <c r="Y26" s="590"/>
      <c r="Z26" s="590" t="str">
        <f t="shared" si="0"/>
        <v/>
      </c>
      <c r="AA26" s="590"/>
      <c r="AB26" s="590"/>
      <c r="AC26" s="590"/>
      <c r="AI26" s="586"/>
      <c r="AJ26" s="586"/>
    </row>
    <row r="27" spans="1:36" ht="11.25" hidden="1">
      <c r="A27" s="1202"/>
      <c r="B27" s="1202"/>
      <c r="C27" s="1202"/>
      <c r="D27" s="1202"/>
      <c r="E27" s="1202"/>
      <c r="F27" s="1202"/>
      <c r="G27" s="884"/>
      <c r="H27" s="884"/>
      <c r="I27" s="1202"/>
      <c r="J27" s="1202"/>
      <c r="K27" s="892"/>
      <c r="L27" s="601"/>
      <c r="M27" s="647"/>
      <c r="N27" s="647"/>
      <c r="O27" s="563"/>
      <c r="P27" s="563"/>
      <c r="Q27" s="585" t="str">
        <f>R26 &amp; "-" &amp; T26</f>
        <v>-</v>
      </c>
      <c r="R27" s="1208"/>
      <c r="S27" s="1209"/>
      <c r="T27" s="1208"/>
      <c r="U27" s="1209"/>
      <c r="V27" s="563"/>
      <c r="W27" s="1220"/>
      <c r="Y27" s="590"/>
      <c r="Z27" s="590" t="str">
        <f t="shared" si="0"/>
        <v/>
      </c>
      <c r="AA27" s="590"/>
      <c r="AB27" s="590"/>
      <c r="AC27" s="590"/>
      <c r="AI27" s="586"/>
      <c r="AJ27" s="586"/>
    </row>
    <row r="28" spans="1:36" ht="15" customHeight="1">
      <c r="A28" s="1202"/>
      <c r="B28" s="1202"/>
      <c r="C28" s="1202"/>
      <c r="D28" s="1202"/>
      <c r="E28" s="1202"/>
      <c r="F28" s="1202"/>
      <c r="G28" s="886"/>
      <c r="H28" s="884"/>
      <c r="I28" s="1202"/>
      <c r="J28" s="1202"/>
      <c r="K28" s="891"/>
      <c r="L28" s="539"/>
      <c r="M28" s="558" t="s">
        <v>25</v>
      </c>
      <c r="N28" s="565"/>
      <c r="O28" s="565"/>
      <c r="P28" s="565"/>
      <c r="Q28" s="565"/>
      <c r="R28" s="565"/>
      <c r="S28" s="565"/>
      <c r="T28" s="565"/>
      <c r="U28" s="565"/>
      <c r="V28" s="561"/>
      <c r="W28" s="1221"/>
      <c r="Y28" s="590"/>
      <c r="Z28" s="590" t="str">
        <f t="shared" si="0"/>
        <v>Добавить вид теплоносителя (параметры теплоносителя)</v>
      </c>
      <c r="AA28" s="590"/>
      <c r="AB28" s="590"/>
      <c r="AC28" s="590"/>
      <c r="AI28" s="586"/>
      <c r="AJ28" s="586"/>
    </row>
    <row r="29" spans="1:36" ht="15" customHeight="1">
      <c r="A29" s="1202"/>
      <c r="B29" s="1202"/>
      <c r="C29" s="1202"/>
      <c r="D29" s="1202"/>
      <c r="E29" s="1202"/>
      <c r="F29" s="886"/>
      <c r="G29" s="886"/>
      <c r="H29" s="884"/>
      <c r="I29" s="1202"/>
      <c r="J29" s="886"/>
      <c r="K29" s="891"/>
      <c r="L29" s="539"/>
      <c r="M29" s="557" t="s">
        <v>11</v>
      </c>
      <c r="N29" s="565"/>
      <c r="O29" s="565"/>
      <c r="P29" s="565"/>
      <c r="Q29" s="565"/>
      <c r="R29" s="565"/>
      <c r="S29" s="565"/>
      <c r="T29" s="565"/>
      <c r="U29" s="564"/>
      <c r="V29" s="565"/>
      <c r="W29" s="666"/>
      <c r="Y29" s="590"/>
      <c r="Z29" s="590" t="str">
        <f t="shared" si="0"/>
        <v>Добавить группу потребителей</v>
      </c>
      <c r="AA29" s="590"/>
      <c r="AB29" s="590"/>
      <c r="AC29" s="590"/>
      <c r="AI29" s="586"/>
      <c r="AJ29" s="586"/>
    </row>
    <row r="30" spans="1:36" ht="15" customHeight="1">
      <c r="A30" s="1202"/>
      <c r="B30" s="1202"/>
      <c r="C30" s="1202"/>
      <c r="D30" s="1202"/>
      <c r="E30" s="890"/>
      <c r="F30" s="886"/>
      <c r="G30" s="886"/>
      <c r="H30" s="886"/>
      <c r="I30" s="882"/>
      <c r="J30" s="879"/>
      <c r="K30" s="889"/>
      <c r="L30" s="539"/>
      <c r="M30" s="552" t="s">
        <v>12</v>
      </c>
      <c r="N30" s="565"/>
      <c r="O30" s="565"/>
      <c r="P30" s="565"/>
      <c r="Q30" s="565"/>
      <c r="R30" s="565"/>
      <c r="S30" s="565"/>
      <c r="T30" s="565"/>
      <c r="U30" s="564"/>
      <c r="V30" s="565"/>
      <c r="W30" s="666"/>
      <c r="Y30" s="590"/>
      <c r="Z30" s="590" t="str">
        <f t="shared" si="0"/>
        <v>Добавить схему подключения</v>
      </c>
      <c r="AA30" s="590"/>
      <c r="AB30" s="590"/>
      <c r="AC30" s="590"/>
      <c r="AI30" s="586"/>
      <c r="AJ30" s="586"/>
    </row>
    <row r="31" spans="1:36" ht="15" customHeight="1">
      <c r="A31" s="1202"/>
      <c r="B31" s="1202"/>
      <c r="C31" s="1202"/>
      <c r="D31" s="890"/>
      <c r="E31" s="890"/>
      <c r="F31" s="886"/>
      <c r="G31" s="886"/>
      <c r="H31" s="886"/>
      <c r="I31" s="882"/>
      <c r="J31" s="879"/>
      <c r="K31" s="889"/>
      <c r="L31" s="539"/>
      <c r="M31" s="551" t="s">
        <v>17</v>
      </c>
      <c r="N31" s="565"/>
      <c r="O31" s="565"/>
      <c r="P31" s="565"/>
      <c r="Q31" s="565"/>
      <c r="R31" s="565"/>
      <c r="S31" s="565"/>
      <c r="T31" s="565"/>
      <c r="U31" s="564"/>
      <c r="V31" s="565"/>
      <c r="W31" s="666"/>
      <c r="Y31" s="590"/>
      <c r="Z31" s="590" t="str">
        <f t="shared" si="0"/>
        <v>Добавить источник тепловой энергии</v>
      </c>
      <c r="AA31" s="590"/>
      <c r="AB31" s="590"/>
      <c r="AC31" s="590"/>
      <c r="AI31" s="586"/>
      <c r="AJ31" s="586"/>
    </row>
    <row r="32" spans="1:36" ht="15" customHeight="1">
      <c r="A32" s="1202"/>
      <c r="B32" s="1202"/>
      <c r="C32" s="890"/>
      <c r="D32" s="890"/>
      <c r="E32" s="890"/>
      <c r="F32" s="890"/>
      <c r="G32" s="895"/>
      <c r="H32" s="882"/>
      <c r="I32" s="893"/>
      <c r="J32" s="879"/>
      <c r="K32" s="894"/>
      <c r="L32" s="539"/>
      <c r="M32" s="550" t="s">
        <v>18</v>
      </c>
      <c r="N32" s="565"/>
      <c r="O32" s="565"/>
      <c r="P32" s="565"/>
      <c r="Q32" s="565"/>
      <c r="R32" s="565"/>
      <c r="S32" s="565"/>
      <c r="T32" s="565"/>
      <c r="U32" s="564"/>
      <c r="V32" s="565"/>
      <c r="W32" s="666"/>
      <c r="Y32" s="590"/>
      <c r="Z32" s="590" t="str">
        <f t="shared" si="0"/>
        <v>Добавить наименование системы теплоснабжения</v>
      </c>
      <c r="AA32" s="590"/>
      <c r="AB32" s="590"/>
      <c r="AC32" s="590"/>
      <c r="AI32" s="586"/>
      <c r="AJ32" s="586"/>
    </row>
    <row r="33" spans="1:36" ht="15" customHeight="1">
      <c r="A33" s="1202"/>
      <c r="B33" s="890"/>
      <c r="C33" s="890"/>
      <c r="D33" s="890"/>
      <c r="E33" s="890"/>
      <c r="F33" s="890"/>
      <c r="G33" s="895"/>
      <c r="H33" s="882"/>
      <c r="I33" s="882"/>
      <c r="J33" s="879"/>
      <c r="K33" s="889"/>
      <c r="L33" s="539"/>
      <c r="M33" s="559" t="s">
        <v>19</v>
      </c>
      <c r="N33" s="565"/>
      <c r="O33" s="565"/>
      <c r="P33" s="565"/>
      <c r="Q33" s="565"/>
      <c r="R33" s="565"/>
      <c r="S33" s="565"/>
      <c r="T33" s="565"/>
      <c r="U33" s="564"/>
      <c r="V33" s="565"/>
      <c r="W33" s="666"/>
      <c r="Y33" s="590"/>
      <c r="Z33" s="590" t="str">
        <f t="shared" si="0"/>
        <v>Добавить территорию действия тарифа</v>
      </c>
      <c r="AA33" s="590"/>
      <c r="AB33" s="590"/>
      <c r="AC33" s="590"/>
      <c r="AI33" s="586"/>
      <c r="AJ33" s="586"/>
    </row>
    <row r="34" spans="1:36" s="523" customFormat="1" ht="15" customHeight="1">
      <c r="A34" s="878"/>
      <c r="B34" s="878"/>
      <c r="C34" s="878"/>
      <c r="D34" s="878"/>
      <c r="E34" s="878"/>
      <c r="F34" s="878"/>
      <c r="G34" s="878"/>
      <c r="H34" s="878"/>
      <c r="I34" s="878"/>
      <c r="J34" s="878"/>
      <c r="K34" s="878"/>
      <c r="L34" s="493"/>
      <c r="M34" s="566" t="s">
        <v>309</v>
      </c>
      <c r="N34" s="565"/>
      <c r="O34" s="565"/>
      <c r="P34" s="565"/>
      <c r="Q34" s="565"/>
      <c r="R34" s="565"/>
      <c r="S34" s="565"/>
      <c r="T34" s="565"/>
      <c r="U34" s="564"/>
      <c r="V34" s="565"/>
      <c r="W34" s="666"/>
      <c r="X34" s="588"/>
      <c r="Y34" s="588"/>
      <c r="Z34" s="588"/>
      <c r="AA34" s="588"/>
      <c r="AB34" s="588"/>
      <c r="AC34" s="588"/>
      <c r="AD34" s="588"/>
      <c r="AE34" s="588"/>
      <c r="AF34" s="588"/>
      <c r="AG34" s="588"/>
      <c r="AH34" s="588"/>
    </row>
    <row r="35" spans="1:36" ht="11.25">
      <c r="A35" s="524"/>
      <c r="B35" s="524"/>
      <c r="C35" s="524"/>
      <c r="D35" s="524"/>
      <c r="E35" s="524"/>
      <c r="F35" s="524"/>
      <c r="G35" s="524"/>
      <c r="H35" s="524"/>
      <c r="I35" s="524"/>
      <c r="J35" s="524"/>
      <c r="K35" s="524"/>
      <c r="X35" s="524"/>
      <c r="Y35" s="524"/>
      <c r="Z35" s="524"/>
      <c r="AA35" s="524"/>
      <c r="AB35" s="524"/>
      <c r="AC35" s="524"/>
      <c r="AD35" s="524"/>
      <c r="AE35" s="524"/>
      <c r="AF35" s="524"/>
      <c r="AG35" s="524"/>
      <c r="AH35" s="524"/>
    </row>
    <row r="36" spans="1:36" ht="105.75" customHeight="1">
      <c r="L36" s="1">
        <v>1</v>
      </c>
      <c r="M36" s="1195" t="s">
        <v>632</v>
      </c>
      <c r="N36" s="1195"/>
      <c r="O36" s="1195"/>
      <c r="P36" s="1195"/>
      <c r="Q36" s="1195"/>
      <c r="R36" s="1195"/>
      <c r="S36" s="1195"/>
      <c r="T36" s="1195"/>
      <c r="U36" s="1195"/>
      <c r="V36" s="1195"/>
      <c r="W36" s="1195"/>
    </row>
  </sheetData>
  <sheetProtection password="FA9C" sheet="1" objects="1" scenarios="1" formatColumns="0" formatRows="0"/>
  <dataConsolidate leftLabels="1" link="1"/>
  <mergeCells count="40">
    <mergeCell ref="W26:W28"/>
    <mergeCell ref="O9:T9"/>
    <mergeCell ref="O10:T10"/>
    <mergeCell ref="M36:W36"/>
    <mergeCell ref="S19:T19"/>
    <mergeCell ref="L15:V15"/>
    <mergeCell ref="L16:L18"/>
    <mergeCell ref="M16:M18"/>
    <mergeCell ref="O16:T16"/>
    <mergeCell ref="U16:U18"/>
    <mergeCell ref="O17:O18"/>
    <mergeCell ref="P17:Q17"/>
    <mergeCell ref="W15:W18"/>
    <mergeCell ref="S18:T18"/>
    <mergeCell ref="V16:V18"/>
    <mergeCell ref="R17:T17"/>
    <mergeCell ref="S26:S27"/>
    <mergeCell ref="T26:T27"/>
    <mergeCell ref="L5:T5"/>
    <mergeCell ref="O11:T11"/>
    <mergeCell ref="O12:T12"/>
    <mergeCell ref="L13:M13"/>
    <mergeCell ref="O14:U14"/>
    <mergeCell ref="O7:P7"/>
    <mergeCell ref="I24:I29"/>
    <mergeCell ref="J25:J28"/>
    <mergeCell ref="A20:A33"/>
    <mergeCell ref="O20:V20"/>
    <mergeCell ref="B21:B32"/>
    <mergeCell ref="O21:V21"/>
    <mergeCell ref="C22:C31"/>
    <mergeCell ref="U26:U27"/>
    <mergeCell ref="O22:V22"/>
    <mergeCell ref="D23:D30"/>
    <mergeCell ref="O23:V23"/>
    <mergeCell ref="E24:E29"/>
    <mergeCell ref="O24:V24"/>
    <mergeCell ref="F25:F28"/>
    <mergeCell ref="O25:V25"/>
    <mergeCell ref="R26:R27"/>
  </mergeCells>
  <dataValidations count="9">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formula1>kind_of_scheme_in</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formula1>kind_of_cons</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formula1>900</formula1>
    </dataValidation>
    <dataValidation type="list" allowBlank="1" showInputMessage="1" showErrorMessage="1" errorTitle="Ошибка" error="Выберите значение из списка" sqref="JI26 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M26">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N26 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JP2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R26"/>
    <dataValidation allowBlank="1" showInputMessage="1" showErrorMessage="1" prompt="Для выбора выполните двойной щелчок левой клавиши мыши по соответствующей ячейке." sqref="JO26 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131098 TM26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U196634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262170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327706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393242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458778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524314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589850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655386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720922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786458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851994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917530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983066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65562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O7 S26"/>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dataValidation type="list" allowBlank="1" showInputMessage="1" showErrorMessage="1" errorTitle="Ошибка" error="Выберите значение из списка" prompt="Выберите значение из списка" sqref="O25">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3_i">
    <tabColor indexed="22"/>
  </sheetPr>
  <dimension ref="A1:T19"/>
  <sheetViews>
    <sheetView showGridLines="0" topLeftCell="E1" zoomScaleNormal="100" workbookViewId="0"/>
  </sheetViews>
  <sheetFormatPr defaultColWidth="10.5703125" defaultRowHeight="14.25"/>
  <cols>
    <col min="1" max="1" width="3.7109375" style="808" hidden="1" customWidth="1"/>
    <col min="2" max="4" width="3.7109375" style="809" hidden="1" customWidth="1"/>
    <col min="5" max="5" width="3.7109375" style="810" customWidth="1"/>
    <col min="6" max="6" width="9.7109375" style="800" customWidth="1"/>
    <col min="7" max="7" width="37.7109375" style="800" customWidth="1"/>
    <col min="8" max="8" width="66.85546875" style="800" customWidth="1"/>
    <col min="9" max="9" width="115.7109375" style="800" customWidth="1"/>
    <col min="10" max="11" width="10.5703125" style="809"/>
    <col min="12" max="12" width="11.140625" style="809" customWidth="1"/>
    <col min="13" max="20" width="10.5703125" style="809"/>
    <col min="21" max="16384" width="10.5703125" style="800"/>
  </cols>
  <sheetData>
    <row r="1" spans="1:20" ht="3" customHeight="1">
      <c r="A1" s="808" t="s">
        <v>50</v>
      </c>
    </row>
    <row r="2" spans="1:20" ht="22.5">
      <c r="F2" s="1196" t="s">
        <v>491</v>
      </c>
      <c r="G2" s="1197"/>
      <c r="H2" s="1198"/>
      <c r="I2" s="807"/>
    </row>
    <row r="3" spans="1:20" ht="3" customHeight="1"/>
    <row r="4" spans="1:20" s="571" customFormat="1" ht="11.25">
      <c r="A4" s="772"/>
      <c r="B4" s="772"/>
      <c r="C4" s="772"/>
      <c r="D4" s="772"/>
      <c r="F4" s="1157" t="s">
        <v>454</v>
      </c>
      <c r="G4" s="1157"/>
      <c r="H4" s="1157"/>
      <c r="I4" s="1199" t="s">
        <v>455</v>
      </c>
      <c r="J4" s="772"/>
      <c r="K4" s="772"/>
      <c r="L4" s="772"/>
      <c r="M4" s="772"/>
      <c r="N4" s="772"/>
      <c r="O4" s="772"/>
      <c r="P4" s="772"/>
      <c r="Q4" s="772"/>
      <c r="R4" s="772"/>
      <c r="S4" s="772"/>
      <c r="T4" s="772"/>
    </row>
    <row r="5" spans="1:20" s="571" customFormat="1" ht="11.25" customHeight="1">
      <c r="A5" s="772"/>
      <c r="B5" s="772"/>
      <c r="C5" s="772"/>
      <c r="D5" s="772"/>
      <c r="F5" s="777" t="s">
        <v>92</v>
      </c>
      <c r="G5" s="811" t="s">
        <v>457</v>
      </c>
      <c r="H5" s="802" t="s">
        <v>442</v>
      </c>
      <c r="I5" s="1199"/>
      <c r="J5" s="772"/>
      <c r="K5" s="772"/>
      <c r="L5" s="772"/>
      <c r="M5" s="772"/>
      <c r="N5" s="772"/>
      <c r="O5" s="772"/>
      <c r="P5" s="772"/>
      <c r="Q5" s="772"/>
      <c r="R5" s="772"/>
      <c r="S5" s="772"/>
      <c r="T5" s="772"/>
    </row>
    <row r="6" spans="1:20" s="571" customFormat="1" ht="12" customHeight="1">
      <c r="A6" s="772"/>
      <c r="B6" s="772"/>
      <c r="C6" s="772"/>
      <c r="D6" s="772"/>
      <c r="F6" s="812" t="s">
        <v>93</v>
      </c>
      <c r="G6" s="813">
        <v>2</v>
      </c>
      <c r="H6" s="814">
        <v>3</v>
      </c>
      <c r="I6" s="609">
        <v>4</v>
      </c>
      <c r="J6" s="772">
        <v>4</v>
      </c>
      <c r="K6" s="772"/>
      <c r="L6" s="772"/>
      <c r="M6" s="772"/>
      <c r="N6" s="772"/>
      <c r="O6" s="772"/>
      <c r="P6" s="772"/>
      <c r="Q6" s="772"/>
      <c r="R6" s="772"/>
      <c r="S6" s="772"/>
      <c r="T6" s="772"/>
    </row>
    <row r="7" spans="1:20" s="571" customFormat="1" ht="18.75">
      <c r="A7" s="772"/>
      <c r="B7" s="772"/>
      <c r="C7" s="772"/>
      <c r="D7" s="772"/>
      <c r="F7" s="815">
        <v>1</v>
      </c>
      <c r="G7" s="816" t="s">
        <v>492</v>
      </c>
      <c r="H7" s="806" t="str">
        <f>IF(dateCh="","",dateCh)</f>
        <v>13.05.2021</v>
      </c>
      <c r="I7" s="817" t="s">
        <v>493</v>
      </c>
      <c r="J7" s="616"/>
      <c r="K7" s="772"/>
      <c r="L7" s="772"/>
      <c r="M7" s="772"/>
      <c r="N7" s="772"/>
      <c r="O7" s="772"/>
      <c r="P7" s="772"/>
      <c r="Q7" s="772"/>
      <c r="R7" s="772"/>
      <c r="S7" s="772"/>
      <c r="T7" s="772"/>
    </row>
    <row r="8" spans="1:20" s="571" customFormat="1" ht="45">
      <c r="A8" s="1200">
        <v>1</v>
      </c>
      <c r="B8" s="772"/>
      <c r="C8" s="772"/>
      <c r="D8" s="772"/>
      <c r="F8" s="815" t="str">
        <f>"2." &amp;mergeValue(A8)</f>
        <v>2.1</v>
      </c>
      <c r="G8" s="816" t="s">
        <v>494</v>
      </c>
      <c r="H8" s="806"/>
      <c r="I8" s="817" t="s">
        <v>590</v>
      </c>
      <c r="J8" s="616"/>
      <c r="K8" s="772"/>
      <c r="L8" s="772"/>
      <c r="M8" s="772"/>
      <c r="N8" s="772"/>
      <c r="O8" s="772"/>
      <c r="P8" s="772"/>
      <c r="Q8" s="772"/>
      <c r="R8" s="772"/>
      <c r="S8" s="772"/>
      <c r="T8" s="772"/>
    </row>
    <row r="9" spans="1:20" s="571" customFormat="1" ht="22.5">
      <c r="A9" s="1200"/>
      <c r="B9" s="772"/>
      <c r="C9" s="772"/>
      <c r="D9" s="772"/>
      <c r="F9" s="815" t="str">
        <f>"3." &amp;mergeValue(A9)</f>
        <v>3.1</v>
      </c>
      <c r="G9" s="816" t="s">
        <v>495</v>
      </c>
      <c r="H9" s="806"/>
      <c r="I9" s="817" t="s">
        <v>588</v>
      </c>
      <c r="J9" s="616"/>
      <c r="K9" s="772"/>
      <c r="L9" s="772"/>
      <c r="M9" s="772"/>
      <c r="N9" s="772"/>
      <c r="O9" s="772"/>
      <c r="P9" s="772"/>
      <c r="Q9" s="772"/>
      <c r="R9" s="772"/>
      <c r="S9" s="772"/>
      <c r="T9" s="772"/>
    </row>
    <row r="10" spans="1:20" s="571" customFormat="1" ht="22.5">
      <c r="A10" s="1200"/>
      <c r="B10" s="772"/>
      <c r="C10" s="772"/>
      <c r="D10" s="772"/>
      <c r="F10" s="815" t="str">
        <f>"4."&amp;mergeValue(A10)</f>
        <v>4.1</v>
      </c>
      <c r="G10" s="816" t="s">
        <v>496</v>
      </c>
      <c r="H10" s="802" t="s">
        <v>458</v>
      </c>
      <c r="I10" s="817"/>
      <c r="J10" s="616"/>
      <c r="K10" s="772"/>
      <c r="L10" s="772"/>
      <c r="M10" s="772"/>
      <c r="N10" s="772"/>
      <c r="O10" s="772"/>
      <c r="P10" s="772"/>
      <c r="Q10" s="772"/>
      <c r="R10" s="772"/>
      <c r="S10" s="772"/>
      <c r="T10" s="772"/>
    </row>
    <row r="11" spans="1:20" s="571" customFormat="1" ht="18.75">
      <c r="A11" s="1200"/>
      <c r="B11" s="1200">
        <v>1</v>
      </c>
      <c r="C11" s="778"/>
      <c r="D11" s="778"/>
      <c r="F11" s="815" t="str">
        <f>"4."&amp;mergeValue(A11) &amp;"."&amp;mergeValue(B11)</f>
        <v>4.1.1</v>
      </c>
      <c r="G11" s="831" t="s">
        <v>592</v>
      </c>
      <c r="H11" s="806" t="str">
        <f>IF(region_name="","",region_name)</f>
        <v>Челябинская область</v>
      </c>
      <c r="I11" s="817" t="s">
        <v>499</v>
      </c>
      <c r="J11" s="616"/>
      <c r="K11" s="772"/>
      <c r="L11" s="772"/>
      <c r="M11" s="772"/>
      <c r="N11" s="772"/>
      <c r="O11" s="772"/>
      <c r="P11" s="772"/>
      <c r="Q11" s="772"/>
      <c r="R11" s="772"/>
      <c r="S11" s="772"/>
      <c r="T11" s="772"/>
    </row>
    <row r="12" spans="1:20" s="571" customFormat="1" ht="22.5">
      <c r="A12" s="1200"/>
      <c r="B12" s="1200"/>
      <c r="C12" s="1200">
        <v>1</v>
      </c>
      <c r="D12" s="778"/>
      <c r="F12" s="815" t="str">
        <f>"4."&amp;mergeValue(A12) &amp;"."&amp;mergeValue(B12)&amp;"."&amp;mergeValue(C12)</f>
        <v>4.1.1.1</v>
      </c>
      <c r="G12" s="818" t="s">
        <v>497</v>
      </c>
      <c r="H12" s="806"/>
      <c r="I12" s="817" t="s">
        <v>500</v>
      </c>
      <c r="J12" s="616"/>
      <c r="K12" s="772"/>
      <c r="L12" s="772"/>
      <c r="M12" s="772"/>
      <c r="N12" s="772"/>
      <c r="O12" s="772"/>
      <c r="P12" s="772"/>
      <c r="Q12" s="772"/>
      <c r="R12" s="772"/>
      <c r="S12" s="772"/>
      <c r="T12" s="772"/>
    </row>
    <row r="13" spans="1:20" s="571" customFormat="1" ht="39" customHeight="1">
      <c r="A13" s="1200"/>
      <c r="B13" s="1200"/>
      <c r="C13" s="1200"/>
      <c r="D13" s="778">
        <v>1</v>
      </c>
      <c r="F13" s="815" t="str">
        <f>"4."&amp;mergeValue(A13) &amp;"."&amp;mergeValue(B13)&amp;"."&amp;mergeValue(C13)&amp;"."&amp;mergeValue(D13)</f>
        <v>4.1.1.1.1</v>
      </c>
      <c r="G13" s="819" t="s">
        <v>498</v>
      </c>
      <c r="H13" s="806"/>
      <c r="I13" s="1201" t="s">
        <v>591</v>
      </c>
      <c r="J13" s="616"/>
      <c r="K13" s="772"/>
      <c r="L13" s="772"/>
      <c r="M13" s="772"/>
      <c r="N13" s="772"/>
      <c r="O13" s="772"/>
      <c r="P13" s="772"/>
      <c r="Q13" s="772"/>
      <c r="R13" s="772"/>
      <c r="S13" s="772"/>
      <c r="T13" s="772"/>
    </row>
    <row r="14" spans="1:20" s="571" customFormat="1" ht="18.75">
      <c r="A14" s="1200"/>
      <c r="B14" s="1200"/>
      <c r="C14" s="1200"/>
      <c r="D14" s="778"/>
      <c r="F14" s="820"/>
      <c r="G14" s="760" t="s">
        <v>4</v>
      </c>
      <c r="H14" s="625"/>
      <c r="I14" s="1201"/>
      <c r="J14" s="616"/>
      <c r="K14" s="772"/>
      <c r="L14" s="772"/>
      <c r="M14" s="772"/>
      <c r="N14" s="772"/>
      <c r="O14" s="772"/>
      <c r="P14" s="772"/>
      <c r="Q14" s="772"/>
      <c r="R14" s="772"/>
      <c r="S14" s="772"/>
      <c r="T14" s="772"/>
    </row>
    <row r="15" spans="1:20" s="571" customFormat="1" ht="18.75">
      <c r="A15" s="1200"/>
      <c r="B15" s="1200"/>
      <c r="C15" s="778"/>
      <c r="D15" s="778"/>
      <c r="F15" s="635"/>
      <c r="G15" s="578" t="s">
        <v>403</v>
      </c>
      <c r="H15" s="636"/>
      <c r="I15" s="637"/>
      <c r="J15" s="616"/>
      <c r="K15" s="772"/>
      <c r="L15" s="772"/>
      <c r="M15" s="772"/>
      <c r="N15" s="772"/>
      <c r="O15" s="772"/>
      <c r="P15" s="772"/>
      <c r="Q15" s="772"/>
      <c r="R15" s="772"/>
      <c r="S15" s="772"/>
      <c r="T15" s="772"/>
    </row>
    <row r="16" spans="1:20" s="571" customFormat="1" ht="18.75">
      <c r="A16" s="1200"/>
      <c r="B16" s="772"/>
      <c r="C16" s="772"/>
      <c r="D16" s="772"/>
      <c r="F16" s="820"/>
      <c r="G16" s="734" t="s">
        <v>506</v>
      </c>
      <c r="H16" s="821"/>
      <c r="I16" s="822"/>
      <c r="J16" s="616"/>
      <c r="K16" s="772"/>
      <c r="L16" s="772"/>
      <c r="M16" s="772"/>
      <c r="N16" s="772"/>
      <c r="O16" s="772"/>
      <c r="P16" s="772"/>
      <c r="Q16" s="772"/>
      <c r="R16" s="772"/>
      <c r="S16" s="772"/>
      <c r="T16" s="772"/>
    </row>
    <row r="17" spans="1:20" s="571" customFormat="1" ht="18.75">
      <c r="A17" s="772"/>
      <c r="B17" s="772"/>
      <c r="C17" s="772"/>
      <c r="D17" s="772"/>
      <c r="F17" s="820"/>
      <c r="G17" s="737" t="s">
        <v>505</v>
      </c>
      <c r="H17" s="821"/>
      <c r="I17" s="822"/>
      <c r="J17" s="616"/>
      <c r="K17" s="772"/>
      <c r="L17" s="772"/>
      <c r="M17" s="772"/>
      <c r="N17" s="772"/>
      <c r="O17" s="772"/>
      <c r="P17" s="772"/>
      <c r="Q17" s="772"/>
      <c r="R17" s="772"/>
      <c r="S17" s="772"/>
      <c r="T17" s="772"/>
    </row>
    <row r="18" spans="1:20" s="773" customFormat="1" ht="3" customHeight="1">
      <c r="A18" s="774"/>
      <c r="B18" s="774"/>
      <c r="C18" s="774"/>
      <c r="D18" s="774"/>
      <c r="F18" s="626"/>
      <c r="G18" s="627"/>
      <c r="H18" s="628"/>
      <c r="I18" s="629"/>
      <c r="J18" s="774"/>
      <c r="K18" s="774"/>
      <c r="L18" s="774"/>
      <c r="M18" s="774"/>
      <c r="N18" s="774"/>
      <c r="O18" s="774"/>
      <c r="P18" s="774"/>
      <c r="Q18" s="774"/>
      <c r="R18" s="774"/>
      <c r="S18" s="774"/>
      <c r="T18" s="774"/>
    </row>
    <row r="19" spans="1:20" s="773" customFormat="1" ht="15" customHeight="1">
      <c r="A19" s="774"/>
      <c r="B19" s="774"/>
      <c r="C19" s="774"/>
      <c r="D19" s="774"/>
      <c r="F19" s="823"/>
      <c r="G19" s="1195" t="s">
        <v>593</v>
      </c>
      <c r="H19" s="1195"/>
      <c r="I19" s="824"/>
      <c r="J19" s="774"/>
      <c r="K19" s="774"/>
      <c r="L19" s="774"/>
      <c r="M19" s="774"/>
      <c r="N19" s="774"/>
      <c r="O19" s="774"/>
      <c r="P19" s="774"/>
      <c r="Q19" s="774"/>
      <c r="R19" s="774"/>
      <c r="S19" s="774"/>
      <c r="T19" s="774"/>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3_i">
    <tabColor rgb="FFEAEBEE"/>
  </sheetPr>
  <dimension ref="A1:AJ36"/>
  <sheetViews>
    <sheetView showGridLines="0" topLeftCell="I4" zoomScaleNormal="100" workbookViewId="0"/>
  </sheetViews>
  <sheetFormatPr defaultColWidth="10.5703125" defaultRowHeight="14.25"/>
  <cols>
    <col min="1" max="6" width="10.5703125" style="809" hidden="1" customWidth="1"/>
    <col min="7" max="8" width="9.140625" style="808" hidden="1" customWidth="1"/>
    <col min="9" max="9" width="3.7109375" style="688" customWidth="1"/>
    <col min="10" max="11" width="3.7109375" style="810" customWidth="1"/>
    <col min="12" max="12" width="12.7109375" style="800" customWidth="1"/>
    <col min="13" max="13" width="44.7109375" style="800" customWidth="1"/>
    <col min="14" max="14" width="1.7109375" style="800" hidden="1" customWidth="1"/>
    <col min="15" max="17" width="23.7109375" style="800" hidden="1" customWidth="1"/>
    <col min="18" max="18" width="11.7109375" style="800" customWidth="1"/>
    <col min="19" max="19" width="3.7109375" style="800" customWidth="1"/>
    <col min="20" max="20" width="11.7109375" style="800" customWidth="1"/>
    <col min="21" max="21" width="8.5703125" style="800" hidden="1" customWidth="1"/>
    <col min="22" max="22" width="4.7109375" style="800" customWidth="1"/>
    <col min="23" max="23" width="115.7109375" style="800" customWidth="1"/>
    <col min="24" max="25" width="10.5703125" style="809"/>
    <col min="26" max="26" width="11.140625" style="809" customWidth="1"/>
    <col min="27" max="34" width="10.5703125" style="809"/>
    <col min="35" max="256" width="10.5703125" style="800"/>
    <col min="257" max="264" width="0" style="800" hidden="1" customWidth="1"/>
    <col min="265" max="265" width="3.7109375" style="800" customWidth="1"/>
    <col min="266" max="266" width="3.85546875" style="800" customWidth="1"/>
    <col min="267" max="267" width="3.7109375" style="800" customWidth="1"/>
    <col min="268" max="268" width="12.7109375" style="800" customWidth="1"/>
    <col min="269" max="269" width="52.7109375" style="800" customWidth="1"/>
    <col min="270" max="273" width="0" style="800" hidden="1" customWidth="1"/>
    <col min="274" max="274" width="12.28515625" style="800" customWidth="1"/>
    <col min="275" max="275" width="6.42578125" style="800" customWidth="1"/>
    <col min="276" max="276" width="12.28515625" style="800" customWidth="1"/>
    <col min="277" max="277" width="0" style="800" hidden="1" customWidth="1"/>
    <col min="278" max="278" width="3.7109375" style="800" customWidth="1"/>
    <col min="279" max="279" width="11.140625" style="800" bestFit="1" customWidth="1"/>
    <col min="280" max="281" width="10.5703125" style="800"/>
    <col min="282" max="282" width="11.140625" style="800" customWidth="1"/>
    <col min="283" max="512" width="10.5703125" style="800"/>
    <col min="513" max="520" width="0" style="800" hidden="1" customWidth="1"/>
    <col min="521" max="521" width="3.7109375" style="800" customWidth="1"/>
    <col min="522" max="522" width="3.85546875" style="800" customWidth="1"/>
    <col min="523" max="523" width="3.7109375" style="800" customWidth="1"/>
    <col min="524" max="524" width="12.7109375" style="800" customWidth="1"/>
    <col min="525" max="525" width="52.7109375" style="800" customWidth="1"/>
    <col min="526" max="529" width="0" style="800" hidden="1" customWidth="1"/>
    <col min="530" max="530" width="12.28515625" style="800" customWidth="1"/>
    <col min="531" max="531" width="6.42578125" style="800" customWidth="1"/>
    <col min="532" max="532" width="12.28515625" style="800" customWidth="1"/>
    <col min="533" max="533" width="0" style="800" hidden="1" customWidth="1"/>
    <col min="534" max="534" width="3.7109375" style="800" customWidth="1"/>
    <col min="535" max="535" width="11.140625" style="800" bestFit="1" customWidth="1"/>
    <col min="536" max="537" width="10.5703125" style="800"/>
    <col min="538" max="538" width="11.140625" style="800" customWidth="1"/>
    <col min="539" max="768" width="10.5703125" style="800"/>
    <col min="769" max="776" width="0" style="800" hidden="1" customWidth="1"/>
    <col min="777" max="777" width="3.7109375" style="800" customWidth="1"/>
    <col min="778" max="778" width="3.85546875" style="800" customWidth="1"/>
    <col min="779" max="779" width="3.7109375" style="800" customWidth="1"/>
    <col min="780" max="780" width="12.7109375" style="800" customWidth="1"/>
    <col min="781" max="781" width="52.7109375" style="800" customWidth="1"/>
    <col min="782" max="785" width="0" style="800" hidden="1" customWidth="1"/>
    <col min="786" max="786" width="12.28515625" style="800" customWidth="1"/>
    <col min="787" max="787" width="6.42578125" style="800" customWidth="1"/>
    <col min="788" max="788" width="12.28515625" style="800" customWidth="1"/>
    <col min="789" max="789" width="0" style="800" hidden="1" customWidth="1"/>
    <col min="790" max="790" width="3.7109375" style="800" customWidth="1"/>
    <col min="791" max="791" width="11.140625" style="800" bestFit="1" customWidth="1"/>
    <col min="792" max="793" width="10.5703125" style="800"/>
    <col min="794" max="794" width="11.140625" style="800" customWidth="1"/>
    <col min="795" max="1024" width="10.5703125" style="800"/>
    <col min="1025" max="1032" width="0" style="800" hidden="1" customWidth="1"/>
    <col min="1033" max="1033" width="3.7109375" style="800" customWidth="1"/>
    <col min="1034" max="1034" width="3.85546875" style="800" customWidth="1"/>
    <col min="1035" max="1035" width="3.7109375" style="800" customWidth="1"/>
    <col min="1036" max="1036" width="12.7109375" style="800" customWidth="1"/>
    <col min="1037" max="1037" width="52.7109375" style="800" customWidth="1"/>
    <col min="1038" max="1041" width="0" style="800" hidden="1" customWidth="1"/>
    <col min="1042" max="1042" width="12.28515625" style="800" customWidth="1"/>
    <col min="1043" max="1043" width="6.42578125" style="800" customWidth="1"/>
    <col min="1044" max="1044" width="12.28515625" style="800" customWidth="1"/>
    <col min="1045" max="1045" width="0" style="800" hidden="1" customWidth="1"/>
    <col min="1046" max="1046" width="3.7109375" style="800" customWidth="1"/>
    <col min="1047" max="1047" width="11.140625" style="800" bestFit="1" customWidth="1"/>
    <col min="1048" max="1049" width="10.5703125" style="800"/>
    <col min="1050" max="1050" width="11.140625" style="800" customWidth="1"/>
    <col min="1051" max="1280" width="10.5703125" style="800"/>
    <col min="1281" max="1288" width="0" style="800" hidden="1" customWidth="1"/>
    <col min="1289" max="1289" width="3.7109375" style="800" customWidth="1"/>
    <col min="1290" max="1290" width="3.85546875" style="800" customWidth="1"/>
    <col min="1291" max="1291" width="3.7109375" style="800" customWidth="1"/>
    <col min="1292" max="1292" width="12.7109375" style="800" customWidth="1"/>
    <col min="1293" max="1293" width="52.7109375" style="800" customWidth="1"/>
    <col min="1294" max="1297" width="0" style="800" hidden="1" customWidth="1"/>
    <col min="1298" max="1298" width="12.28515625" style="800" customWidth="1"/>
    <col min="1299" max="1299" width="6.42578125" style="800" customWidth="1"/>
    <col min="1300" max="1300" width="12.28515625" style="800" customWidth="1"/>
    <col min="1301" max="1301" width="0" style="800" hidden="1" customWidth="1"/>
    <col min="1302" max="1302" width="3.7109375" style="800" customWidth="1"/>
    <col min="1303" max="1303" width="11.140625" style="800" bestFit="1" customWidth="1"/>
    <col min="1304" max="1305" width="10.5703125" style="800"/>
    <col min="1306" max="1306" width="11.140625" style="800" customWidth="1"/>
    <col min="1307" max="1536" width="10.5703125" style="800"/>
    <col min="1537" max="1544" width="0" style="800" hidden="1" customWidth="1"/>
    <col min="1545" max="1545" width="3.7109375" style="800" customWidth="1"/>
    <col min="1546" max="1546" width="3.85546875" style="800" customWidth="1"/>
    <col min="1547" max="1547" width="3.7109375" style="800" customWidth="1"/>
    <col min="1548" max="1548" width="12.7109375" style="800" customWidth="1"/>
    <col min="1549" max="1549" width="52.7109375" style="800" customWidth="1"/>
    <col min="1550" max="1553" width="0" style="800" hidden="1" customWidth="1"/>
    <col min="1554" max="1554" width="12.28515625" style="800" customWidth="1"/>
    <col min="1555" max="1555" width="6.42578125" style="800" customWidth="1"/>
    <col min="1556" max="1556" width="12.28515625" style="800" customWidth="1"/>
    <col min="1557" max="1557" width="0" style="800" hidden="1" customWidth="1"/>
    <col min="1558" max="1558" width="3.7109375" style="800" customWidth="1"/>
    <col min="1559" max="1559" width="11.140625" style="800" bestFit="1" customWidth="1"/>
    <col min="1560" max="1561" width="10.5703125" style="800"/>
    <col min="1562" max="1562" width="11.140625" style="800" customWidth="1"/>
    <col min="1563" max="1792" width="10.5703125" style="800"/>
    <col min="1793" max="1800" width="0" style="800" hidden="1" customWidth="1"/>
    <col min="1801" max="1801" width="3.7109375" style="800" customWidth="1"/>
    <col min="1802" max="1802" width="3.85546875" style="800" customWidth="1"/>
    <col min="1803" max="1803" width="3.7109375" style="800" customWidth="1"/>
    <col min="1804" max="1804" width="12.7109375" style="800" customWidth="1"/>
    <col min="1805" max="1805" width="52.7109375" style="800" customWidth="1"/>
    <col min="1806" max="1809" width="0" style="800" hidden="1" customWidth="1"/>
    <col min="1810" max="1810" width="12.28515625" style="800" customWidth="1"/>
    <col min="1811" max="1811" width="6.42578125" style="800" customWidth="1"/>
    <col min="1812" max="1812" width="12.28515625" style="800" customWidth="1"/>
    <col min="1813" max="1813" width="0" style="800" hidden="1" customWidth="1"/>
    <col min="1814" max="1814" width="3.7109375" style="800" customWidth="1"/>
    <col min="1815" max="1815" width="11.140625" style="800" bestFit="1" customWidth="1"/>
    <col min="1816" max="1817" width="10.5703125" style="800"/>
    <col min="1818" max="1818" width="11.140625" style="800" customWidth="1"/>
    <col min="1819" max="2048" width="10.5703125" style="800"/>
    <col min="2049" max="2056" width="0" style="800" hidden="1" customWidth="1"/>
    <col min="2057" max="2057" width="3.7109375" style="800" customWidth="1"/>
    <col min="2058" max="2058" width="3.85546875" style="800" customWidth="1"/>
    <col min="2059" max="2059" width="3.7109375" style="800" customWidth="1"/>
    <col min="2060" max="2060" width="12.7109375" style="800" customWidth="1"/>
    <col min="2061" max="2061" width="52.7109375" style="800" customWidth="1"/>
    <col min="2062" max="2065" width="0" style="800" hidden="1" customWidth="1"/>
    <col min="2066" max="2066" width="12.28515625" style="800" customWidth="1"/>
    <col min="2067" max="2067" width="6.42578125" style="800" customWidth="1"/>
    <col min="2068" max="2068" width="12.28515625" style="800" customWidth="1"/>
    <col min="2069" max="2069" width="0" style="800" hidden="1" customWidth="1"/>
    <col min="2070" max="2070" width="3.7109375" style="800" customWidth="1"/>
    <col min="2071" max="2071" width="11.140625" style="800" bestFit="1" customWidth="1"/>
    <col min="2072" max="2073" width="10.5703125" style="800"/>
    <col min="2074" max="2074" width="11.140625" style="800" customWidth="1"/>
    <col min="2075" max="2304" width="10.5703125" style="800"/>
    <col min="2305" max="2312" width="0" style="800" hidden="1" customWidth="1"/>
    <col min="2313" max="2313" width="3.7109375" style="800" customWidth="1"/>
    <col min="2314" max="2314" width="3.85546875" style="800" customWidth="1"/>
    <col min="2315" max="2315" width="3.7109375" style="800" customWidth="1"/>
    <col min="2316" max="2316" width="12.7109375" style="800" customWidth="1"/>
    <col min="2317" max="2317" width="52.7109375" style="800" customWidth="1"/>
    <col min="2318" max="2321" width="0" style="800" hidden="1" customWidth="1"/>
    <col min="2322" max="2322" width="12.28515625" style="800" customWidth="1"/>
    <col min="2323" max="2323" width="6.42578125" style="800" customWidth="1"/>
    <col min="2324" max="2324" width="12.28515625" style="800" customWidth="1"/>
    <col min="2325" max="2325" width="0" style="800" hidden="1" customWidth="1"/>
    <col min="2326" max="2326" width="3.7109375" style="800" customWidth="1"/>
    <col min="2327" max="2327" width="11.140625" style="800" bestFit="1" customWidth="1"/>
    <col min="2328" max="2329" width="10.5703125" style="800"/>
    <col min="2330" max="2330" width="11.140625" style="800" customWidth="1"/>
    <col min="2331" max="2560" width="10.5703125" style="800"/>
    <col min="2561" max="2568" width="0" style="800" hidden="1" customWidth="1"/>
    <col min="2569" max="2569" width="3.7109375" style="800" customWidth="1"/>
    <col min="2570" max="2570" width="3.85546875" style="800" customWidth="1"/>
    <col min="2571" max="2571" width="3.7109375" style="800" customWidth="1"/>
    <col min="2572" max="2572" width="12.7109375" style="800" customWidth="1"/>
    <col min="2573" max="2573" width="52.7109375" style="800" customWidth="1"/>
    <col min="2574" max="2577" width="0" style="800" hidden="1" customWidth="1"/>
    <col min="2578" max="2578" width="12.28515625" style="800" customWidth="1"/>
    <col min="2579" max="2579" width="6.42578125" style="800" customWidth="1"/>
    <col min="2580" max="2580" width="12.28515625" style="800" customWidth="1"/>
    <col min="2581" max="2581" width="0" style="800" hidden="1" customWidth="1"/>
    <col min="2582" max="2582" width="3.7109375" style="800" customWidth="1"/>
    <col min="2583" max="2583" width="11.140625" style="800" bestFit="1" customWidth="1"/>
    <col min="2584" max="2585" width="10.5703125" style="800"/>
    <col min="2586" max="2586" width="11.140625" style="800" customWidth="1"/>
    <col min="2587" max="2816" width="10.5703125" style="800"/>
    <col min="2817" max="2824" width="0" style="800" hidden="1" customWidth="1"/>
    <col min="2825" max="2825" width="3.7109375" style="800" customWidth="1"/>
    <col min="2826" max="2826" width="3.85546875" style="800" customWidth="1"/>
    <col min="2827" max="2827" width="3.7109375" style="800" customWidth="1"/>
    <col min="2828" max="2828" width="12.7109375" style="800" customWidth="1"/>
    <col min="2829" max="2829" width="52.7109375" style="800" customWidth="1"/>
    <col min="2830" max="2833" width="0" style="800" hidden="1" customWidth="1"/>
    <col min="2834" max="2834" width="12.28515625" style="800" customWidth="1"/>
    <col min="2835" max="2835" width="6.42578125" style="800" customWidth="1"/>
    <col min="2836" max="2836" width="12.28515625" style="800" customWidth="1"/>
    <col min="2837" max="2837" width="0" style="800" hidden="1" customWidth="1"/>
    <col min="2838" max="2838" width="3.7109375" style="800" customWidth="1"/>
    <col min="2839" max="2839" width="11.140625" style="800" bestFit="1" customWidth="1"/>
    <col min="2840" max="2841" width="10.5703125" style="800"/>
    <col min="2842" max="2842" width="11.140625" style="800" customWidth="1"/>
    <col min="2843" max="3072" width="10.5703125" style="800"/>
    <col min="3073" max="3080" width="0" style="800" hidden="1" customWidth="1"/>
    <col min="3081" max="3081" width="3.7109375" style="800" customWidth="1"/>
    <col min="3082" max="3082" width="3.85546875" style="800" customWidth="1"/>
    <col min="3083" max="3083" width="3.7109375" style="800" customWidth="1"/>
    <col min="3084" max="3084" width="12.7109375" style="800" customWidth="1"/>
    <col min="3085" max="3085" width="52.7109375" style="800" customWidth="1"/>
    <col min="3086" max="3089" width="0" style="800" hidden="1" customWidth="1"/>
    <col min="3090" max="3090" width="12.28515625" style="800" customWidth="1"/>
    <col min="3091" max="3091" width="6.42578125" style="800" customWidth="1"/>
    <col min="3092" max="3092" width="12.28515625" style="800" customWidth="1"/>
    <col min="3093" max="3093" width="0" style="800" hidden="1" customWidth="1"/>
    <col min="3094" max="3094" width="3.7109375" style="800" customWidth="1"/>
    <col min="3095" max="3095" width="11.140625" style="800" bestFit="1" customWidth="1"/>
    <col min="3096" max="3097" width="10.5703125" style="800"/>
    <col min="3098" max="3098" width="11.140625" style="800" customWidth="1"/>
    <col min="3099" max="3328" width="10.5703125" style="800"/>
    <col min="3329" max="3336" width="0" style="800" hidden="1" customWidth="1"/>
    <col min="3337" max="3337" width="3.7109375" style="800" customWidth="1"/>
    <col min="3338" max="3338" width="3.85546875" style="800" customWidth="1"/>
    <col min="3339" max="3339" width="3.7109375" style="800" customWidth="1"/>
    <col min="3340" max="3340" width="12.7109375" style="800" customWidth="1"/>
    <col min="3341" max="3341" width="52.7109375" style="800" customWidth="1"/>
    <col min="3342" max="3345" width="0" style="800" hidden="1" customWidth="1"/>
    <col min="3346" max="3346" width="12.28515625" style="800" customWidth="1"/>
    <col min="3347" max="3347" width="6.42578125" style="800" customWidth="1"/>
    <col min="3348" max="3348" width="12.28515625" style="800" customWidth="1"/>
    <col min="3349" max="3349" width="0" style="800" hidden="1" customWidth="1"/>
    <col min="3350" max="3350" width="3.7109375" style="800" customWidth="1"/>
    <col min="3351" max="3351" width="11.140625" style="800" bestFit="1" customWidth="1"/>
    <col min="3352" max="3353" width="10.5703125" style="800"/>
    <col min="3354" max="3354" width="11.140625" style="800" customWidth="1"/>
    <col min="3355" max="3584" width="10.5703125" style="800"/>
    <col min="3585" max="3592" width="0" style="800" hidden="1" customWidth="1"/>
    <col min="3593" max="3593" width="3.7109375" style="800" customWidth="1"/>
    <col min="3594" max="3594" width="3.85546875" style="800" customWidth="1"/>
    <col min="3595" max="3595" width="3.7109375" style="800" customWidth="1"/>
    <col min="3596" max="3596" width="12.7109375" style="800" customWidth="1"/>
    <col min="3597" max="3597" width="52.7109375" style="800" customWidth="1"/>
    <col min="3598" max="3601" width="0" style="800" hidden="1" customWidth="1"/>
    <col min="3602" max="3602" width="12.28515625" style="800" customWidth="1"/>
    <col min="3603" max="3603" width="6.42578125" style="800" customWidth="1"/>
    <col min="3604" max="3604" width="12.28515625" style="800" customWidth="1"/>
    <col min="3605" max="3605" width="0" style="800" hidden="1" customWidth="1"/>
    <col min="3606" max="3606" width="3.7109375" style="800" customWidth="1"/>
    <col min="3607" max="3607" width="11.140625" style="800" bestFit="1" customWidth="1"/>
    <col min="3608" max="3609" width="10.5703125" style="800"/>
    <col min="3610" max="3610" width="11.140625" style="800" customWidth="1"/>
    <col min="3611" max="3840" width="10.5703125" style="800"/>
    <col min="3841" max="3848" width="0" style="800" hidden="1" customWidth="1"/>
    <col min="3849" max="3849" width="3.7109375" style="800" customWidth="1"/>
    <col min="3850" max="3850" width="3.85546875" style="800" customWidth="1"/>
    <col min="3851" max="3851" width="3.7109375" style="800" customWidth="1"/>
    <col min="3852" max="3852" width="12.7109375" style="800" customWidth="1"/>
    <col min="3853" max="3853" width="52.7109375" style="800" customWidth="1"/>
    <col min="3854" max="3857" width="0" style="800" hidden="1" customWidth="1"/>
    <col min="3858" max="3858" width="12.28515625" style="800" customWidth="1"/>
    <col min="3859" max="3859" width="6.42578125" style="800" customWidth="1"/>
    <col min="3860" max="3860" width="12.28515625" style="800" customWidth="1"/>
    <col min="3861" max="3861" width="0" style="800" hidden="1" customWidth="1"/>
    <col min="3862" max="3862" width="3.7109375" style="800" customWidth="1"/>
    <col min="3863" max="3863" width="11.140625" style="800" bestFit="1" customWidth="1"/>
    <col min="3864" max="3865" width="10.5703125" style="800"/>
    <col min="3866" max="3866" width="11.140625" style="800" customWidth="1"/>
    <col min="3867" max="4096" width="10.5703125" style="800"/>
    <col min="4097" max="4104" width="0" style="800" hidden="1" customWidth="1"/>
    <col min="4105" max="4105" width="3.7109375" style="800" customWidth="1"/>
    <col min="4106" max="4106" width="3.85546875" style="800" customWidth="1"/>
    <col min="4107" max="4107" width="3.7109375" style="800" customWidth="1"/>
    <col min="4108" max="4108" width="12.7109375" style="800" customWidth="1"/>
    <col min="4109" max="4109" width="52.7109375" style="800" customWidth="1"/>
    <col min="4110" max="4113" width="0" style="800" hidden="1" customWidth="1"/>
    <col min="4114" max="4114" width="12.28515625" style="800" customWidth="1"/>
    <col min="4115" max="4115" width="6.42578125" style="800" customWidth="1"/>
    <col min="4116" max="4116" width="12.28515625" style="800" customWidth="1"/>
    <col min="4117" max="4117" width="0" style="800" hidden="1" customWidth="1"/>
    <col min="4118" max="4118" width="3.7109375" style="800" customWidth="1"/>
    <col min="4119" max="4119" width="11.140625" style="800" bestFit="1" customWidth="1"/>
    <col min="4120" max="4121" width="10.5703125" style="800"/>
    <col min="4122" max="4122" width="11.140625" style="800" customWidth="1"/>
    <col min="4123" max="4352" width="10.5703125" style="800"/>
    <col min="4353" max="4360" width="0" style="800" hidden="1" customWidth="1"/>
    <col min="4361" max="4361" width="3.7109375" style="800" customWidth="1"/>
    <col min="4362" max="4362" width="3.85546875" style="800" customWidth="1"/>
    <col min="4363" max="4363" width="3.7109375" style="800" customWidth="1"/>
    <col min="4364" max="4364" width="12.7109375" style="800" customWidth="1"/>
    <col min="4365" max="4365" width="52.7109375" style="800" customWidth="1"/>
    <col min="4366" max="4369" width="0" style="800" hidden="1" customWidth="1"/>
    <col min="4370" max="4370" width="12.28515625" style="800" customWidth="1"/>
    <col min="4371" max="4371" width="6.42578125" style="800" customWidth="1"/>
    <col min="4372" max="4372" width="12.28515625" style="800" customWidth="1"/>
    <col min="4373" max="4373" width="0" style="800" hidden="1" customWidth="1"/>
    <col min="4374" max="4374" width="3.7109375" style="800" customWidth="1"/>
    <col min="4375" max="4375" width="11.140625" style="800" bestFit="1" customWidth="1"/>
    <col min="4376" max="4377" width="10.5703125" style="800"/>
    <col min="4378" max="4378" width="11.140625" style="800" customWidth="1"/>
    <col min="4379" max="4608" width="10.5703125" style="800"/>
    <col min="4609" max="4616" width="0" style="800" hidden="1" customWidth="1"/>
    <col min="4617" max="4617" width="3.7109375" style="800" customWidth="1"/>
    <col min="4618" max="4618" width="3.85546875" style="800" customWidth="1"/>
    <col min="4619" max="4619" width="3.7109375" style="800" customWidth="1"/>
    <col min="4620" max="4620" width="12.7109375" style="800" customWidth="1"/>
    <col min="4621" max="4621" width="52.7109375" style="800" customWidth="1"/>
    <col min="4622" max="4625" width="0" style="800" hidden="1" customWidth="1"/>
    <col min="4626" max="4626" width="12.28515625" style="800" customWidth="1"/>
    <col min="4627" max="4627" width="6.42578125" style="800" customWidth="1"/>
    <col min="4628" max="4628" width="12.28515625" style="800" customWidth="1"/>
    <col min="4629" max="4629" width="0" style="800" hidden="1" customWidth="1"/>
    <col min="4630" max="4630" width="3.7109375" style="800" customWidth="1"/>
    <col min="4631" max="4631" width="11.140625" style="800" bestFit="1" customWidth="1"/>
    <col min="4632" max="4633" width="10.5703125" style="800"/>
    <col min="4634" max="4634" width="11.140625" style="800" customWidth="1"/>
    <col min="4635" max="4864" width="10.5703125" style="800"/>
    <col min="4865" max="4872" width="0" style="800" hidden="1" customWidth="1"/>
    <col min="4873" max="4873" width="3.7109375" style="800" customWidth="1"/>
    <col min="4874" max="4874" width="3.85546875" style="800" customWidth="1"/>
    <col min="4875" max="4875" width="3.7109375" style="800" customWidth="1"/>
    <col min="4876" max="4876" width="12.7109375" style="800" customWidth="1"/>
    <col min="4877" max="4877" width="52.7109375" style="800" customWidth="1"/>
    <col min="4878" max="4881" width="0" style="800" hidden="1" customWidth="1"/>
    <col min="4882" max="4882" width="12.28515625" style="800" customWidth="1"/>
    <col min="4883" max="4883" width="6.42578125" style="800" customWidth="1"/>
    <col min="4884" max="4884" width="12.28515625" style="800" customWidth="1"/>
    <col min="4885" max="4885" width="0" style="800" hidden="1" customWidth="1"/>
    <col min="4886" max="4886" width="3.7109375" style="800" customWidth="1"/>
    <col min="4887" max="4887" width="11.140625" style="800" bestFit="1" customWidth="1"/>
    <col min="4888" max="4889" width="10.5703125" style="800"/>
    <col min="4890" max="4890" width="11.140625" style="800" customWidth="1"/>
    <col min="4891" max="5120" width="10.5703125" style="800"/>
    <col min="5121" max="5128" width="0" style="800" hidden="1" customWidth="1"/>
    <col min="5129" max="5129" width="3.7109375" style="800" customWidth="1"/>
    <col min="5130" max="5130" width="3.85546875" style="800" customWidth="1"/>
    <col min="5131" max="5131" width="3.7109375" style="800" customWidth="1"/>
    <col min="5132" max="5132" width="12.7109375" style="800" customWidth="1"/>
    <col min="5133" max="5133" width="52.7109375" style="800" customWidth="1"/>
    <col min="5134" max="5137" width="0" style="800" hidden="1" customWidth="1"/>
    <col min="5138" max="5138" width="12.28515625" style="800" customWidth="1"/>
    <col min="5139" max="5139" width="6.42578125" style="800" customWidth="1"/>
    <col min="5140" max="5140" width="12.28515625" style="800" customWidth="1"/>
    <col min="5141" max="5141" width="0" style="800" hidden="1" customWidth="1"/>
    <col min="5142" max="5142" width="3.7109375" style="800" customWidth="1"/>
    <col min="5143" max="5143" width="11.140625" style="800" bestFit="1" customWidth="1"/>
    <col min="5144" max="5145" width="10.5703125" style="800"/>
    <col min="5146" max="5146" width="11.140625" style="800" customWidth="1"/>
    <col min="5147" max="5376" width="10.5703125" style="800"/>
    <col min="5377" max="5384" width="0" style="800" hidden="1" customWidth="1"/>
    <col min="5385" max="5385" width="3.7109375" style="800" customWidth="1"/>
    <col min="5386" max="5386" width="3.85546875" style="800" customWidth="1"/>
    <col min="5387" max="5387" width="3.7109375" style="800" customWidth="1"/>
    <col min="5388" max="5388" width="12.7109375" style="800" customWidth="1"/>
    <col min="5389" max="5389" width="52.7109375" style="800" customWidth="1"/>
    <col min="5390" max="5393" width="0" style="800" hidden="1" customWidth="1"/>
    <col min="5394" max="5394" width="12.28515625" style="800" customWidth="1"/>
    <col min="5395" max="5395" width="6.42578125" style="800" customWidth="1"/>
    <col min="5396" max="5396" width="12.28515625" style="800" customWidth="1"/>
    <col min="5397" max="5397" width="0" style="800" hidden="1" customWidth="1"/>
    <col min="5398" max="5398" width="3.7109375" style="800" customWidth="1"/>
    <col min="5399" max="5399" width="11.140625" style="800" bestFit="1" customWidth="1"/>
    <col min="5400" max="5401" width="10.5703125" style="800"/>
    <col min="5402" max="5402" width="11.140625" style="800" customWidth="1"/>
    <col min="5403" max="5632" width="10.5703125" style="800"/>
    <col min="5633" max="5640" width="0" style="800" hidden="1" customWidth="1"/>
    <col min="5641" max="5641" width="3.7109375" style="800" customWidth="1"/>
    <col min="5642" max="5642" width="3.85546875" style="800" customWidth="1"/>
    <col min="5643" max="5643" width="3.7109375" style="800" customWidth="1"/>
    <col min="5644" max="5644" width="12.7109375" style="800" customWidth="1"/>
    <col min="5645" max="5645" width="52.7109375" style="800" customWidth="1"/>
    <col min="5646" max="5649" width="0" style="800" hidden="1" customWidth="1"/>
    <col min="5650" max="5650" width="12.28515625" style="800" customWidth="1"/>
    <col min="5651" max="5651" width="6.42578125" style="800" customWidth="1"/>
    <col min="5652" max="5652" width="12.28515625" style="800" customWidth="1"/>
    <col min="5653" max="5653" width="0" style="800" hidden="1" customWidth="1"/>
    <col min="5654" max="5654" width="3.7109375" style="800" customWidth="1"/>
    <col min="5655" max="5655" width="11.140625" style="800" bestFit="1" customWidth="1"/>
    <col min="5656" max="5657" width="10.5703125" style="800"/>
    <col min="5658" max="5658" width="11.140625" style="800" customWidth="1"/>
    <col min="5659" max="5888" width="10.5703125" style="800"/>
    <col min="5889" max="5896" width="0" style="800" hidden="1" customWidth="1"/>
    <col min="5897" max="5897" width="3.7109375" style="800" customWidth="1"/>
    <col min="5898" max="5898" width="3.85546875" style="800" customWidth="1"/>
    <col min="5899" max="5899" width="3.7109375" style="800" customWidth="1"/>
    <col min="5900" max="5900" width="12.7109375" style="800" customWidth="1"/>
    <col min="5901" max="5901" width="52.7109375" style="800" customWidth="1"/>
    <col min="5902" max="5905" width="0" style="800" hidden="1" customWidth="1"/>
    <col min="5906" max="5906" width="12.28515625" style="800" customWidth="1"/>
    <col min="5907" max="5907" width="6.42578125" style="800" customWidth="1"/>
    <col min="5908" max="5908" width="12.28515625" style="800" customWidth="1"/>
    <col min="5909" max="5909" width="0" style="800" hidden="1" customWidth="1"/>
    <col min="5910" max="5910" width="3.7109375" style="800" customWidth="1"/>
    <col min="5911" max="5911" width="11.140625" style="800" bestFit="1" customWidth="1"/>
    <col min="5912" max="5913" width="10.5703125" style="800"/>
    <col min="5914" max="5914" width="11.140625" style="800" customWidth="1"/>
    <col min="5915" max="6144" width="10.5703125" style="800"/>
    <col min="6145" max="6152" width="0" style="800" hidden="1" customWidth="1"/>
    <col min="6153" max="6153" width="3.7109375" style="800" customWidth="1"/>
    <col min="6154" max="6154" width="3.85546875" style="800" customWidth="1"/>
    <col min="6155" max="6155" width="3.7109375" style="800" customWidth="1"/>
    <col min="6156" max="6156" width="12.7109375" style="800" customWidth="1"/>
    <col min="6157" max="6157" width="52.7109375" style="800" customWidth="1"/>
    <col min="6158" max="6161" width="0" style="800" hidden="1" customWidth="1"/>
    <col min="6162" max="6162" width="12.28515625" style="800" customWidth="1"/>
    <col min="6163" max="6163" width="6.42578125" style="800" customWidth="1"/>
    <col min="6164" max="6164" width="12.28515625" style="800" customWidth="1"/>
    <col min="6165" max="6165" width="0" style="800" hidden="1" customWidth="1"/>
    <col min="6166" max="6166" width="3.7109375" style="800" customWidth="1"/>
    <col min="6167" max="6167" width="11.140625" style="800" bestFit="1" customWidth="1"/>
    <col min="6168" max="6169" width="10.5703125" style="800"/>
    <col min="6170" max="6170" width="11.140625" style="800" customWidth="1"/>
    <col min="6171" max="6400" width="10.5703125" style="800"/>
    <col min="6401" max="6408" width="0" style="800" hidden="1" customWidth="1"/>
    <col min="6409" max="6409" width="3.7109375" style="800" customWidth="1"/>
    <col min="6410" max="6410" width="3.85546875" style="800" customWidth="1"/>
    <col min="6411" max="6411" width="3.7109375" style="800" customWidth="1"/>
    <col min="6412" max="6412" width="12.7109375" style="800" customWidth="1"/>
    <col min="6413" max="6413" width="52.7109375" style="800" customWidth="1"/>
    <col min="6414" max="6417" width="0" style="800" hidden="1" customWidth="1"/>
    <col min="6418" max="6418" width="12.28515625" style="800" customWidth="1"/>
    <col min="6419" max="6419" width="6.42578125" style="800" customWidth="1"/>
    <col min="6420" max="6420" width="12.28515625" style="800" customWidth="1"/>
    <col min="6421" max="6421" width="0" style="800" hidden="1" customWidth="1"/>
    <col min="6422" max="6422" width="3.7109375" style="800" customWidth="1"/>
    <col min="6423" max="6423" width="11.140625" style="800" bestFit="1" customWidth="1"/>
    <col min="6424" max="6425" width="10.5703125" style="800"/>
    <col min="6426" max="6426" width="11.140625" style="800" customWidth="1"/>
    <col min="6427" max="6656" width="10.5703125" style="800"/>
    <col min="6657" max="6664" width="0" style="800" hidden="1" customWidth="1"/>
    <col min="6665" max="6665" width="3.7109375" style="800" customWidth="1"/>
    <col min="6666" max="6666" width="3.85546875" style="800" customWidth="1"/>
    <col min="6667" max="6667" width="3.7109375" style="800" customWidth="1"/>
    <col min="6668" max="6668" width="12.7109375" style="800" customWidth="1"/>
    <col min="6669" max="6669" width="52.7109375" style="800" customWidth="1"/>
    <col min="6670" max="6673" width="0" style="800" hidden="1" customWidth="1"/>
    <col min="6674" max="6674" width="12.28515625" style="800" customWidth="1"/>
    <col min="6675" max="6675" width="6.42578125" style="800" customWidth="1"/>
    <col min="6676" max="6676" width="12.28515625" style="800" customWidth="1"/>
    <col min="6677" max="6677" width="0" style="800" hidden="1" customWidth="1"/>
    <col min="6678" max="6678" width="3.7109375" style="800" customWidth="1"/>
    <col min="6679" max="6679" width="11.140625" style="800" bestFit="1" customWidth="1"/>
    <col min="6680" max="6681" width="10.5703125" style="800"/>
    <col min="6682" max="6682" width="11.140625" style="800" customWidth="1"/>
    <col min="6683" max="6912" width="10.5703125" style="800"/>
    <col min="6913" max="6920" width="0" style="800" hidden="1" customWidth="1"/>
    <col min="6921" max="6921" width="3.7109375" style="800" customWidth="1"/>
    <col min="6922" max="6922" width="3.85546875" style="800" customWidth="1"/>
    <col min="6923" max="6923" width="3.7109375" style="800" customWidth="1"/>
    <col min="6924" max="6924" width="12.7109375" style="800" customWidth="1"/>
    <col min="6925" max="6925" width="52.7109375" style="800" customWidth="1"/>
    <col min="6926" max="6929" width="0" style="800" hidden="1" customWidth="1"/>
    <col min="6930" max="6930" width="12.28515625" style="800" customWidth="1"/>
    <col min="6931" max="6931" width="6.42578125" style="800" customWidth="1"/>
    <col min="6932" max="6932" width="12.28515625" style="800" customWidth="1"/>
    <col min="6933" max="6933" width="0" style="800" hidden="1" customWidth="1"/>
    <col min="6934" max="6934" width="3.7109375" style="800" customWidth="1"/>
    <col min="6935" max="6935" width="11.140625" style="800" bestFit="1" customWidth="1"/>
    <col min="6936" max="6937" width="10.5703125" style="800"/>
    <col min="6938" max="6938" width="11.140625" style="800" customWidth="1"/>
    <col min="6939" max="7168" width="10.5703125" style="800"/>
    <col min="7169" max="7176" width="0" style="800" hidden="1" customWidth="1"/>
    <col min="7177" max="7177" width="3.7109375" style="800" customWidth="1"/>
    <col min="7178" max="7178" width="3.85546875" style="800" customWidth="1"/>
    <col min="7179" max="7179" width="3.7109375" style="800" customWidth="1"/>
    <col min="7180" max="7180" width="12.7109375" style="800" customWidth="1"/>
    <col min="7181" max="7181" width="52.7109375" style="800" customWidth="1"/>
    <col min="7182" max="7185" width="0" style="800" hidden="1" customWidth="1"/>
    <col min="7186" max="7186" width="12.28515625" style="800" customWidth="1"/>
    <col min="7187" max="7187" width="6.42578125" style="800" customWidth="1"/>
    <col min="7188" max="7188" width="12.28515625" style="800" customWidth="1"/>
    <col min="7189" max="7189" width="0" style="800" hidden="1" customWidth="1"/>
    <col min="7190" max="7190" width="3.7109375" style="800" customWidth="1"/>
    <col min="7191" max="7191" width="11.140625" style="800" bestFit="1" customWidth="1"/>
    <col min="7192" max="7193" width="10.5703125" style="800"/>
    <col min="7194" max="7194" width="11.140625" style="800" customWidth="1"/>
    <col min="7195" max="7424" width="10.5703125" style="800"/>
    <col min="7425" max="7432" width="0" style="800" hidden="1" customWidth="1"/>
    <col min="7433" max="7433" width="3.7109375" style="800" customWidth="1"/>
    <col min="7434" max="7434" width="3.85546875" style="800" customWidth="1"/>
    <col min="7435" max="7435" width="3.7109375" style="800" customWidth="1"/>
    <col min="7436" max="7436" width="12.7109375" style="800" customWidth="1"/>
    <col min="7437" max="7437" width="52.7109375" style="800" customWidth="1"/>
    <col min="7438" max="7441" width="0" style="800" hidden="1" customWidth="1"/>
    <col min="7442" max="7442" width="12.28515625" style="800" customWidth="1"/>
    <col min="7443" max="7443" width="6.42578125" style="800" customWidth="1"/>
    <col min="7444" max="7444" width="12.28515625" style="800" customWidth="1"/>
    <col min="7445" max="7445" width="0" style="800" hidden="1" customWidth="1"/>
    <col min="7446" max="7446" width="3.7109375" style="800" customWidth="1"/>
    <col min="7447" max="7447" width="11.140625" style="800" bestFit="1" customWidth="1"/>
    <col min="7448" max="7449" width="10.5703125" style="800"/>
    <col min="7450" max="7450" width="11.140625" style="800" customWidth="1"/>
    <col min="7451" max="7680" width="10.5703125" style="800"/>
    <col min="7681" max="7688" width="0" style="800" hidden="1" customWidth="1"/>
    <col min="7689" max="7689" width="3.7109375" style="800" customWidth="1"/>
    <col min="7690" max="7690" width="3.85546875" style="800" customWidth="1"/>
    <col min="7691" max="7691" width="3.7109375" style="800" customWidth="1"/>
    <col min="7692" max="7692" width="12.7109375" style="800" customWidth="1"/>
    <col min="7693" max="7693" width="52.7109375" style="800" customWidth="1"/>
    <col min="7694" max="7697" width="0" style="800" hidden="1" customWidth="1"/>
    <col min="7698" max="7698" width="12.28515625" style="800" customWidth="1"/>
    <col min="7699" max="7699" width="6.42578125" style="800" customWidth="1"/>
    <col min="7700" max="7700" width="12.28515625" style="800" customWidth="1"/>
    <col min="7701" max="7701" width="0" style="800" hidden="1" customWidth="1"/>
    <col min="7702" max="7702" width="3.7109375" style="800" customWidth="1"/>
    <col min="7703" max="7703" width="11.140625" style="800" bestFit="1" customWidth="1"/>
    <col min="7704" max="7705" width="10.5703125" style="800"/>
    <col min="7706" max="7706" width="11.140625" style="800" customWidth="1"/>
    <col min="7707" max="7936" width="10.5703125" style="800"/>
    <col min="7937" max="7944" width="0" style="800" hidden="1" customWidth="1"/>
    <col min="7945" max="7945" width="3.7109375" style="800" customWidth="1"/>
    <col min="7946" max="7946" width="3.85546875" style="800" customWidth="1"/>
    <col min="7947" max="7947" width="3.7109375" style="800" customWidth="1"/>
    <col min="7948" max="7948" width="12.7109375" style="800" customWidth="1"/>
    <col min="7949" max="7949" width="52.7109375" style="800" customWidth="1"/>
    <col min="7950" max="7953" width="0" style="800" hidden="1" customWidth="1"/>
    <col min="7954" max="7954" width="12.28515625" style="800" customWidth="1"/>
    <col min="7955" max="7955" width="6.42578125" style="800" customWidth="1"/>
    <col min="7956" max="7956" width="12.28515625" style="800" customWidth="1"/>
    <col min="7957" max="7957" width="0" style="800" hidden="1" customWidth="1"/>
    <col min="7958" max="7958" width="3.7109375" style="800" customWidth="1"/>
    <col min="7959" max="7959" width="11.140625" style="800" bestFit="1" customWidth="1"/>
    <col min="7960" max="7961" width="10.5703125" style="800"/>
    <col min="7962" max="7962" width="11.140625" style="800" customWidth="1"/>
    <col min="7963" max="8192" width="10.5703125" style="800"/>
    <col min="8193" max="8200" width="0" style="800" hidden="1" customWidth="1"/>
    <col min="8201" max="8201" width="3.7109375" style="800" customWidth="1"/>
    <col min="8202" max="8202" width="3.85546875" style="800" customWidth="1"/>
    <col min="8203" max="8203" width="3.7109375" style="800" customWidth="1"/>
    <col min="8204" max="8204" width="12.7109375" style="800" customWidth="1"/>
    <col min="8205" max="8205" width="52.7109375" style="800" customWidth="1"/>
    <col min="8206" max="8209" width="0" style="800" hidden="1" customWidth="1"/>
    <col min="8210" max="8210" width="12.28515625" style="800" customWidth="1"/>
    <col min="8211" max="8211" width="6.42578125" style="800" customWidth="1"/>
    <col min="8212" max="8212" width="12.28515625" style="800" customWidth="1"/>
    <col min="8213" max="8213" width="0" style="800" hidden="1" customWidth="1"/>
    <col min="8214" max="8214" width="3.7109375" style="800" customWidth="1"/>
    <col min="8215" max="8215" width="11.140625" style="800" bestFit="1" customWidth="1"/>
    <col min="8216" max="8217" width="10.5703125" style="800"/>
    <col min="8218" max="8218" width="11.140625" style="800" customWidth="1"/>
    <col min="8219" max="8448" width="10.5703125" style="800"/>
    <col min="8449" max="8456" width="0" style="800" hidden="1" customWidth="1"/>
    <col min="8457" max="8457" width="3.7109375" style="800" customWidth="1"/>
    <col min="8458" max="8458" width="3.85546875" style="800" customWidth="1"/>
    <col min="8459" max="8459" width="3.7109375" style="800" customWidth="1"/>
    <col min="8460" max="8460" width="12.7109375" style="800" customWidth="1"/>
    <col min="8461" max="8461" width="52.7109375" style="800" customWidth="1"/>
    <col min="8462" max="8465" width="0" style="800" hidden="1" customWidth="1"/>
    <col min="8466" max="8466" width="12.28515625" style="800" customWidth="1"/>
    <col min="8467" max="8467" width="6.42578125" style="800" customWidth="1"/>
    <col min="8468" max="8468" width="12.28515625" style="800" customWidth="1"/>
    <col min="8469" max="8469" width="0" style="800" hidden="1" customWidth="1"/>
    <col min="8470" max="8470" width="3.7109375" style="800" customWidth="1"/>
    <col min="8471" max="8471" width="11.140625" style="800" bestFit="1" customWidth="1"/>
    <col min="8472" max="8473" width="10.5703125" style="800"/>
    <col min="8474" max="8474" width="11.140625" style="800" customWidth="1"/>
    <col min="8475" max="8704" width="10.5703125" style="800"/>
    <col min="8705" max="8712" width="0" style="800" hidden="1" customWidth="1"/>
    <col min="8713" max="8713" width="3.7109375" style="800" customWidth="1"/>
    <col min="8714" max="8714" width="3.85546875" style="800" customWidth="1"/>
    <col min="8715" max="8715" width="3.7109375" style="800" customWidth="1"/>
    <col min="8716" max="8716" width="12.7109375" style="800" customWidth="1"/>
    <col min="8717" max="8717" width="52.7109375" style="800" customWidth="1"/>
    <col min="8718" max="8721" width="0" style="800" hidden="1" customWidth="1"/>
    <col min="8722" max="8722" width="12.28515625" style="800" customWidth="1"/>
    <col min="8723" max="8723" width="6.42578125" style="800" customWidth="1"/>
    <col min="8724" max="8724" width="12.28515625" style="800" customWidth="1"/>
    <col min="8725" max="8725" width="0" style="800" hidden="1" customWidth="1"/>
    <col min="8726" max="8726" width="3.7109375" style="800" customWidth="1"/>
    <col min="8727" max="8727" width="11.140625" style="800" bestFit="1" customWidth="1"/>
    <col min="8728" max="8729" width="10.5703125" style="800"/>
    <col min="8730" max="8730" width="11.140625" style="800" customWidth="1"/>
    <col min="8731" max="8960" width="10.5703125" style="800"/>
    <col min="8961" max="8968" width="0" style="800" hidden="1" customWidth="1"/>
    <col min="8969" max="8969" width="3.7109375" style="800" customWidth="1"/>
    <col min="8970" max="8970" width="3.85546875" style="800" customWidth="1"/>
    <col min="8971" max="8971" width="3.7109375" style="800" customWidth="1"/>
    <col min="8972" max="8972" width="12.7109375" style="800" customWidth="1"/>
    <col min="8973" max="8973" width="52.7109375" style="800" customWidth="1"/>
    <col min="8974" max="8977" width="0" style="800" hidden="1" customWidth="1"/>
    <col min="8978" max="8978" width="12.28515625" style="800" customWidth="1"/>
    <col min="8979" max="8979" width="6.42578125" style="800" customWidth="1"/>
    <col min="8980" max="8980" width="12.28515625" style="800" customWidth="1"/>
    <col min="8981" max="8981" width="0" style="800" hidden="1" customWidth="1"/>
    <col min="8982" max="8982" width="3.7109375" style="800" customWidth="1"/>
    <col min="8983" max="8983" width="11.140625" style="800" bestFit="1" customWidth="1"/>
    <col min="8984" max="8985" width="10.5703125" style="800"/>
    <col min="8986" max="8986" width="11.140625" style="800" customWidth="1"/>
    <col min="8987" max="9216" width="10.5703125" style="800"/>
    <col min="9217" max="9224" width="0" style="800" hidden="1" customWidth="1"/>
    <col min="9225" max="9225" width="3.7109375" style="800" customWidth="1"/>
    <col min="9226" max="9226" width="3.85546875" style="800" customWidth="1"/>
    <col min="9227" max="9227" width="3.7109375" style="800" customWidth="1"/>
    <col min="9228" max="9228" width="12.7109375" style="800" customWidth="1"/>
    <col min="9229" max="9229" width="52.7109375" style="800" customWidth="1"/>
    <col min="9230" max="9233" width="0" style="800" hidden="1" customWidth="1"/>
    <col min="9234" max="9234" width="12.28515625" style="800" customWidth="1"/>
    <col min="9235" max="9235" width="6.42578125" style="800" customWidth="1"/>
    <col min="9236" max="9236" width="12.28515625" style="800" customWidth="1"/>
    <col min="9237" max="9237" width="0" style="800" hidden="1" customWidth="1"/>
    <col min="9238" max="9238" width="3.7109375" style="800" customWidth="1"/>
    <col min="9239" max="9239" width="11.140625" style="800" bestFit="1" customWidth="1"/>
    <col min="9240" max="9241" width="10.5703125" style="800"/>
    <col min="9242" max="9242" width="11.140625" style="800" customWidth="1"/>
    <col min="9243" max="9472" width="10.5703125" style="800"/>
    <col min="9473" max="9480" width="0" style="800" hidden="1" customWidth="1"/>
    <col min="9481" max="9481" width="3.7109375" style="800" customWidth="1"/>
    <col min="9482" max="9482" width="3.85546875" style="800" customWidth="1"/>
    <col min="9483" max="9483" width="3.7109375" style="800" customWidth="1"/>
    <col min="9484" max="9484" width="12.7109375" style="800" customWidth="1"/>
    <col min="9485" max="9485" width="52.7109375" style="800" customWidth="1"/>
    <col min="9486" max="9489" width="0" style="800" hidden="1" customWidth="1"/>
    <col min="9490" max="9490" width="12.28515625" style="800" customWidth="1"/>
    <col min="9491" max="9491" width="6.42578125" style="800" customWidth="1"/>
    <col min="9492" max="9492" width="12.28515625" style="800" customWidth="1"/>
    <col min="9493" max="9493" width="0" style="800" hidden="1" customWidth="1"/>
    <col min="9494" max="9494" width="3.7109375" style="800" customWidth="1"/>
    <col min="9495" max="9495" width="11.140625" style="800" bestFit="1" customWidth="1"/>
    <col min="9496" max="9497" width="10.5703125" style="800"/>
    <col min="9498" max="9498" width="11.140625" style="800" customWidth="1"/>
    <col min="9499" max="9728" width="10.5703125" style="800"/>
    <col min="9729" max="9736" width="0" style="800" hidden="1" customWidth="1"/>
    <col min="9737" max="9737" width="3.7109375" style="800" customWidth="1"/>
    <col min="9738" max="9738" width="3.85546875" style="800" customWidth="1"/>
    <col min="9739" max="9739" width="3.7109375" style="800" customWidth="1"/>
    <col min="9740" max="9740" width="12.7109375" style="800" customWidth="1"/>
    <col min="9741" max="9741" width="52.7109375" style="800" customWidth="1"/>
    <col min="9742" max="9745" width="0" style="800" hidden="1" customWidth="1"/>
    <col min="9746" max="9746" width="12.28515625" style="800" customWidth="1"/>
    <col min="9747" max="9747" width="6.42578125" style="800" customWidth="1"/>
    <col min="9748" max="9748" width="12.28515625" style="800" customWidth="1"/>
    <col min="9749" max="9749" width="0" style="800" hidden="1" customWidth="1"/>
    <col min="9750" max="9750" width="3.7109375" style="800" customWidth="1"/>
    <col min="9751" max="9751" width="11.140625" style="800" bestFit="1" customWidth="1"/>
    <col min="9752" max="9753" width="10.5703125" style="800"/>
    <col min="9754" max="9754" width="11.140625" style="800" customWidth="1"/>
    <col min="9755" max="9984" width="10.5703125" style="800"/>
    <col min="9985" max="9992" width="0" style="800" hidden="1" customWidth="1"/>
    <col min="9993" max="9993" width="3.7109375" style="800" customWidth="1"/>
    <col min="9994" max="9994" width="3.85546875" style="800" customWidth="1"/>
    <col min="9995" max="9995" width="3.7109375" style="800" customWidth="1"/>
    <col min="9996" max="9996" width="12.7109375" style="800" customWidth="1"/>
    <col min="9997" max="9997" width="52.7109375" style="800" customWidth="1"/>
    <col min="9998" max="10001" width="0" style="800" hidden="1" customWidth="1"/>
    <col min="10002" max="10002" width="12.28515625" style="800" customWidth="1"/>
    <col min="10003" max="10003" width="6.42578125" style="800" customWidth="1"/>
    <col min="10004" max="10004" width="12.28515625" style="800" customWidth="1"/>
    <col min="10005" max="10005" width="0" style="800" hidden="1" customWidth="1"/>
    <col min="10006" max="10006" width="3.7109375" style="800" customWidth="1"/>
    <col min="10007" max="10007" width="11.140625" style="800" bestFit="1" customWidth="1"/>
    <col min="10008" max="10009" width="10.5703125" style="800"/>
    <col min="10010" max="10010" width="11.140625" style="800" customWidth="1"/>
    <col min="10011" max="10240" width="10.5703125" style="800"/>
    <col min="10241" max="10248" width="0" style="800" hidden="1" customWidth="1"/>
    <col min="10249" max="10249" width="3.7109375" style="800" customWidth="1"/>
    <col min="10250" max="10250" width="3.85546875" style="800" customWidth="1"/>
    <col min="10251" max="10251" width="3.7109375" style="800" customWidth="1"/>
    <col min="10252" max="10252" width="12.7109375" style="800" customWidth="1"/>
    <col min="10253" max="10253" width="52.7109375" style="800" customWidth="1"/>
    <col min="10254" max="10257" width="0" style="800" hidden="1" customWidth="1"/>
    <col min="10258" max="10258" width="12.28515625" style="800" customWidth="1"/>
    <col min="10259" max="10259" width="6.42578125" style="800" customWidth="1"/>
    <col min="10260" max="10260" width="12.28515625" style="800" customWidth="1"/>
    <col min="10261" max="10261" width="0" style="800" hidden="1" customWidth="1"/>
    <col min="10262" max="10262" width="3.7109375" style="800" customWidth="1"/>
    <col min="10263" max="10263" width="11.140625" style="800" bestFit="1" customWidth="1"/>
    <col min="10264" max="10265" width="10.5703125" style="800"/>
    <col min="10266" max="10266" width="11.140625" style="800" customWidth="1"/>
    <col min="10267" max="10496" width="10.5703125" style="800"/>
    <col min="10497" max="10504" width="0" style="800" hidden="1" customWidth="1"/>
    <col min="10505" max="10505" width="3.7109375" style="800" customWidth="1"/>
    <col min="10506" max="10506" width="3.85546875" style="800" customWidth="1"/>
    <col min="10507" max="10507" width="3.7109375" style="800" customWidth="1"/>
    <col min="10508" max="10508" width="12.7109375" style="800" customWidth="1"/>
    <col min="10509" max="10509" width="52.7109375" style="800" customWidth="1"/>
    <col min="10510" max="10513" width="0" style="800" hidden="1" customWidth="1"/>
    <col min="10514" max="10514" width="12.28515625" style="800" customWidth="1"/>
    <col min="10515" max="10515" width="6.42578125" style="800" customWidth="1"/>
    <col min="10516" max="10516" width="12.28515625" style="800" customWidth="1"/>
    <col min="10517" max="10517" width="0" style="800" hidden="1" customWidth="1"/>
    <col min="10518" max="10518" width="3.7109375" style="800" customWidth="1"/>
    <col min="10519" max="10519" width="11.140625" style="800" bestFit="1" customWidth="1"/>
    <col min="10520" max="10521" width="10.5703125" style="800"/>
    <col min="10522" max="10522" width="11.140625" style="800" customWidth="1"/>
    <col min="10523" max="10752" width="10.5703125" style="800"/>
    <col min="10753" max="10760" width="0" style="800" hidden="1" customWidth="1"/>
    <col min="10761" max="10761" width="3.7109375" style="800" customWidth="1"/>
    <col min="10762" max="10762" width="3.85546875" style="800" customWidth="1"/>
    <col min="10763" max="10763" width="3.7109375" style="800" customWidth="1"/>
    <col min="10764" max="10764" width="12.7109375" style="800" customWidth="1"/>
    <col min="10765" max="10765" width="52.7109375" style="800" customWidth="1"/>
    <col min="10766" max="10769" width="0" style="800" hidden="1" customWidth="1"/>
    <col min="10770" max="10770" width="12.28515625" style="800" customWidth="1"/>
    <col min="10771" max="10771" width="6.42578125" style="800" customWidth="1"/>
    <col min="10772" max="10772" width="12.28515625" style="800" customWidth="1"/>
    <col min="10773" max="10773" width="0" style="800" hidden="1" customWidth="1"/>
    <col min="10774" max="10774" width="3.7109375" style="800" customWidth="1"/>
    <col min="10775" max="10775" width="11.140625" style="800" bestFit="1" customWidth="1"/>
    <col min="10776" max="10777" width="10.5703125" style="800"/>
    <col min="10778" max="10778" width="11.140625" style="800" customWidth="1"/>
    <col min="10779" max="11008" width="10.5703125" style="800"/>
    <col min="11009" max="11016" width="0" style="800" hidden="1" customWidth="1"/>
    <col min="11017" max="11017" width="3.7109375" style="800" customWidth="1"/>
    <col min="11018" max="11018" width="3.85546875" style="800" customWidth="1"/>
    <col min="11019" max="11019" width="3.7109375" style="800" customWidth="1"/>
    <col min="11020" max="11020" width="12.7109375" style="800" customWidth="1"/>
    <col min="11021" max="11021" width="52.7109375" style="800" customWidth="1"/>
    <col min="11022" max="11025" width="0" style="800" hidden="1" customWidth="1"/>
    <col min="11026" max="11026" width="12.28515625" style="800" customWidth="1"/>
    <col min="11027" max="11027" width="6.42578125" style="800" customWidth="1"/>
    <col min="11028" max="11028" width="12.28515625" style="800" customWidth="1"/>
    <col min="11029" max="11029" width="0" style="800" hidden="1" customWidth="1"/>
    <col min="11030" max="11030" width="3.7109375" style="800" customWidth="1"/>
    <col min="11031" max="11031" width="11.140625" style="800" bestFit="1" customWidth="1"/>
    <col min="11032" max="11033" width="10.5703125" style="800"/>
    <col min="11034" max="11034" width="11.140625" style="800" customWidth="1"/>
    <col min="11035" max="11264" width="10.5703125" style="800"/>
    <col min="11265" max="11272" width="0" style="800" hidden="1" customWidth="1"/>
    <col min="11273" max="11273" width="3.7109375" style="800" customWidth="1"/>
    <col min="11274" max="11274" width="3.85546875" style="800" customWidth="1"/>
    <col min="11275" max="11275" width="3.7109375" style="800" customWidth="1"/>
    <col min="11276" max="11276" width="12.7109375" style="800" customWidth="1"/>
    <col min="11277" max="11277" width="52.7109375" style="800" customWidth="1"/>
    <col min="11278" max="11281" width="0" style="800" hidden="1" customWidth="1"/>
    <col min="11282" max="11282" width="12.28515625" style="800" customWidth="1"/>
    <col min="11283" max="11283" width="6.42578125" style="800" customWidth="1"/>
    <col min="11284" max="11284" width="12.28515625" style="800" customWidth="1"/>
    <col min="11285" max="11285" width="0" style="800" hidden="1" customWidth="1"/>
    <col min="11286" max="11286" width="3.7109375" style="800" customWidth="1"/>
    <col min="11287" max="11287" width="11.140625" style="800" bestFit="1" customWidth="1"/>
    <col min="11288" max="11289" width="10.5703125" style="800"/>
    <col min="11290" max="11290" width="11.140625" style="800" customWidth="1"/>
    <col min="11291" max="11520" width="10.5703125" style="800"/>
    <col min="11521" max="11528" width="0" style="800" hidden="1" customWidth="1"/>
    <col min="11529" max="11529" width="3.7109375" style="800" customWidth="1"/>
    <col min="11530" max="11530" width="3.85546875" style="800" customWidth="1"/>
    <col min="11531" max="11531" width="3.7109375" style="800" customWidth="1"/>
    <col min="11532" max="11532" width="12.7109375" style="800" customWidth="1"/>
    <col min="11533" max="11533" width="52.7109375" style="800" customWidth="1"/>
    <col min="11534" max="11537" width="0" style="800" hidden="1" customWidth="1"/>
    <col min="11538" max="11538" width="12.28515625" style="800" customWidth="1"/>
    <col min="11539" max="11539" width="6.42578125" style="800" customWidth="1"/>
    <col min="11540" max="11540" width="12.28515625" style="800" customWidth="1"/>
    <col min="11541" max="11541" width="0" style="800" hidden="1" customWidth="1"/>
    <col min="11542" max="11542" width="3.7109375" style="800" customWidth="1"/>
    <col min="11543" max="11543" width="11.140625" style="800" bestFit="1" customWidth="1"/>
    <col min="11544" max="11545" width="10.5703125" style="800"/>
    <col min="11546" max="11546" width="11.140625" style="800" customWidth="1"/>
    <col min="11547" max="11776" width="10.5703125" style="800"/>
    <col min="11777" max="11784" width="0" style="800" hidden="1" customWidth="1"/>
    <col min="11785" max="11785" width="3.7109375" style="800" customWidth="1"/>
    <col min="11786" max="11786" width="3.85546875" style="800" customWidth="1"/>
    <col min="11787" max="11787" width="3.7109375" style="800" customWidth="1"/>
    <col min="11788" max="11788" width="12.7109375" style="800" customWidth="1"/>
    <col min="11789" max="11789" width="52.7109375" style="800" customWidth="1"/>
    <col min="11790" max="11793" width="0" style="800" hidden="1" customWidth="1"/>
    <col min="11794" max="11794" width="12.28515625" style="800" customWidth="1"/>
    <col min="11795" max="11795" width="6.42578125" style="800" customWidth="1"/>
    <col min="11796" max="11796" width="12.28515625" style="800" customWidth="1"/>
    <col min="11797" max="11797" width="0" style="800" hidden="1" customWidth="1"/>
    <col min="11798" max="11798" width="3.7109375" style="800" customWidth="1"/>
    <col min="11799" max="11799" width="11.140625" style="800" bestFit="1" customWidth="1"/>
    <col min="11800" max="11801" width="10.5703125" style="800"/>
    <col min="11802" max="11802" width="11.140625" style="800" customWidth="1"/>
    <col min="11803" max="12032" width="10.5703125" style="800"/>
    <col min="12033" max="12040" width="0" style="800" hidden="1" customWidth="1"/>
    <col min="12041" max="12041" width="3.7109375" style="800" customWidth="1"/>
    <col min="12042" max="12042" width="3.85546875" style="800" customWidth="1"/>
    <col min="12043" max="12043" width="3.7109375" style="800" customWidth="1"/>
    <col min="12044" max="12044" width="12.7109375" style="800" customWidth="1"/>
    <col min="12045" max="12045" width="52.7109375" style="800" customWidth="1"/>
    <col min="12046" max="12049" width="0" style="800" hidden="1" customWidth="1"/>
    <col min="12050" max="12050" width="12.28515625" style="800" customWidth="1"/>
    <col min="12051" max="12051" width="6.42578125" style="800" customWidth="1"/>
    <col min="12052" max="12052" width="12.28515625" style="800" customWidth="1"/>
    <col min="12053" max="12053" width="0" style="800" hidden="1" customWidth="1"/>
    <col min="12054" max="12054" width="3.7109375" style="800" customWidth="1"/>
    <col min="12055" max="12055" width="11.140625" style="800" bestFit="1" customWidth="1"/>
    <col min="12056" max="12057" width="10.5703125" style="800"/>
    <col min="12058" max="12058" width="11.140625" style="800" customWidth="1"/>
    <col min="12059" max="12288" width="10.5703125" style="800"/>
    <col min="12289" max="12296" width="0" style="800" hidden="1" customWidth="1"/>
    <col min="12297" max="12297" width="3.7109375" style="800" customWidth="1"/>
    <col min="12298" max="12298" width="3.85546875" style="800" customWidth="1"/>
    <col min="12299" max="12299" width="3.7109375" style="800" customWidth="1"/>
    <col min="12300" max="12300" width="12.7109375" style="800" customWidth="1"/>
    <col min="12301" max="12301" width="52.7109375" style="800" customWidth="1"/>
    <col min="12302" max="12305" width="0" style="800" hidden="1" customWidth="1"/>
    <col min="12306" max="12306" width="12.28515625" style="800" customWidth="1"/>
    <col min="12307" max="12307" width="6.42578125" style="800" customWidth="1"/>
    <col min="12308" max="12308" width="12.28515625" style="800" customWidth="1"/>
    <col min="12309" max="12309" width="0" style="800" hidden="1" customWidth="1"/>
    <col min="12310" max="12310" width="3.7109375" style="800" customWidth="1"/>
    <col min="12311" max="12311" width="11.140625" style="800" bestFit="1" customWidth="1"/>
    <col min="12312" max="12313" width="10.5703125" style="800"/>
    <col min="12314" max="12314" width="11.140625" style="800" customWidth="1"/>
    <col min="12315" max="12544" width="10.5703125" style="800"/>
    <col min="12545" max="12552" width="0" style="800" hidden="1" customWidth="1"/>
    <col min="12553" max="12553" width="3.7109375" style="800" customWidth="1"/>
    <col min="12554" max="12554" width="3.85546875" style="800" customWidth="1"/>
    <col min="12555" max="12555" width="3.7109375" style="800" customWidth="1"/>
    <col min="12556" max="12556" width="12.7109375" style="800" customWidth="1"/>
    <col min="12557" max="12557" width="52.7109375" style="800" customWidth="1"/>
    <col min="12558" max="12561" width="0" style="800" hidden="1" customWidth="1"/>
    <col min="12562" max="12562" width="12.28515625" style="800" customWidth="1"/>
    <col min="12563" max="12563" width="6.42578125" style="800" customWidth="1"/>
    <col min="12564" max="12564" width="12.28515625" style="800" customWidth="1"/>
    <col min="12565" max="12565" width="0" style="800" hidden="1" customWidth="1"/>
    <col min="12566" max="12566" width="3.7109375" style="800" customWidth="1"/>
    <col min="12567" max="12567" width="11.140625" style="800" bestFit="1" customWidth="1"/>
    <col min="12568" max="12569" width="10.5703125" style="800"/>
    <col min="12570" max="12570" width="11.140625" style="800" customWidth="1"/>
    <col min="12571" max="12800" width="10.5703125" style="800"/>
    <col min="12801" max="12808" width="0" style="800" hidden="1" customWidth="1"/>
    <col min="12809" max="12809" width="3.7109375" style="800" customWidth="1"/>
    <col min="12810" max="12810" width="3.85546875" style="800" customWidth="1"/>
    <col min="12811" max="12811" width="3.7109375" style="800" customWidth="1"/>
    <col min="12812" max="12812" width="12.7109375" style="800" customWidth="1"/>
    <col min="12813" max="12813" width="52.7109375" style="800" customWidth="1"/>
    <col min="12814" max="12817" width="0" style="800" hidden="1" customWidth="1"/>
    <col min="12818" max="12818" width="12.28515625" style="800" customWidth="1"/>
    <col min="12819" max="12819" width="6.42578125" style="800" customWidth="1"/>
    <col min="12820" max="12820" width="12.28515625" style="800" customWidth="1"/>
    <col min="12821" max="12821" width="0" style="800" hidden="1" customWidth="1"/>
    <col min="12822" max="12822" width="3.7109375" style="800" customWidth="1"/>
    <col min="12823" max="12823" width="11.140625" style="800" bestFit="1" customWidth="1"/>
    <col min="12824" max="12825" width="10.5703125" style="800"/>
    <col min="12826" max="12826" width="11.140625" style="800" customWidth="1"/>
    <col min="12827" max="13056" width="10.5703125" style="800"/>
    <col min="13057" max="13064" width="0" style="800" hidden="1" customWidth="1"/>
    <col min="13065" max="13065" width="3.7109375" style="800" customWidth="1"/>
    <col min="13066" max="13066" width="3.85546875" style="800" customWidth="1"/>
    <col min="13067" max="13067" width="3.7109375" style="800" customWidth="1"/>
    <col min="13068" max="13068" width="12.7109375" style="800" customWidth="1"/>
    <col min="13069" max="13069" width="52.7109375" style="800" customWidth="1"/>
    <col min="13070" max="13073" width="0" style="800" hidden="1" customWidth="1"/>
    <col min="13074" max="13074" width="12.28515625" style="800" customWidth="1"/>
    <col min="13075" max="13075" width="6.42578125" style="800" customWidth="1"/>
    <col min="13076" max="13076" width="12.28515625" style="800" customWidth="1"/>
    <col min="13077" max="13077" width="0" style="800" hidden="1" customWidth="1"/>
    <col min="13078" max="13078" width="3.7109375" style="800" customWidth="1"/>
    <col min="13079" max="13079" width="11.140625" style="800" bestFit="1" customWidth="1"/>
    <col min="13080" max="13081" width="10.5703125" style="800"/>
    <col min="13082" max="13082" width="11.140625" style="800" customWidth="1"/>
    <col min="13083" max="13312" width="10.5703125" style="800"/>
    <col min="13313" max="13320" width="0" style="800" hidden="1" customWidth="1"/>
    <col min="13321" max="13321" width="3.7109375" style="800" customWidth="1"/>
    <col min="13322" max="13322" width="3.85546875" style="800" customWidth="1"/>
    <col min="13323" max="13323" width="3.7109375" style="800" customWidth="1"/>
    <col min="13324" max="13324" width="12.7109375" style="800" customWidth="1"/>
    <col min="13325" max="13325" width="52.7109375" style="800" customWidth="1"/>
    <col min="13326" max="13329" width="0" style="800" hidden="1" customWidth="1"/>
    <col min="13330" max="13330" width="12.28515625" style="800" customWidth="1"/>
    <col min="13331" max="13331" width="6.42578125" style="800" customWidth="1"/>
    <col min="13332" max="13332" width="12.28515625" style="800" customWidth="1"/>
    <col min="13333" max="13333" width="0" style="800" hidden="1" customWidth="1"/>
    <col min="13334" max="13334" width="3.7109375" style="800" customWidth="1"/>
    <col min="13335" max="13335" width="11.140625" style="800" bestFit="1" customWidth="1"/>
    <col min="13336" max="13337" width="10.5703125" style="800"/>
    <col min="13338" max="13338" width="11.140625" style="800" customWidth="1"/>
    <col min="13339" max="13568" width="10.5703125" style="800"/>
    <col min="13569" max="13576" width="0" style="800" hidden="1" customWidth="1"/>
    <col min="13577" max="13577" width="3.7109375" style="800" customWidth="1"/>
    <col min="13578" max="13578" width="3.85546875" style="800" customWidth="1"/>
    <col min="13579" max="13579" width="3.7109375" style="800" customWidth="1"/>
    <col min="13580" max="13580" width="12.7109375" style="800" customWidth="1"/>
    <col min="13581" max="13581" width="52.7109375" style="800" customWidth="1"/>
    <col min="13582" max="13585" width="0" style="800" hidden="1" customWidth="1"/>
    <col min="13586" max="13586" width="12.28515625" style="800" customWidth="1"/>
    <col min="13587" max="13587" width="6.42578125" style="800" customWidth="1"/>
    <col min="13588" max="13588" width="12.28515625" style="800" customWidth="1"/>
    <col min="13589" max="13589" width="0" style="800" hidden="1" customWidth="1"/>
    <col min="13590" max="13590" width="3.7109375" style="800" customWidth="1"/>
    <col min="13591" max="13591" width="11.140625" style="800" bestFit="1" customWidth="1"/>
    <col min="13592" max="13593" width="10.5703125" style="800"/>
    <col min="13594" max="13594" width="11.140625" style="800" customWidth="1"/>
    <col min="13595" max="13824" width="10.5703125" style="800"/>
    <col min="13825" max="13832" width="0" style="800" hidden="1" customWidth="1"/>
    <col min="13833" max="13833" width="3.7109375" style="800" customWidth="1"/>
    <col min="13834" max="13834" width="3.85546875" style="800" customWidth="1"/>
    <col min="13835" max="13835" width="3.7109375" style="800" customWidth="1"/>
    <col min="13836" max="13836" width="12.7109375" style="800" customWidth="1"/>
    <col min="13837" max="13837" width="52.7109375" style="800" customWidth="1"/>
    <col min="13838" max="13841" width="0" style="800" hidden="1" customWidth="1"/>
    <col min="13842" max="13842" width="12.28515625" style="800" customWidth="1"/>
    <col min="13843" max="13843" width="6.42578125" style="800" customWidth="1"/>
    <col min="13844" max="13844" width="12.28515625" style="800" customWidth="1"/>
    <col min="13845" max="13845" width="0" style="800" hidden="1" customWidth="1"/>
    <col min="13846" max="13846" width="3.7109375" style="800" customWidth="1"/>
    <col min="13847" max="13847" width="11.140625" style="800" bestFit="1" customWidth="1"/>
    <col min="13848" max="13849" width="10.5703125" style="800"/>
    <col min="13850" max="13850" width="11.140625" style="800" customWidth="1"/>
    <col min="13851" max="14080" width="10.5703125" style="800"/>
    <col min="14081" max="14088" width="0" style="800" hidden="1" customWidth="1"/>
    <col min="14089" max="14089" width="3.7109375" style="800" customWidth="1"/>
    <col min="14090" max="14090" width="3.85546875" style="800" customWidth="1"/>
    <col min="14091" max="14091" width="3.7109375" style="800" customWidth="1"/>
    <col min="14092" max="14092" width="12.7109375" style="800" customWidth="1"/>
    <col min="14093" max="14093" width="52.7109375" style="800" customWidth="1"/>
    <col min="14094" max="14097" width="0" style="800" hidden="1" customWidth="1"/>
    <col min="14098" max="14098" width="12.28515625" style="800" customWidth="1"/>
    <col min="14099" max="14099" width="6.42578125" style="800" customWidth="1"/>
    <col min="14100" max="14100" width="12.28515625" style="800" customWidth="1"/>
    <col min="14101" max="14101" width="0" style="800" hidden="1" customWidth="1"/>
    <col min="14102" max="14102" width="3.7109375" style="800" customWidth="1"/>
    <col min="14103" max="14103" width="11.140625" style="800" bestFit="1" customWidth="1"/>
    <col min="14104" max="14105" width="10.5703125" style="800"/>
    <col min="14106" max="14106" width="11.140625" style="800" customWidth="1"/>
    <col min="14107" max="14336" width="10.5703125" style="800"/>
    <col min="14337" max="14344" width="0" style="800" hidden="1" customWidth="1"/>
    <col min="14345" max="14345" width="3.7109375" style="800" customWidth="1"/>
    <col min="14346" max="14346" width="3.85546875" style="800" customWidth="1"/>
    <col min="14347" max="14347" width="3.7109375" style="800" customWidth="1"/>
    <col min="14348" max="14348" width="12.7109375" style="800" customWidth="1"/>
    <col min="14349" max="14349" width="52.7109375" style="800" customWidth="1"/>
    <col min="14350" max="14353" width="0" style="800" hidden="1" customWidth="1"/>
    <col min="14354" max="14354" width="12.28515625" style="800" customWidth="1"/>
    <col min="14355" max="14355" width="6.42578125" style="800" customWidth="1"/>
    <col min="14356" max="14356" width="12.28515625" style="800" customWidth="1"/>
    <col min="14357" max="14357" width="0" style="800" hidden="1" customWidth="1"/>
    <col min="14358" max="14358" width="3.7109375" style="800" customWidth="1"/>
    <col min="14359" max="14359" width="11.140625" style="800" bestFit="1" customWidth="1"/>
    <col min="14360" max="14361" width="10.5703125" style="800"/>
    <col min="14362" max="14362" width="11.140625" style="800" customWidth="1"/>
    <col min="14363" max="14592" width="10.5703125" style="800"/>
    <col min="14593" max="14600" width="0" style="800" hidden="1" customWidth="1"/>
    <col min="14601" max="14601" width="3.7109375" style="800" customWidth="1"/>
    <col min="14602" max="14602" width="3.85546875" style="800" customWidth="1"/>
    <col min="14603" max="14603" width="3.7109375" style="800" customWidth="1"/>
    <col min="14604" max="14604" width="12.7109375" style="800" customWidth="1"/>
    <col min="14605" max="14605" width="52.7109375" style="800" customWidth="1"/>
    <col min="14606" max="14609" width="0" style="800" hidden="1" customWidth="1"/>
    <col min="14610" max="14610" width="12.28515625" style="800" customWidth="1"/>
    <col min="14611" max="14611" width="6.42578125" style="800" customWidth="1"/>
    <col min="14612" max="14612" width="12.28515625" style="800" customWidth="1"/>
    <col min="14613" max="14613" width="0" style="800" hidden="1" customWidth="1"/>
    <col min="14614" max="14614" width="3.7109375" style="800" customWidth="1"/>
    <col min="14615" max="14615" width="11.140625" style="800" bestFit="1" customWidth="1"/>
    <col min="14616" max="14617" width="10.5703125" style="800"/>
    <col min="14618" max="14618" width="11.140625" style="800" customWidth="1"/>
    <col min="14619" max="14848" width="10.5703125" style="800"/>
    <col min="14849" max="14856" width="0" style="800" hidden="1" customWidth="1"/>
    <col min="14857" max="14857" width="3.7109375" style="800" customWidth="1"/>
    <col min="14858" max="14858" width="3.85546875" style="800" customWidth="1"/>
    <col min="14859" max="14859" width="3.7109375" style="800" customWidth="1"/>
    <col min="14860" max="14860" width="12.7109375" style="800" customWidth="1"/>
    <col min="14861" max="14861" width="52.7109375" style="800" customWidth="1"/>
    <col min="14862" max="14865" width="0" style="800" hidden="1" customWidth="1"/>
    <col min="14866" max="14866" width="12.28515625" style="800" customWidth="1"/>
    <col min="14867" max="14867" width="6.42578125" style="800" customWidth="1"/>
    <col min="14868" max="14868" width="12.28515625" style="800" customWidth="1"/>
    <col min="14869" max="14869" width="0" style="800" hidden="1" customWidth="1"/>
    <col min="14870" max="14870" width="3.7109375" style="800" customWidth="1"/>
    <col min="14871" max="14871" width="11.140625" style="800" bestFit="1" customWidth="1"/>
    <col min="14872" max="14873" width="10.5703125" style="800"/>
    <col min="14874" max="14874" width="11.140625" style="800" customWidth="1"/>
    <col min="14875" max="15104" width="10.5703125" style="800"/>
    <col min="15105" max="15112" width="0" style="800" hidden="1" customWidth="1"/>
    <col min="15113" max="15113" width="3.7109375" style="800" customWidth="1"/>
    <col min="15114" max="15114" width="3.85546875" style="800" customWidth="1"/>
    <col min="15115" max="15115" width="3.7109375" style="800" customWidth="1"/>
    <col min="15116" max="15116" width="12.7109375" style="800" customWidth="1"/>
    <col min="15117" max="15117" width="52.7109375" style="800" customWidth="1"/>
    <col min="15118" max="15121" width="0" style="800" hidden="1" customWidth="1"/>
    <col min="15122" max="15122" width="12.28515625" style="800" customWidth="1"/>
    <col min="15123" max="15123" width="6.42578125" style="800" customWidth="1"/>
    <col min="15124" max="15124" width="12.28515625" style="800" customWidth="1"/>
    <col min="15125" max="15125" width="0" style="800" hidden="1" customWidth="1"/>
    <col min="15126" max="15126" width="3.7109375" style="800" customWidth="1"/>
    <col min="15127" max="15127" width="11.140625" style="800" bestFit="1" customWidth="1"/>
    <col min="15128" max="15129" width="10.5703125" style="800"/>
    <col min="15130" max="15130" width="11.140625" style="800" customWidth="1"/>
    <col min="15131" max="15360" width="10.5703125" style="800"/>
    <col min="15361" max="15368" width="0" style="800" hidden="1" customWidth="1"/>
    <col min="15369" max="15369" width="3.7109375" style="800" customWidth="1"/>
    <col min="15370" max="15370" width="3.85546875" style="800" customWidth="1"/>
    <col min="15371" max="15371" width="3.7109375" style="800" customWidth="1"/>
    <col min="15372" max="15372" width="12.7109375" style="800" customWidth="1"/>
    <col min="15373" max="15373" width="52.7109375" style="800" customWidth="1"/>
    <col min="15374" max="15377" width="0" style="800" hidden="1" customWidth="1"/>
    <col min="15378" max="15378" width="12.28515625" style="800" customWidth="1"/>
    <col min="15379" max="15379" width="6.42578125" style="800" customWidth="1"/>
    <col min="15380" max="15380" width="12.28515625" style="800" customWidth="1"/>
    <col min="15381" max="15381" width="0" style="800" hidden="1" customWidth="1"/>
    <col min="15382" max="15382" width="3.7109375" style="800" customWidth="1"/>
    <col min="15383" max="15383" width="11.140625" style="800" bestFit="1" customWidth="1"/>
    <col min="15384" max="15385" width="10.5703125" style="800"/>
    <col min="15386" max="15386" width="11.140625" style="800" customWidth="1"/>
    <col min="15387" max="15616" width="10.5703125" style="800"/>
    <col min="15617" max="15624" width="0" style="800" hidden="1" customWidth="1"/>
    <col min="15625" max="15625" width="3.7109375" style="800" customWidth="1"/>
    <col min="15626" max="15626" width="3.85546875" style="800" customWidth="1"/>
    <col min="15627" max="15627" width="3.7109375" style="800" customWidth="1"/>
    <col min="15628" max="15628" width="12.7109375" style="800" customWidth="1"/>
    <col min="15629" max="15629" width="52.7109375" style="800" customWidth="1"/>
    <col min="15630" max="15633" width="0" style="800" hidden="1" customWidth="1"/>
    <col min="15634" max="15634" width="12.28515625" style="800" customWidth="1"/>
    <col min="15635" max="15635" width="6.42578125" style="800" customWidth="1"/>
    <col min="15636" max="15636" width="12.28515625" style="800" customWidth="1"/>
    <col min="15637" max="15637" width="0" style="800" hidden="1" customWidth="1"/>
    <col min="15638" max="15638" width="3.7109375" style="800" customWidth="1"/>
    <col min="15639" max="15639" width="11.140625" style="800" bestFit="1" customWidth="1"/>
    <col min="15640" max="15641" width="10.5703125" style="800"/>
    <col min="15642" max="15642" width="11.140625" style="800" customWidth="1"/>
    <col min="15643" max="15872" width="10.5703125" style="800"/>
    <col min="15873" max="15880" width="0" style="800" hidden="1" customWidth="1"/>
    <col min="15881" max="15881" width="3.7109375" style="800" customWidth="1"/>
    <col min="15882" max="15882" width="3.85546875" style="800" customWidth="1"/>
    <col min="15883" max="15883" width="3.7109375" style="800" customWidth="1"/>
    <col min="15884" max="15884" width="12.7109375" style="800" customWidth="1"/>
    <col min="15885" max="15885" width="52.7109375" style="800" customWidth="1"/>
    <col min="15886" max="15889" width="0" style="800" hidden="1" customWidth="1"/>
    <col min="15890" max="15890" width="12.28515625" style="800" customWidth="1"/>
    <col min="15891" max="15891" width="6.42578125" style="800" customWidth="1"/>
    <col min="15892" max="15892" width="12.28515625" style="800" customWidth="1"/>
    <col min="15893" max="15893" width="0" style="800" hidden="1" customWidth="1"/>
    <col min="15894" max="15894" width="3.7109375" style="800" customWidth="1"/>
    <col min="15895" max="15895" width="11.140625" style="800" bestFit="1" customWidth="1"/>
    <col min="15896" max="15897" width="10.5703125" style="800"/>
    <col min="15898" max="15898" width="11.140625" style="800" customWidth="1"/>
    <col min="15899" max="16128" width="10.5703125" style="800"/>
    <col min="16129" max="16136" width="0" style="800" hidden="1" customWidth="1"/>
    <col min="16137" max="16137" width="3.7109375" style="800" customWidth="1"/>
    <col min="16138" max="16138" width="3.85546875" style="800" customWidth="1"/>
    <col min="16139" max="16139" width="3.7109375" style="800" customWidth="1"/>
    <col min="16140" max="16140" width="12.7109375" style="800" customWidth="1"/>
    <col min="16141" max="16141" width="52.7109375" style="800" customWidth="1"/>
    <col min="16142" max="16145" width="0" style="800" hidden="1" customWidth="1"/>
    <col min="16146" max="16146" width="12.28515625" style="800" customWidth="1"/>
    <col min="16147" max="16147" width="6.42578125" style="800" customWidth="1"/>
    <col min="16148" max="16148" width="12.28515625" style="800" customWidth="1"/>
    <col min="16149" max="16149" width="0" style="800" hidden="1" customWidth="1"/>
    <col min="16150" max="16150" width="3.7109375" style="800" customWidth="1"/>
    <col min="16151" max="16151" width="11.140625" style="800" bestFit="1" customWidth="1"/>
    <col min="16152" max="16153" width="10.5703125" style="800"/>
    <col min="16154" max="16154" width="11.140625" style="800" customWidth="1"/>
    <col min="16155" max="16384" width="10.5703125" style="800"/>
  </cols>
  <sheetData>
    <row r="1" spans="1:34" hidden="1">
      <c r="Q1" s="769"/>
      <c r="R1" s="769"/>
    </row>
    <row r="2" spans="1:34" hidden="1">
      <c r="U2" s="769"/>
    </row>
    <row r="3" spans="1:34" hidden="1"/>
    <row r="4" spans="1:34" ht="3" customHeight="1">
      <c r="J4" s="687"/>
      <c r="K4" s="687"/>
      <c r="L4" s="755"/>
      <c r="M4" s="755"/>
      <c r="N4" s="755"/>
      <c r="O4" s="805"/>
      <c r="P4" s="805"/>
      <c r="Q4" s="805"/>
      <c r="R4" s="805"/>
      <c r="S4" s="805"/>
      <c r="T4" s="805"/>
      <c r="U4" s="805"/>
    </row>
    <row r="5" spans="1:34" ht="22.5" customHeight="1">
      <c r="J5" s="687"/>
      <c r="K5" s="687"/>
      <c r="L5" s="1216" t="s">
        <v>631</v>
      </c>
      <c r="M5" s="1216"/>
      <c r="N5" s="1216"/>
      <c r="O5" s="1216"/>
      <c r="P5" s="1216"/>
      <c r="Q5" s="1216"/>
      <c r="R5" s="1216"/>
      <c r="S5" s="1216"/>
      <c r="T5" s="1216"/>
      <c r="U5" s="665"/>
    </row>
    <row r="6" spans="1:34" ht="3" customHeight="1">
      <c r="J6" s="687"/>
      <c r="K6" s="687"/>
      <c r="L6" s="755"/>
      <c r="M6" s="755"/>
      <c r="N6" s="755"/>
      <c r="O6" s="756"/>
      <c r="P6" s="756"/>
      <c r="Q6" s="756"/>
      <c r="R6" s="756"/>
      <c r="S6" s="756"/>
      <c r="T6" s="756"/>
      <c r="U6" s="756"/>
      <c r="V6" s="805"/>
    </row>
    <row r="7" spans="1:34" ht="33.75">
      <c r="J7" s="687"/>
      <c r="K7" s="687"/>
      <c r="L7" s="755"/>
      <c r="M7" s="618" t="s">
        <v>745</v>
      </c>
      <c r="N7" s="755"/>
      <c r="O7" s="1238"/>
      <c r="P7" s="1239"/>
      <c r="Q7" s="1239"/>
      <c r="R7" s="1239"/>
      <c r="S7" s="1239"/>
      <c r="T7" s="1240"/>
      <c r="U7" s="768"/>
      <c r="V7" s="805"/>
    </row>
    <row r="8" spans="1:34" s="829" customFormat="1" ht="5.25">
      <c r="A8" s="809"/>
      <c r="B8" s="809"/>
      <c r="C8" s="809"/>
      <c r="D8" s="809"/>
      <c r="E8" s="809"/>
      <c r="F8" s="809"/>
      <c r="G8" s="808"/>
      <c r="H8" s="808"/>
      <c r="I8" s="795"/>
      <c r="J8" s="796"/>
      <c r="K8" s="796"/>
      <c r="L8" s="797"/>
      <c r="M8" s="797"/>
      <c r="N8" s="797"/>
      <c r="O8" s="832"/>
      <c r="P8" s="832"/>
      <c r="Q8" s="832"/>
      <c r="R8" s="832"/>
      <c r="S8" s="832"/>
      <c r="T8" s="832"/>
      <c r="U8" s="833"/>
      <c r="V8" s="834"/>
      <c r="X8" s="809"/>
      <c r="Y8" s="809"/>
      <c r="Z8" s="809"/>
      <c r="AA8" s="809"/>
      <c r="AB8" s="809"/>
      <c r="AC8" s="809"/>
      <c r="AD8" s="809"/>
      <c r="AE8" s="809"/>
      <c r="AF8" s="809"/>
      <c r="AG8" s="809"/>
      <c r="AH8" s="809"/>
    </row>
    <row r="9" spans="1:34" s="571" customFormat="1" ht="22.5">
      <c r="A9" s="772"/>
      <c r="B9" s="772"/>
      <c r="C9" s="772"/>
      <c r="D9" s="772"/>
      <c r="E9" s="772"/>
      <c r="F9" s="772"/>
      <c r="G9" s="772"/>
      <c r="H9" s="772"/>
      <c r="L9" s="500"/>
      <c r="M9" s="618" t="s">
        <v>502</v>
      </c>
      <c r="N9" s="667"/>
      <c r="O9" s="1222" t="str">
        <f>IF(NameOrPr_ch="",IF(NameOrPr="","",NameOrPr),NameOrPr_ch)</f>
        <v>Министерство тарифного регулирования и энергетики Челябинской области</v>
      </c>
      <c r="P9" s="1222"/>
      <c r="Q9" s="1222"/>
      <c r="R9" s="1222"/>
      <c r="S9" s="1222"/>
      <c r="T9" s="1222"/>
      <c r="U9" s="768"/>
      <c r="V9" s="768"/>
      <c r="W9" s="520"/>
      <c r="X9" s="772"/>
      <c r="Y9" s="772"/>
      <c r="Z9" s="772"/>
      <c r="AA9" s="772"/>
      <c r="AB9" s="772"/>
      <c r="AC9" s="772"/>
      <c r="AD9" s="772"/>
      <c r="AE9" s="772"/>
      <c r="AF9" s="772"/>
      <c r="AG9" s="772"/>
      <c r="AH9" s="772"/>
    </row>
    <row r="10" spans="1:34" s="571" customFormat="1" ht="18.75">
      <c r="A10" s="772"/>
      <c r="B10" s="772"/>
      <c r="C10" s="772"/>
      <c r="D10" s="772"/>
      <c r="E10" s="772"/>
      <c r="F10" s="772"/>
      <c r="G10" s="772"/>
      <c r="H10" s="772"/>
      <c r="L10" s="500"/>
      <c r="M10" s="618" t="s">
        <v>596</v>
      </c>
      <c r="N10" s="667"/>
      <c r="O10" s="1222" t="str">
        <f>IF(datePr_ch="",IF(datePr="","",datePr),datePr_ch)</f>
        <v>12.03.2021</v>
      </c>
      <c r="P10" s="1222"/>
      <c r="Q10" s="1222"/>
      <c r="R10" s="1222"/>
      <c r="S10" s="1222"/>
      <c r="T10" s="1222"/>
      <c r="U10" s="768"/>
      <c r="V10" s="768"/>
      <c r="W10" s="520"/>
      <c r="X10" s="772"/>
      <c r="Y10" s="772"/>
      <c r="Z10" s="772"/>
      <c r="AA10" s="772"/>
      <c r="AB10" s="772"/>
      <c r="AC10" s="772"/>
      <c r="AD10" s="772"/>
      <c r="AE10" s="772"/>
      <c r="AF10" s="772"/>
      <c r="AG10" s="772"/>
      <c r="AH10" s="772"/>
    </row>
    <row r="11" spans="1:34" s="571" customFormat="1" ht="18.75">
      <c r="A11" s="772"/>
      <c r="B11" s="772"/>
      <c r="C11" s="772"/>
      <c r="D11" s="772"/>
      <c r="E11" s="772"/>
      <c r="F11" s="772"/>
      <c r="G11" s="772"/>
      <c r="H11" s="772"/>
      <c r="L11" s="762"/>
      <c r="M11" s="618" t="s">
        <v>595</v>
      </c>
      <c r="N11" s="667"/>
      <c r="O11" s="1222" t="str">
        <f>IF(numberPr_ch="",IF(numberPr="","",numberPr),numberPr_ch)</f>
        <v>12/16</v>
      </c>
      <c r="P11" s="1222"/>
      <c r="Q11" s="1222"/>
      <c r="R11" s="1222"/>
      <c r="S11" s="1222"/>
      <c r="T11" s="1222"/>
      <c r="U11" s="768"/>
      <c r="V11" s="768"/>
      <c r="W11" s="520"/>
      <c r="X11" s="772"/>
      <c r="Y11" s="772"/>
      <c r="Z11" s="772"/>
      <c r="AA11" s="772"/>
      <c r="AB11" s="772"/>
      <c r="AC11" s="772"/>
      <c r="AD11" s="772"/>
      <c r="AE11" s="772"/>
      <c r="AF11" s="772"/>
      <c r="AG11" s="772"/>
      <c r="AH11" s="772"/>
    </row>
    <row r="12" spans="1:34" s="571" customFormat="1" ht="18.75">
      <c r="A12" s="772"/>
      <c r="B12" s="772"/>
      <c r="C12" s="772"/>
      <c r="D12" s="772"/>
      <c r="E12" s="772"/>
      <c r="F12" s="772"/>
      <c r="G12" s="772"/>
      <c r="H12" s="772"/>
      <c r="L12" s="762"/>
      <c r="M12" s="618" t="s">
        <v>501</v>
      </c>
      <c r="N12" s="667"/>
      <c r="O12" s="1222" t="str">
        <f>IF(IstPub_ch="",IF(IstPub="","",IstPub),IstPub_ch)</f>
        <v>Официальный сайт Министерства тарифного регулирования и энергетики Челябинской области</v>
      </c>
      <c r="P12" s="1222"/>
      <c r="Q12" s="1222"/>
      <c r="R12" s="1222"/>
      <c r="S12" s="1222"/>
      <c r="T12" s="1222"/>
      <c r="U12" s="768"/>
      <c r="V12" s="768"/>
      <c r="W12" s="520"/>
      <c r="X12" s="772"/>
      <c r="Y12" s="772"/>
      <c r="Z12" s="772"/>
      <c r="AA12" s="772"/>
      <c r="AB12" s="772"/>
      <c r="AC12" s="772"/>
      <c r="AD12" s="772"/>
      <c r="AE12" s="772"/>
      <c r="AF12" s="772"/>
      <c r="AG12" s="772"/>
      <c r="AH12" s="772"/>
    </row>
    <row r="13" spans="1:34" s="571" customFormat="1" ht="11.25">
      <c r="A13" s="772"/>
      <c r="B13" s="772"/>
      <c r="C13" s="772"/>
      <c r="D13" s="772"/>
      <c r="E13" s="772"/>
      <c r="F13" s="772"/>
      <c r="G13" s="772"/>
      <c r="H13" s="772"/>
      <c r="L13" s="1217"/>
      <c r="M13" s="1217"/>
      <c r="N13" s="780"/>
      <c r="O13" s="768"/>
      <c r="P13" s="768"/>
      <c r="Q13" s="768"/>
      <c r="R13" s="768"/>
      <c r="S13" s="768"/>
      <c r="T13" s="768"/>
      <c r="U13" s="771" t="s">
        <v>373</v>
      </c>
      <c r="X13" s="772"/>
      <c r="Y13" s="772"/>
      <c r="Z13" s="772"/>
      <c r="AA13" s="772"/>
      <c r="AB13" s="772"/>
      <c r="AC13" s="772"/>
      <c r="AD13" s="772"/>
      <c r="AE13" s="772"/>
      <c r="AF13" s="772"/>
      <c r="AG13" s="772"/>
      <c r="AH13" s="772"/>
    </row>
    <row r="14" spans="1:34">
      <c r="J14" s="687"/>
      <c r="K14" s="687"/>
      <c r="L14" s="755"/>
      <c r="M14" s="755"/>
      <c r="N14" s="503"/>
      <c r="O14" s="1223"/>
      <c r="P14" s="1223"/>
      <c r="Q14" s="1223"/>
      <c r="R14" s="1223"/>
      <c r="S14" s="1223"/>
      <c r="T14" s="1223"/>
      <c r="U14" s="1223"/>
    </row>
    <row r="15" spans="1:34">
      <c r="J15" s="687"/>
      <c r="K15" s="687"/>
      <c r="L15" s="1157" t="s">
        <v>454</v>
      </c>
      <c r="M15" s="1157"/>
      <c r="N15" s="1157"/>
      <c r="O15" s="1157"/>
      <c r="P15" s="1157"/>
      <c r="Q15" s="1157"/>
      <c r="R15" s="1157"/>
      <c r="S15" s="1157"/>
      <c r="T15" s="1157"/>
      <c r="U15" s="1157"/>
      <c r="V15" s="1157"/>
      <c r="W15" s="1157" t="s">
        <v>455</v>
      </c>
    </row>
    <row r="16" spans="1:34" ht="14.25" customHeight="1">
      <c r="J16" s="687"/>
      <c r="K16" s="687"/>
      <c r="L16" s="1229" t="s">
        <v>92</v>
      </c>
      <c r="M16" s="1229" t="s">
        <v>639</v>
      </c>
      <c r="N16" s="662"/>
      <c r="O16" s="1230" t="s">
        <v>641</v>
      </c>
      <c r="P16" s="1231"/>
      <c r="Q16" s="1231"/>
      <c r="R16" s="1231"/>
      <c r="S16" s="1231"/>
      <c r="T16" s="1232"/>
      <c r="U16" s="1213" t="s">
        <v>341</v>
      </c>
      <c r="V16" s="1226" t="s">
        <v>275</v>
      </c>
      <c r="W16" s="1157"/>
    </row>
    <row r="17" spans="1:36" ht="14.25" customHeight="1">
      <c r="J17" s="687"/>
      <c r="K17" s="687"/>
      <c r="L17" s="1229"/>
      <c r="M17" s="1229"/>
      <c r="N17" s="663"/>
      <c r="O17" s="1235" t="s">
        <v>605</v>
      </c>
      <c r="P17" s="1233" t="s">
        <v>271</v>
      </c>
      <c r="Q17" s="1234"/>
      <c r="R17" s="1210" t="s">
        <v>654</v>
      </c>
      <c r="S17" s="1211"/>
      <c r="T17" s="1212"/>
      <c r="U17" s="1214"/>
      <c r="V17" s="1227"/>
      <c r="W17" s="1157"/>
    </row>
    <row r="18" spans="1:36" ht="33.75" customHeight="1">
      <c r="J18" s="687"/>
      <c r="K18" s="687"/>
      <c r="L18" s="1229"/>
      <c r="M18" s="1229"/>
      <c r="N18" s="664"/>
      <c r="O18" s="1236"/>
      <c r="P18" s="757" t="s">
        <v>606</v>
      </c>
      <c r="Q18" s="757" t="s">
        <v>6</v>
      </c>
      <c r="R18" s="781" t="s">
        <v>274</v>
      </c>
      <c r="S18" s="1224" t="s">
        <v>273</v>
      </c>
      <c r="T18" s="1225"/>
      <c r="U18" s="1215"/>
      <c r="V18" s="1228"/>
      <c r="W18" s="1157"/>
    </row>
    <row r="19" spans="1:36">
      <c r="J19" s="687"/>
      <c r="K19" s="570">
        <v>1</v>
      </c>
      <c r="L19" s="648" t="s">
        <v>93</v>
      </c>
      <c r="M19" s="648" t="s">
        <v>49</v>
      </c>
      <c r="N19" s="650" t="str">
        <f ca="1">OFFSET(N19,0,-1)</f>
        <v>2</v>
      </c>
      <c r="O19" s="779">
        <f ca="1">OFFSET(O19,0,-1)+1</f>
        <v>3</v>
      </c>
      <c r="P19" s="779">
        <f ca="1">OFFSET(P19,0,-1)+1</f>
        <v>4</v>
      </c>
      <c r="Q19" s="779">
        <f ca="1">OFFSET(Q19,0,-1)+1</f>
        <v>5</v>
      </c>
      <c r="R19" s="779">
        <f ca="1">OFFSET(R19,0,-1)+1</f>
        <v>6</v>
      </c>
      <c r="S19" s="1218">
        <f ca="1">OFFSET(S19,0,-1)+1</f>
        <v>7</v>
      </c>
      <c r="T19" s="1218"/>
      <c r="U19" s="779">
        <f ca="1">OFFSET(U19,0,-2)+1</f>
        <v>8</v>
      </c>
      <c r="V19" s="650">
        <f ca="1">OFFSET(V19,0,-1)</f>
        <v>8</v>
      </c>
      <c r="W19" s="779">
        <f ca="1">OFFSET(W19,0,-1)+1</f>
        <v>9</v>
      </c>
    </row>
    <row r="20" spans="1:36" ht="22.5">
      <c r="A20" s="1202">
        <v>1</v>
      </c>
      <c r="B20" s="884"/>
      <c r="C20" s="884"/>
      <c r="D20" s="884"/>
      <c r="E20" s="885"/>
      <c r="F20" s="886"/>
      <c r="G20" s="886"/>
      <c r="H20" s="886"/>
      <c r="I20" s="887"/>
      <c r="J20" s="882"/>
      <c r="K20" s="889"/>
      <c r="L20" s="782">
        <f>mergeValue(A20)</f>
        <v>1</v>
      </c>
      <c r="M20" s="642" t="s">
        <v>20</v>
      </c>
      <c r="N20" s="647"/>
      <c r="O20" s="1203"/>
      <c r="P20" s="1203"/>
      <c r="Q20" s="1203"/>
      <c r="R20" s="1203"/>
      <c r="S20" s="1203"/>
      <c r="T20" s="1203"/>
      <c r="U20" s="1203"/>
      <c r="V20" s="1203"/>
      <c r="W20" s="631" t="s">
        <v>476</v>
      </c>
      <c r="Y20" s="830"/>
      <c r="Z20" s="830" t="str">
        <f t="shared" ref="Z20:Z33" si="0">IF(M20="","",M20 )</f>
        <v>Наименование тарифа</v>
      </c>
      <c r="AA20" s="830"/>
      <c r="AB20" s="830"/>
      <c r="AC20" s="830"/>
      <c r="AI20" s="809"/>
      <c r="AJ20" s="809"/>
    </row>
    <row r="21" spans="1:36" ht="22.5">
      <c r="A21" s="1202"/>
      <c r="B21" s="1202">
        <v>1</v>
      </c>
      <c r="C21" s="884"/>
      <c r="D21" s="884"/>
      <c r="E21" s="886"/>
      <c r="F21" s="886"/>
      <c r="G21" s="886"/>
      <c r="H21" s="886"/>
      <c r="I21" s="881"/>
      <c r="J21" s="880"/>
      <c r="K21" s="883"/>
      <c r="L21" s="782" t="str">
        <f>mergeValue(A21) &amp;"."&amp; mergeValue(B21)</f>
        <v>1.1</v>
      </c>
      <c r="M21" s="693" t="s">
        <v>16</v>
      </c>
      <c r="N21" s="647"/>
      <c r="O21" s="1203"/>
      <c r="P21" s="1203"/>
      <c r="Q21" s="1203"/>
      <c r="R21" s="1203"/>
      <c r="S21" s="1203"/>
      <c r="T21" s="1203"/>
      <c r="U21" s="1203"/>
      <c r="V21" s="1203"/>
      <c r="W21" s="631" t="s">
        <v>477</v>
      </c>
      <c r="Y21" s="830"/>
      <c r="Z21" s="830" t="str">
        <f t="shared" si="0"/>
        <v>Территория действия тарифа</v>
      </c>
      <c r="AA21" s="830"/>
      <c r="AB21" s="830"/>
      <c r="AC21" s="830"/>
      <c r="AI21" s="809"/>
      <c r="AJ21" s="809"/>
    </row>
    <row r="22" spans="1:36" ht="22.5">
      <c r="A22" s="1202"/>
      <c r="B22" s="1202"/>
      <c r="C22" s="1202">
        <v>1</v>
      </c>
      <c r="D22" s="884"/>
      <c r="E22" s="886"/>
      <c r="F22" s="886"/>
      <c r="G22" s="886"/>
      <c r="H22" s="886"/>
      <c r="I22" s="888"/>
      <c r="J22" s="880"/>
      <c r="K22" s="883"/>
      <c r="L22" s="782" t="str">
        <f>mergeValue(A22) &amp;"."&amp; mergeValue(B22)&amp;"."&amp; mergeValue(C22)</f>
        <v>1.1.1</v>
      </c>
      <c r="M22" s="694" t="s">
        <v>7</v>
      </c>
      <c r="N22" s="647"/>
      <c r="O22" s="1203"/>
      <c r="P22" s="1203"/>
      <c r="Q22" s="1203"/>
      <c r="R22" s="1203"/>
      <c r="S22" s="1203"/>
      <c r="T22" s="1203"/>
      <c r="U22" s="1203"/>
      <c r="V22" s="1203"/>
      <c r="W22" s="631" t="s">
        <v>633</v>
      </c>
      <c r="Y22" s="830"/>
      <c r="Z22" s="830" t="str">
        <f t="shared" si="0"/>
        <v xml:space="preserve">Наименование системы теплоснабжения </v>
      </c>
      <c r="AA22" s="830"/>
      <c r="AB22" s="830"/>
      <c r="AC22" s="830"/>
      <c r="AI22" s="809"/>
      <c r="AJ22" s="809"/>
    </row>
    <row r="23" spans="1:36" ht="22.5">
      <c r="A23" s="1202"/>
      <c r="B23" s="1202"/>
      <c r="C23" s="1202"/>
      <c r="D23" s="1202">
        <v>1</v>
      </c>
      <c r="E23" s="886"/>
      <c r="F23" s="886"/>
      <c r="G23" s="886"/>
      <c r="H23" s="886"/>
      <c r="I23" s="888"/>
      <c r="J23" s="880"/>
      <c r="K23" s="883"/>
      <c r="L23" s="782" t="str">
        <f>mergeValue(A23) &amp;"."&amp; mergeValue(B23)&amp;"."&amp; mergeValue(C23)&amp;"."&amp; mergeValue(D23)</f>
        <v>1.1.1.1</v>
      </c>
      <c r="M23" s="695" t="s">
        <v>22</v>
      </c>
      <c r="N23" s="647"/>
      <c r="O23" s="1203"/>
      <c r="P23" s="1203"/>
      <c r="Q23" s="1203"/>
      <c r="R23" s="1203"/>
      <c r="S23" s="1203"/>
      <c r="T23" s="1203"/>
      <c r="U23" s="1203"/>
      <c r="V23" s="1203"/>
      <c r="W23" s="631" t="s">
        <v>634</v>
      </c>
      <c r="Y23" s="830"/>
      <c r="Z23" s="830" t="str">
        <f t="shared" si="0"/>
        <v xml:space="preserve">Источник тепловой энергии  </v>
      </c>
      <c r="AA23" s="830"/>
      <c r="AB23" s="830"/>
      <c r="AC23" s="830"/>
      <c r="AI23" s="809"/>
      <c r="AJ23" s="809"/>
    </row>
    <row r="24" spans="1:36" ht="101.25">
      <c r="A24" s="1202"/>
      <c r="B24" s="1202"/>
      <c r="C24" s="1202"/>
      <c r="D24" s="1202"/>
      <c r="E24" s="1202">
        <v>1</v>
      </c>
      <c r="F24" s="886"/>
      <c r="G24" s="886"/>
      <c r="H24" s="884">
        <v>1</v>
      </c>
      <c r="I24" s="1202">
        <v>1</v>
      </c>
      <c r="J24" s="886"/>
      <c r="K24" s="891"/>
      <c r="L24" s="782" t="str">
        <f>mergeValue(A24) &amp;"."&amp; mergeValue(B24)&amp;"."&amp; mergeValue(C24)&amp;"."&amp; mergeValue(D24)&amp;"."&amp; mergeValue(E24)</f>
        <v>1.1.1.1.1</v>
      </c>
      <c r="M24" s="555" t="s">
        <v>9</v>
      </c>
      <c r="N24" s="647"/>
      <c r="O24" s="1204"/>
      <c r="P24" s="1204"/>
      <c r="Q24" s="1204"/>
      <c r="R24" s="1204"/>
      <c r="S24" s="1204"/>
      <c r="T24" s="1204"/>
      <c r="U24" s="1204"/>
      <c r="V24" s="1204"/>
      <c r="W24" s="631" t="s">
        <v>638</v>
      </c>
      <c r="Y24" s="830"/>
      <c r="Z24" s="830" t="str">
        <f t="shared" si="0"/>
        <v>Схема подключения теплопотребляющей установки к коллектору источника тепловой энергии</v>
      </c>
      <c r="AA24" s="830"/>
      <c r="AB24" s="830"/>
      <c r="AC24" s="830"/>
      <c r="AI24" s="809"/>
      <c r="AJ24" s="809"/>
    </row>
    <row r="25" spans="1:36" ht="90">
      <c r="A25" s="1202"/>
      <c r="B25" s="1202"/>
      <c r="C25" s="1202"/>
      <c r="D25" s="1202"/>
      <c r="E25" s="1202"/>
      <c r="F25" s="1202">
        <v>1</v>
      </c>
      <c r="G25" s="884"/>
      <c r="H25" s="884"/>
      <c r="I25" s="1202"/>
      <c r="J25" s="1202">
        <v>1</v>
      </c>
      <c r="K25" s="892"/>
      <c r="L25" s="782" t="str">
        <f>mergeValue(A25) &amp;"."&amp; mergeValue(B25)&amp;"."&amp; mergeValue(C25)&amp;"."&amp; mergeValue(D25)&amp;"."&amp; mergeValue(E25)&amp;"."&amp; mergeValue(F25)</f>
        <v>1.1.1.1.1.1</v>
      </c>
      <c r="M25" s="556" t="s">
        <v>10</v>
      </c>
      <c r="N25" s="647"/>
      <c r="O25" s="1204"/>
      <c r="P25" s="1204"/>
      <c r="Q25" s="1204"/>
      <c r="R25" s="1204"/>
      <c r="S25" s="1204"/>
      <c r="T25" s="1204"/>
      <c r="U25" s="1204"/>
      <c r="V25" s="1204"/>
      <c r="W25" s="631" t="s">
        <v>636</v>
      </c>
      <c r="Y25" s="830"/>
      <c r="Z25" s="830" t="str">
        <f t="shared" si="0"/>
        <v>Группа потребителей</v>
      </c>
      <c r="AA25" s="830"/>
      <c r="AB25" s="830"/>
      <c r="AC25" s="830"/>
      <c r="AI25" s="809"/>
      <c r="AJ25" s="809"/>
    </row>
    <row r="26" spans="1:36" ht="189" customHeight="1">
      <c r="A26" s="1202"/>
      <c r="B26" s="1202"/>
      <c r="C26" s="1202"/>
      <c r="D26" s="1202"/>
      <c r="E26" s="1202"/>
      <c r="F26" s="1202"/>
      <c r="G26" s="884">
        <v>1</v>
      </c>
      <c r="H26" s="884"/>
      <c r="I26" s="1202"/>
      <c r="J26" s="1202"/>
      <c r="K26" s="892">
        <v>1</v>
      </c>
      <c r="L26" s="782" t="str">
        <f>mergeValue(A26) &amp;"."&amp; mergeValue(B26)&amp;"."&amp; mergeValue(C26)&amp;"."&amp; mergeValue(D26)&amp;"."&amp; mergeValue(E26)&amp;"."&amp; mergeValue(F26)&amp;"."&amp; mergeValue(G26)</f>
        <v>1.1.1.1.1.1.1</v>
      </c>
      <c r="M26" s="1069"/>
      <c r="N26" s="647"/>
      <c r="O26" s="764"/>
      <c r="P26" s="764"/>
      <c r="Q26" s="1094"/>
      <c r="R26" s="1208"/>
      <c r="S26" s="1209" t="s">
        <v>84</v>
      </c>
      <c r="T26" s="1208"/>
      <c r="U26" s="1209" t="s">
        <v>85</v>
      </c>
      <c r="V26" s="764"/>
      <c r="W26" s="1219" t="s">
        <v>655</v>
      </c>
      <c r="X26" s="809" t="str">
        <f>strCheckDate(O27:V27)</f>
        <v/>
      </c>
      <c r="Y26" s="830"/>
      <c r="Z26" s="830" t="str">
        <f t="shared" si="0"/>
        <v/>
      </c>
      <c r="AA26" s="830"/>
      <c r="AB26" s="830"/>
      <c r="AC26" s="830"/>
      <c r="AI26" s="809"/>
      <c r="AJ26" s="809"/>
    </row>
    <row r="27" spans="1:36" ht="11.25" hidden="1">
      <c r="A27" s="1202"/>
      <c r="B27" s="1202"/>
      <c r="C27" s="1202"/>
      <c r="D27" s="1202"/>
      <c r="E27" s="1202"/>
      <c r="F27" s="1202"/>
      <c r="G27" s="884"/>
      <c r="H27" s="884"/>
      <c r="I27" s="1202"/>
      <c r="J27" s="1202"/>
      <c r="K27" s="892"/>
      <c r="L27" s="801"/>
      <c r="M27" s="647"/>
      <c r="N27" s="647"/>
      <c r="O27" s="764"/>
      <c r="P27" s="764"/>
      <c r="Q27" s="770" t="str">
        <f>R26 &amp; "-" &amp; T26</f>
        <v>-</v>
      </c>
      <c r="R27" s="1208"/>
      <c r="S27" s="1209"/>
      <c r="T27" s="1208"/>
      <c r="U27" s="1209"/>
      <c r="V27" s="764"/>
      <c r="W27" s="1220"/>
      <c r="Y27" s="830"/>
      <c r="Z27" s="830" t="str">
        <f t="shared" si="0"/>
        <v/>
      </c>
      <c r="AA27" s="830"/>
      <c r="AB27" s="830"/>
      <c r="AC27" s="830"/>
      <c r="AI27" s="809"/>
      <c r="AJ27" s="809"/>
    </row>
    <row r="28" spans="1:36" ht="15" customHeight="1">
      <c r="A28" s="1202"/>
      <c r="B28" s="1202"/>
      <c r="C28" s="1202"/>
      <c r="D28" s="1202"/>
      <c r="E28" s="1202"/>
      <c r="F28" s="1202"/>
      <c r="G28" s="886"/>
      <c r="H28" s="884"/>
      <c r="I28" s="1202"/>
      <c r="J28" s="1202"/>
      <c r="K28" s="891"/>
      <c r="L28" s="689"/>
      <c r="M28" s="558" t="s">
        <v>25</v>
      </c>
      <c r="N28" s="766"/>
      <c r="O28" s="766"/>
      <c r="P28" s="766"/>
      <c r="Q28" s="766"/>
      <c r="R28" s="766"/>
      <c r="S28" s="766"/>
      <c r="T28" s="766"/>
      <c r="U28" s="766"/>
      <c r="V28" s="763"/>
      <c r="W28" s="1221"/>
      <c r="Y28" s="830"/>
      <c r="Z28" s="830" t="str">
        <f t="shared" si="0"/>
        <v>Добавить вид теплоносителя (параметры теплоносителя)</v>
      </c>
      <c r="AA28" s="830"/>
      <c r="AB28" s="830"/>
      <c r="AC28" s="830"/>
      <c r="AI28" s="809"/>
      <c r="AJ28" s="809"/>
    </row>
    <row r="29" spans="1:36" ht="15" customHeight="1">
      <c r="A29" s="1202"/>
      <c r="B29" s="1202"/>
      <c r="C29" s="1202"/>
      <c r="D29" s="1202"/>
      <c r="E29" s="1202"/>
      <c r="F29" s="886"/>
      <c r="G29" s="886"/>
      <c r="H29" s="884"/>
      <c r="I29" s="1202"/>
      <c r="J29" s="886"/>
      <c r="K29" s="891"/>
      <c r="L29" s="689"/>
      <c r="M29" s="557" t="s">
        <v>11</v>
      </c>
      <c r="N29" s="766"/>
      <c r="O29" s="766"/>
      <c r="P29" s="766"/>
      <c r="Q29" s="766"/>
      <c r="R29" s="766"/>
      <c r="S29" s="766"/>
      <c r="T29" s="766"/>
      <c r="U29" s="765"/>
      <c r="V29" s="766"/>
      <c r="W29" s="666"/>
      <c r="Y29" s="830"/>
      <c r="Z29" s="830" t="str">
        <f t="shared" si="0"/>
        <v>Добавить группу потребителей</v>
      </c>
      <c r="AA29" s="830"/>
      <c r="AB29" s="830"/>
      <c r="AC29" s="830"/>
      <c r="AI29" s="809"/>
      <c r="AJ29" s="809"/>
    </row>
    <row r="30" spans="1:36" ht="15" customHeight="1">
      <c r="A30" s="1202"/>
      <c r="B30" s="1202"/>
      <c r="C30" s="1202"/>
      <c r="D30" s="1202"/>
      <c r="E30" s="890"/>
      <c r="F30" s="886"/>
      <c r="G30" s="886"/>
      <c r="H30" s="886"/>
      <c r="I30" s="882"/>
      <c r="J30" s="879"/>
      <c r="K30" s="889"/>
      <c r="L30" s="689"/>
      <c r="M30" s="761" t="s">
        <v>12</v>
      </c>
      <c r="N30" s="766"/>
      <c r="O30" s="766"/>
      <c r="P30" s="766"/>
      <c r="Q30" s="766"/>
      <c r="R30" s="766"/>
      <c r="S30" s="766"/>
      <c r="T30" s="766"/>
      <c r="U30" s="765"/>
      <c r="V30" s="766"/>
      <c r="W30" s="666"/>
      <c r="Y30" s="830"/>
      <c r="Z30" s="830" t="str">
        <f t="shared" si="0"/>
        <v>Добавить схему подключения</v>
      </c>
      <c r="AA30" s="830"/>
      <c r="AB30" s="830"/>
      <c r="AC30" s="830"/>
      <c r="AI30" s="809"/>
      <c r="AJ30" s="809"/>
    </row>
    <row r="31" spans="1:36" ht="15" customHeight="1">
      <c r="A31" s="1202"/>
      <c r="B31" s="1202"/>
      <c r="C31" s="1202"/>
      <c r="D31" s="890"/>
      <c r="E31" s="890"/>
      <c r="F31" s="886"/>
      <c r="G31" s="886"/>
      <c r="H31" s="886"/>
      <c r="I31" s="882"/>
      <c r="J31" s="879"/>
      <c r="K31" s="889"/>
      <c r="L31" s="689"/>
      <c r="M31" s="760" t="s">
        <v>17</v>
      </c>
      <c r="N31" s="766"/>
      <c r="O31" s="766"/>
      <c r="P31" s="766"/>
      <c r="Q31" s="766"/>
      <c r="R31" s="766"/>
      <c r="S31" s="766"/>
      <c r="T31" s="766"/>
      <c r="U31" s="765"/>
      <c r="V31" s="766"/>
      <c r="W31" s="666"/>
      <c r="Y31" s="830"/>
      <c r="Z31" s="830" t="str">
        <f t="shared" si="0"/>
        <v>Добавить источник тепловой энергии</v>
      </c>
      <c r="AA31" s="830"/>
      <c r="AB31" s="830"/>
      <c r="AC31" s="830"/>
      <c r="AI31" s="809"/>
      <c r="AJ31" s="809"/>
    </row>
    <row r="32" spans="1:36" ht="15" customHeight="1">
      <c r="A32" s="1202"/>
      <c r="B32" s="1202"/>
      <c r="C32" s="890"/>
      <c r="D32" s="890"/>
      <c r="E32" s="890"/>
      <c r="F32" s="890"/>
      <c r="G32" s="895"/>
      <c r="H32" s="882"/>
      <c r="I32" s="893"/>
      <c r="J32" s="879"/>
      <c r="K32" s="894"/>
      <c r="L32" s="689"/>
      <c r="M32" s="759" t="s">
        <v>18</v>
      </c>
      <c r="N32" s="766"/>
      <c r="O32" s="766"/>
      <c r="P32" s="766"/>
      <c r="Q32" s="766"/>
      <c r="R32" s="766"/>
      <c r="S32" s="766"/>
      <c r="T32" s="766"/>
      <c r="U32" s="765"/>
      <c r="V32" s="766"/>
      <c r="W32" s="666"/>
      <c r="Y32" s="830"/>
      <c r="Z32" s="830" t="str">
        <f t="shared" si="0"/>
        <v>Добавить наименование системы теплоснабжения</v>
      </c>
      <c r="AA32" s="830"/>
      <c r="AB32" s="830"/>
      <c r="AC32" s="830"/>
      <c r="AI32" s="809"/>
      <c r="AJ32" s="809"/>
    </row>
    <row r="33" spans="1:36" ht="15" customHeight="1">
      <c r="A33" s="1202"/>
      <c r="B33" s="890"/>
      <c r="C33" s="890"/>
      <c r="D33" s="890"/>
      <c r="E33" s="890"/>
      <c r="F33" s="890"/>
      <c r="G33" s="895"/>
      <c r="H33" s="882"/>
      <c r="I33" s="882"/>
      <c r="J33" s="879"/>
      <c r="K33" s="889"/>
      <c r="L33" s="689"/>
      <c r="M33" s="734" t="s">
        <v>19</v>
      </c>
      <c r="N33" s="766"/>
      <c r="O33" s="766"/>
      <c r="P33" s="766"/>
      <c r="Q33" s="766"/>
      <c r="R33" s="766"/>
      <c r="S33" s="766"/>
      <c r="T33" s="766"/>
      <c r="U33" s="765"/>
      <c r="V33" s="766"/>
      <c r="W33" s="666"/>
      <c r="Y33" s="830"/>
      <c r="Z33" s="830" t="str">
        <f t="shared" si="0"/>
        <v>Добавить территорию действия тарифа</v>
      </c>
      <c r="AA33" s="830"/>
      <c r="AB33" s="830"/>
      <c r="AC33" s="830"/>
      <c r="AI33" s="809"/>
      <c r="AJ33" s="809"/>
    </row>
    <row r="34" spans="1:36" s="743" customFormat="1" ht="15" customHeight="1">
      <c r="A34" s="878"/>
      <c r="B34" s="878"/>
      <c r="C34" s="878"/>
      <c r="D34" s="878"/>
      <c r="E34" s="878"/>
      <c r="F34" s="878"/>
      <c r="G34" s="878"/>
      <c r="H34" s="878"/>
      <c r="I34" s="878"/>
      <c r="J34" s="878"/>
      <c r="K34" s="878"/>
      <c r="L34" s="493"/>
      <c r="M34" s="737" t="s">
        <v>309</v>
      </c>
      <c r="N34" s="766"/>
      <c r="O34" s="766"/>
      <c r="P34" s="766"/>
      <c r="Q34" s="766"/>
      <c r="R34" s="766"/>
      <c r="S34" s="766"/>
      <c r="T34" s="766"/>
      <c r="U34" s="765"/>
      <c r="V34" s="766"/>
      <c r="W34" s="666"/>
      <c r="X34" s="722"/>
      <c r="Y34" s="722"/>
      <c r="Z34" s="722"/>
      <c r="AA34" s="722"/>
      <c r="AB34" s="722"/>
      <c r="AC34" s="722"/>
      <c r="AD34" s="722"/>
      <c r="AE34" s="722"/>
      <c r="AF34" s="722"/>
      <c r="AG34" s="722"/>
      <c r="AH34" s="722"/>
    </row>
    <row r="35" spans="1:36" ht="11.25">
      <c r="A35" s="800"/>
      <c r="B35" s="800"/>
      <c r="C35" s="800"/>
      <c r="D35" s="800"/>
      <c r="E35" s="800"/>
      <c r="F35" s="800"/>
      <c r="G35" s="800"/>
      <c r="H35" s="800"/>
      <c r="I35" s="800"/>
      <c r="J35" s="800"/>
      <c r="K35" s="800"/>
      <c r="X35" s="800"/>
      <c r="Y35" s="800"/>
      <c r="Z35" s="800"/>
      <c r="AA35" s="800"/>
      <c r="AB35" s="800"/>
      <c r="AC35" s="800"/>
      <c r="AD35" s="800"/>
      <c r="AE35" s="800"/>
      <c r="AF35" s="800"/>
      <c r="AG35" s="800"/>
      <c r="AH35" s="800"/>
    </row>
    <row r="36" spans="1:36" ht="105.75" customHeight="1">
      <c r="L36" s="1">
        <v>1</v>
      </c>
      <c r="M36" s="1195" t="s">
        <v>632</v>
      </c>
      <c r="N36" s="1195"/>
      <c r="O36" s="1195"/>
      <c r="P36" s="1195"/>
      <c r="Q36" s="1195"/>
      <c r="R36" s="1195"/>
      <c r="S36" s="1195"/>
      <c r="T36" s="1195"/>
      <c r="U36" s="1195"/>
      <c r="V36" s="1195"/>
      <c r="W36" s="1195"/>
    </row>
  </sheetData>
  <sheetProtection password="FA9C" sheet="1" objects="1" scenarios="1" formatColumns="0" formatRows="0"/>
  <mergeCells count="40">
    <mergeCell ref="W26:W28"/>
    <mergeCell ref="M36:W36"/>
    <mergeCell ref="O7:T7"/>
    <mergeCell ref="E24:E29"/>
    <mergeCell ref="O24:V24"/>
    <mergeCell ref="F25:F28"/>
    <mergeCell ref="O25:V25"/>
    <mergeCell ref="R26:R27"/>
    <mergeCell ref="S26:S27"/>
    <mergeCell ref="T26:T27"/>
    <mergeCell ref="U26:U27"/>
    <mergeCell ref="S19:T19"/>
    <mergeCell ref="V16:V18"/>
    <mergeCell ref="O17:O18"/>
    <mergeCell ref="P17:Q17"/>
    <mergeCell ref="R17:T17"/>
    <mergeCell ref="A20:A33"/>
    <mergeCell ref="O20:V20"/>
    <mergeCell ref="B21:B32"/>
    <mergeCell ref="O21:V21"/>
    <mergeCell ref="C22:C31"/>
    <mergeCell ref="O22:V22"/>
    <mergeCell ref="D23:D30"/>
    <mergeCell ref="O23:V23"/>
    <mergeCell ref="I24:I29"/>
    <mergeCell ref="J25:J28"/>
    <mergeCell ref="S18:T18"/>
    <mergeCell ref="O14:U14"/>
    <mergeCell ref="L15:V15"/>
    <mergeCell ref="W15:W18"/>
    <mergeCell ref="L16:L18"/>
    <mergeCell ref="M16:M18"/>
    <mergeCell ref="O16:T16"/>
    <mergeCell ref="U16:U18"/>
    <mergeCell ref="L13:M13"/>
    <mergeCell ref="L5:T5"/>
    <mergeCell ref="O9:T9"/>
    <mergeCell ref="O10:T10"/>
    <mergeCell ref="O11:T11"/>
    <mergeCell ref="O12:T12"/>
  </mergeCells>
  <dataValidations count="10">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dataValidation allowBlank="1" showInputMessage="1" showErrorMessage="1" prompt="Для выбора выполните двойной щелчок левой клавиши мыши по соответствующей ячейке." sqref="JO26 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262170 TM26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U327706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393242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458778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524314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589850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655386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720922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786458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851994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917530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983066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196634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65562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131098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S2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N26 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JP2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R26"/>
    <dataValidation type="list" allowBlank="1" showInputMessage="1" showErrorMessage="1" errorTitle="Ошибка" error="Выберите значение из списка" sqref="JI26 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M26">
      <formula1>kind_of_heat_transfer</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formula1>900</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formula1>kind_of_cons</formula1>
    </dataValidation>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formula1>kind_of_scheme_in</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O7">
      <formula1>900</formula1>
    </dataValidation>
    <dataValidation type="list" allowBlank="1" showInputMessage="1" showErrorMessage="1" errorTitle="Ошибка" error="Выберите значение из списка" prompt="Выберите значение из списка" sqref="O25:V25">
      <formula1>kind_of_cons</formula1>
    </dataValidation>
  </dataValidations>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8">
    <tabColor indexed="22"/>
  </sheetPr>
  <dimension ref="A1:T19"/>
  <sheetViews>
    <sheetView showGridLines="0" topLeftCell="E1" zoomScaleNormal="100" workbookViewId="0"/>
  </sheetViews>
  <sheetFormatPr defaultColWidth="10.5703125" defaultRowHeight="14.25"/>
  <cols>
    <col min="1" max="1" width="3.7109375" style="592" hidden="1" customWidth="1"/>
    <col min="2" max="4" width="3.7109375" style="586" hidden="1" customWidth="1"/>
    <col min="5" max="5" width="3.7109375" style="531" customWidth="1"/>
    <col min="6" max="6" width="9.7109375" style="524" customWidth="1"/>
    <col min="7" max="7" width="37.7109375" style="524" customWidth="1"/>
    <col min="8" max="8" width="66.85546875" style="524" customWidth="1"/>
    <col min="9" max="9" width="115.7109375" style="524" customWidth="1"/>
    <col min="10" max="11" width="10.5703125" style="586"/>
    <col min="12" max="12" width="11.140625" style="586" customWidth="1"/>
    <col min="13" max="20" width="10.5703125" style="586"/>
    <col min="21" max="16384" width="10.5703125" style="524"/>
  </cols>
  <sheetData>
    <row r="1" spans="1:20" ht="3" customHeight="1">
      <c r="A1" s="592" t="s">
        <v>184</v>
      </c>
    </row>
    <row r="2" spans="1:20" ht="22.5">
      <c r="F2" s="1196" t="s">
        <v>491</v>
      </c>
      <c r="G2" s="1197"/>
      <c r="H2" s="1198"/>
      <c r="I2" s="641"/>
    </row>
    <row r="3" spans="1:20" ht="3" customHeight="1"/>
    <row r="4" spans="1:20" s="571" customFormat="1" ht="11.25">
      <c r="A4" s="591"/>
      <c r="B4" s="591"/>
      <c r="C4" s="591"/>
      <c r="D4" s="591"/>
      <c r="F4" s="1157" t="s">
        <v>454</v>
      </c>
      <c r="G4" s="1157"/>
      <c r="H4" s="1157"/>
      <c r="I4" s="1199" t="s">
        <v>455</v>
      </c>
      <c r="J4" s="591"/>
      <c r="K4" s="591"/>
      <c r="L4" s="591"/>
      <c r="M4" s="591"/>
      <c r="N4" s="591"/>
      <c r="O4" s="591"/>
      <c r="P4" s="591"/>
      <c r="Q4" s="591"/>
      <c r="R4" s="591"/>
      <c r="S4" s="591"/>
      <c r="T4" s="591"/>
    </row>
    <row r="5" spans="1:20" s="571" customFormat="1" ht="11.25" customHeight="1">
      <c r="A5" s="591"/>
      <c r="B5" s="591"/>
      <c r="C5" s="591"/>
      <c r="D5" s="591"/>
      <c r="F5" s="607" t="s">
        <v>92</v>
      </c>
      <c r="G5" s="619" t="s">
        <v>457</v>
      </c>
      <c r="H5" s="606" t="s">
        <v>442</v>
      </c>
      <c r="I5" s="1199"/>
      <c r="J5" s="591"/>
      <c r="K5" s="591"/>
      <c r="L5" s="591"/>
      <c r="M5" s="591"/>
      <c r="N5" s="591"/>
      <c r="O5" s="591"/>
      <c r="P5" s="591"/>
      <c r="Q5" s="591"/>
      <c r="R5" s="591"/>
      <c r="S5" s="591"/>
      <c r="T5" s="591"/>
    </row>
    <row r="6" spans="1:20" s="571" customFormat="1" ht="12" customHeight="1">
      <c r="A6" s="591"/>
      <c r="B6" s="591"/>
      <c r="C6" s="591"/>
      <c r="D6" s="591"/>
      <c r="F6" s="608" t="s">
        <v>93</v>
      </c>
      <c r="G6" s="610">
        <v>2</v>
      </c>
      <c r="H6" s="611">
        <v>3</v>
      </c>
      <c r="I6" s="609">
        <v>4</v>
      </c>
      <c r="J6" s="591">
        <v>4</v>
      </c>
      <c r="K6" s="591"/>
      <c r="L6" s="591"/>
      <c r="M6" s="591"/>
      <c r="N6" s="591"/>
      <c r="O6" s="591"/>
      <c r="P6" s="591"/>
      <c r="Q6" s="591"/>
      <c r="R6" s="591"/>
      <c r="S6" s="591"/>
      <c r="T6" s="591"/>
    </row>
    <row r="7" spans="1:20" s="571" customFormat="1" ht="18.75">
      <c r="A7" s="591"/>
      <c r="B7" s="591"/>
      <c r="C7" s="591"/>
      <c r="D7" s="591"/>
      <c r="F7" s="617">
        <v>1</v>
      </c>
      <c r="G7" s="633" t="s">
        <v>492</v>
      </c>
      <c r="H7" s="605" t="str">
        <f>IF(dateCh="","",dateCh)</f>
        <v>13.05.2021</v>
      </c>
      <c r="I7" s="582" t="s">
        <v>493</v>
      </c>
      <c r="J7" s="616"/>
      <c r="K7" s="591"/>
      <c r="L7" s="591"/>
      <c r="M7" s="591"/>
      <c r="N7" s="591"/>
      <c r="O7" s="591"/>
      <c r="P7" s="591"/>
      <c r="Q7" s="591"/>
      <c r="R7" s="591"/>
      <c r="S7" s="591"/>
      <c r="T7" s="591"/>
    </row>
    <row r="8" spans="1:20" s="571" customFormat="1" ht="45">
      <c r="A8" s="1200">
        <v>1</v>
      </c>
      <c r="B8" s="591"/>
      <c r="C8" s="591"/>
      <c r="D8" s="591"/>
      <c r="F8" s="617" t="str">
        <f>"2." &amp;mergeValue(A8)</f>
        <v>2.1</v>
      </c>
      <c r="G8" s="633" t="s">
        <v>494</v>
      </c>
      <c r="H8" s="605"/>
      <c r="I8" s="582" t="s">
        <v>590</v>
      </c>
      <c r="J8" s="616"/>
      <c r="K8" s="591"/>
      <c r="L8" s="591"/>
      <c r="M8" s="591"/>
      <c r="N8" s="591"/>
      <c r="O8" s="591"/>
      <c r="P8" s="591"/>
      <c r="Q8" s="591"/>
      <c r="R8" s="591"/>
      <c r="S8" s="591"/>
      <c r="T8" s="591"/>
    </row>
    <row r="9" spans="1:20" s="571" customFormat="1" ht="22.5">
      <c r="A9" s="1200"/>
      <c r="B9" s="591"/>
      <c r="C9" s="591"/>
      <c r="D9" s="591"/>
      <c r="F9" s="617" t="str">
        <f>"3." &amp;mergeValue(A9)</f>
        <v>3.1</v>
      </c>
      <c r="G9" s="633" t="s">
        <v>495</v>
      </c>
      <c r="H9" s="605"/>
      <c r="I9" s="582" t="s">
        <v>588</v>
      </c>
      <c r="J9" s="616"/>
      <c r="K9" s="591"/>
      <c r="L9" s="591"/>
      <c r="M9" s="591"/>
      <c r="N9" s="591"/>
      <c r="O9" s="591"/>
      <c r="P9" s="591"/>
      <c r="Q9" s="591"/>
      <c r="R9" s="591"/>
      <c r="S9" s="591"/>
      <c r="T9" s="591"/>
    </row>
    <row r="10" spans="1:20" s="571" customFormat="1" ht="22.5">
      <c r="A10" s="1200"/>
      <c r="B10" s="591"/>
      <c r="C10" s="591"/>
      <c r="D10" s="591"/>
      <c r="F10" s="617" t="str">
        <f>"4."&amp;mergeValue(A10)</f>
        <v>4.1</v>
      </c>
      <c r="G10" s="633" t="s">
        <v>496</v>
      </c>
      <c r="H10" s="606" t="s">
        <v>458</v>
      </c>
      <c r="I10" s="582"/>
      <c r="J10" s="616"/>
      <c r="K10" s="591"/>
      <c r="L10" s="591"/>
      <c r="M10" s="591"/>
      <c r="N10" s="591"/>
      <c r="O10" s="591"/>
      <c r="P10" s="591"/>
      <c r="Q10" s="591"/>
      <c r="R10" s="591"/>
      <c r="S10" s="591"/>
      <c r="T10" s="591"/>
    </row>
    <row r="11" spans="1:20" s="571" customFormat="1" ht="18.75">
      <c r="A11" s="1200"/>
      <c r="B11" s="1200">
        <v>1</v>
      </c>
      <c r="C11" s="624"/>
      <c r="D11" s="624"/>
      <c r="F11" s="617" t="str">
        <f>"4."&amp;mergeValue(A11) &amp;"."&amp;mergeValue(B11)</f>
        <v>4.1.1</v>
      </c>
      <c r="G11" s="612" t="s">
        <v>592</v>
      </c>
      <c r="H11" s="605" t="str">
        <f>IF(region_name="","",region_name)</f>
        <v>Челябинская область</v>
      </c>
      <c r="I11" s="582" t="s">
        <v>499</v>
      </c>
      <c r="J11" s="616"/>
      <c r="K11" s="591"/>
      <c r="L11" s="591"/>
      <c r="M11" s="591"/>
      <c r="N11" s="591"/>
      <c r="O11" s="591"/>
      <c r="P11" s="591"/>
      <c r="Q11" s="591"/>
      <c r="R11" s="591"/>
      <c r="S11" s="591"/>
      <c r="T11" s="591"/>
    </row>
    <row r="12" spans="1:20" s="571" customFormat="1" ht="22.5">
      <c r="A12" s="1200"/>
      <c r="B12" s="1200"/>
      <c r="C12" s="1200">
        <v>1</v>
      </c>
      <c r="D12" s="624"/>
      <c r="F12" s="617" t="str">
        <f>"4."&amp;mergeValue(A12) &amp;"."&amp;mergeValue(B12)&amp;"."&amp;mergeValue(C12)</f>
        <v>4.1.1.1</v>
      </c>
      <c r="G12" s="623" t="s">
        <v>497</v>
      </c>
      <c r="H12" s="605"/>
      <c r="I12" s="582" t="s">
        <v>500</v>
      </c>
      <c r="J12" s="616"/>
      <c r="K12" s="591"/>
      <c r="L12" s="591"/>
      <c r="M12" s="591"/>
      <c r="N12" s="591"/>
      <c r="O12" s="591"/>
      <c r="P12" s="591"/>
      <c r="Q12" s="591"/>
      <c r="R12" s="591"/>
      <c r="S12" s="591"/>
      <c r="T12" s="591"/>
    </row>
    <row r="13" spans="1:20" s="571" customFormat="1" ht="39" customHeight="1">
      <c r="A13" s="1200"/>
      <c r="B13" s="1200"/>
      <c r="C13" s="1200"/>
      <c r="D13" s="624">
        <v>1</v>
      </c>
      <c r="F13" s="617" t="str">
        <f>"4."&amp;mergeValue(A13) &amp;"."&amp;mergeValue(B13)&amp;"."&amp;mergeValue(C13)&amp;"."&amp;mergeValue(D13)</f>
        <v>4.1.1.1.1</v>
      </c>
      <c r="G13" s="634" t="s">
        <v>498</v>
      </c>
      <c r="H13" s="605"/>
      <c r="I13" s="1201" t="s">
        <v>591</v>
      </c>
      <c r="J13" s="616"/>
      <c r="K13" s="591"/>
      <c r="L13" s="591"/>
      <c r="M13" s="591"/>
      <c r="N13" s="591"/>
      <c r="O13" s="591"/>
      <c r="P13" s="591"/>
      <c r="Q13" s="591"/>
      <c r="R13" s="591"/>
      <c r="S13" s="591"/>
      <c r="T13" s="591"/>
    </row>
    <row r="14" spans="1:20" s="571" customFormat="1" ht="18.75">
      <c r="A14" s="1200"/>
      <c r="B14" s="1200"/>
      <c r="C14" s="1200"/>
      <c r="D14" s="624"/>
      <c r="F14" s="620"/>
      <c r="G14" s="551" t="s">
        <v>4</v>
      </c>
      <c r="H14" s="625"/>
      <c r="I14" s="1201"/>
      <c r="J14" s="616"/>
      <c r="K14" s="591"/>
      <c r="L14" s="591"/>
      <c r="M14" s="591"/>
      <c r="N14" s="591"/>
      <c r="O14" s="591"/>
      <c r="P14" s="591"/>
      <c r="Q14" s="591"/>
      <c r="R14" s="591"/>
      <c r="S14" s="591"/>
      <c r="T14" s="591"/>
    </row>
    <row r="15" spans="1:20" s="571" customFormat="1" ht="18.75">
      <c r="A15" s="1200"/>
      <c r="B15" s="1200"/>
      <c r="C15" s="624"/>
      <c r="D15" s="624"/>
      <c r="F15" s="635"/>
      <c r="G15" s="578" t="s">
        <v>403</v>
      </c>
      <c r="H15" s="636"/>
      <c r="I15" s="637"/>
      <c r="J15" s="616"/>
      <c r="K15" s="591"/>
      <c r="L15" s="591"/>
      <c r="M15" s="591"/>
      <c r="N15" s="591"/>
      <c r="O15" s="591"/>
      <c r="P15" s="591"/>
      <c r="Q15" s="591"/>
      <c r="R15" s="591"/>
      <c r="S15" s="591"/>
      <c r="T15" s="591"/>
    </row>
    <row r="16" spans="1:20" s="571" customFormat="1" ht="18.75">
      <c r="A16" s="1200"/>
      <c r="B16" s="591"/>
      <c r="C16" s="591"/>
      <c r="D16" s="591"/>
      <c r="F16" s="620"/>
      <c r="G16" s="559" t="s">
        <v>506</v>
      </c>
      <c r="H16" s="621"/>
      <c r="I16" s="622"/>
      <c r="J16" s="616"/>
      <c r="K16" s="591"/>
      <c r="L16" s="591"/>
      <c r="M16" s="591"/>
      <c r="N16" s="591"/>
      <c r="O16" s="591"/>
      <c r="P16" s="591"/>
      <c r="Q16" s="591"/>
      <c r="R16" s="591"/>
      <c r="S16" s="591"/>
      <c r="T16" s="591"/>
    </row>
    <row r="17" spans="1:20" s="571" customFormat="1" ht="18.75">
      <c r="A17" s="591"/>
      <c r="B17" s="591"/>
      <c r="C17" s="591"/>
      <c r="D17" s="591"/>
      <c r="F17" s="620"/>
      <c r="G17" s="566" t="s">
        <v>505</v>
      </c>
      <c r="H17" s="621"/>
      <c r="I17" s="622"/>
      <c r="J17" s="616"/>
      <c r="K17" s="591"/>
      <c r="L17" s="591"/>
      <c r="M17" s="591"/>
      <c r="N17" s="591"/>
      <c r="O17" s="591"/>
      <c r="P17" s="591"/>
      <c r="Q17" s="591"/>
      <c r="R17" s="591"/>
      <c r="S17" s="591"/>
      <c r="T17" s="591"/>
    </row>
    <row r="18" spans="1:20" s="614" customFormat="1" ht="3" customHeight="1">
      <c r="A18" s="615"/>
      <c r="B18" s="615"/>
      <c r="C18" s="615"/>
      <c r="D18" s="615"/>
      <c r="F18" s="626"/>
      <c r="G18" s="627"/>
      <c r="H18" s="628"/>
      <c r="I18" s="629"/>
      <c r="J18" s="615"/>
      <c r="K18" s="615"/>
      <c r="L18" s="615"/>
      <c r="M18" s="615"/>
      <c r="N18" s="615"/>
      <c r="O18" s="615"/>
      <c r="P18" s="615"/>
      <c r="Q18" s="615"/>
      <c r="R18" s="615"/>
      <c r="S18" s="615"/>
      <c r="T18" s="615"/>
    </row>
    <row r="19" spans="1:20" s="614" customFormat="1" ht="15" customHeight="1">
      <c r="A19" s="615"/>
      <c r="B19" s="615"/>
      <c r="C19" s="615"/>
      <c r="D19" s="615"/>
      <c r="F19" s="613"/>
      <c r="G19" s="1195" t="s">
        <v>593</v>
      </c>
      <c r="H19" s="1195"/>
      <c r="I19" s="595"/>
      <c r="J19" s="615"/>
      <c r="K19" s="615"/>
      <c r="L19" s="615"/>
      <c r="M19" s="615"/>
      <c r="N19" s="615"/>
      <c r="O19" s="615"/>
      <c r="P19" s="615"/>
      <c r="Q19" s="615"/>
      <c r="R19" s="615"/>
      <c r="S19" s="615"/>
      <c r="T19" s="615"/>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8">
    <tabColor rgb="FFEAEBEE"/>
    <pageSetUpPr fitToPage="1"/>
  </sheetPr>
  <dimension ref="A1:AG34"/>
  <sheetViews>
    <sheetView showGridLines="0" topLeftCell="I4" zoomScaleNormal="100" workbookViewId="0"/>
  </sheetViews>
  <sheetFormatPr defaultColWidth="10.5703125" defaultRowHeight="14.25"/>
  <cols>
    <col min="1" max="6" width="10.5703125" style="186" hidden="1" customWidth="1"/>
    <col min="7" max="8" width="9.140625" style="511" hidden="1" customWidth="1"/>
    <col min="9" max="9" width="3.7109375" style="484" customWidth="1"/>
    <col min="10" max="11" width="3.7109375" style="483" customWidth="1"/>
    <col min="12" max="12" width="12.7109375" style="477" customWidth="1"/>
    <col min="13" max="13" width="44.7109375" style="477" customWidth="1"/>
    <col min="14" max="14" width="1.7109375" style="477" hidden="1" customWidth="1"/>
    <col min="15" max="15" width="23.7109375" style="477" customWidth="1"/>
    <col min="16" max="17" width="1.7109375" style="477" hidden="1" customWidth="1"/>
    <col min="18" max="18" width="11.7109375" style="477" customWidth="1"/>
    <col min="19" max="19" width="3.7109375" style="477" customWidth="1"/>
    <col min="20" max="20" width="11.7109375" style="477" customWidth="1"/>
    <col min="21" max="21" width="8.5703125" style="477" hidden="1" customWidth="1"/>
    <col min="22" max="22" width="4.7109375" style="477" customWidth="1"/>
    <col min="23" max="23" width="115.7109375" style="477" customWidth="1"/>
    <col min="24" max="33" width="10.5703125" style="501"/>
    <col min="34" max="256" width="10.5703125" style="477"/>
    <col min="257" max="264" width="0" style="477" hidden="1" customWidth="1"/>
    <col min="265" max="267" width="3.7109375" style="477" customWidth="1"/>
    <col min="268" max="268" width="12.7109375" style="477" customWidth="1"/>
    <col min="269" max="269" width="51.140625" style="477" customWidth="1"/>
    <col min="270" max="270" width="0" style="477" hidden="1" customWidth="1"/>
    <col min="271" max="271" width="18.7109375" style="477" customWidth="1"/>
    <col min="272" max="273" width="0" style="477" hidden="1" customWidth="1"/>
    <col min="274" max="274" width="11.7109375" style="477" customWidth="1"/>
    <col min="275" max="275" width="6.42578125" style="477" bestFit="1" customWidth="1"/>
    <col min="276" max="276" width="11.7109375" style="477" customWidth="1"/>
    <col min="277" max="277" width="0" style="477" hidden="1" customWidth="1"/>
    <col min="278" max="278" width="3.7109375" style="477" customWidth="1"/>
    <col min="279" max="279" width="11.140625" style="477" bestFit="1" customWidth="1"/>
    <col min="280" max="512" width="10.5703125" style="477"/>
    <col min="513" max="520" width="0" style="477" hidden="1" customWidth="1"/>
    <col min="521" max="523" width="3.7109375" style="477" customWidth="1"/>
    <col min="524" max="524" width="12.7109375" style="477" customWidth="1"/>
    <col min="525" max="525" width="51.140625" style="477" customWidth="1"/>
    <col min="526" max="526" width="0" style="477" hidden="1" customWidth="1"/>
    <col min="527" max="527" width="18.7109375" style="477" customWidth="1"/>
    <col min="528" max="529" width="0" style="477" hidden="1" customWidth="1"/>
    <col min="530" max="530" width="11.7109375" style="477" customWidth="1"/>
    <col min="531" max="531" width="6.42578125" style="477" bestFit="1" customWidth="1"/>
    <col min="532" max="532" width="11.7109375" style="477" customWidth="1"/>
    <col min="533" max="533" width="0" style="477" hidden="1" customWidth="1"/>
    <col min="534" max="534" width="3.7109375" style="477" customWidth="1"/>
    <col min="535" max="535" width="11.140625" style="477" bestFit="1" customWidth="1"/>
    <col min="536" max="768" width="10.5703125" style="477"/>
    <col min="769" max="776" width="0" style="477" hidden="1" customWidth="1"/>
    <col min="777" max="779" width="3.7109375" style="477" customWidth="1"/>
    <col min="780" max="780" width="12.7109375" style="477" customWidth="1"/>
    <col min="781" max="781" width="51.140625" style="477" customWidth="1"/>
    <col min="782" max="782" width="0" style="477" hidden="1" customWidth="1"/>
    <col min="783" max="783" width="18.7109375" style="477" customWidth="1"/>
    <col min="784" max="785" width="0" style="477" hidden="1" customWidth="1"/>
    <col min="786" max="786" width="11.7109375" style="477" customWidth="1"/>
    <col min="787" max="787" width="6.42578125" style="477" bestFit="1" customWidth="1"/>
    <col min="788" max="788" width="11.7109375" style="477" customWidth="1"/>
    <col min="789" max="789" width="0" style="477" hidden="1" customWidth="1"/>
    <col min="790" max="790" width="3.7109375" style="477" customWidth="1"/>
    <col min="791" max="791" width="11.140625" style="477" bestFit="1" customWidth="1"/>
    <col min="792" max="1024" width="10.5703125" style="477"/>
    <col min="1025" max="1032" width="0" style="477" hidden="1" customWidth="1"/>
    <col min="1033" max="1035" width="3.7109375" style="477" customWidth="1"/>
    <col min="1036" max="1036" width="12.7109375" style="477" customWidth="1"/>
    <col min="1037" max="1037" width="51.140625" style="477" customWidth="1"/>
    <col min="1038" max="1038" width="0" style="477" hidden="1" customWidth="1"/>
    <col min="1039" max="1039" width="18.7109375" style="477" customWidth="1"/>
    <col min="1040" max="1041" width="0" style="477" hidden="1" customWidth="1"/>
    <col min="1042" max="1042" width="11.7109375" style="477" customWidth="1"/>
    <col min="1043" max="1043" width="6.42578125" style="477" bestFit="1" customWidth="1"/>
    <col min="1044" max="1044" width="11.7109375" style="477" customWidth="1"/>
    <col min="1045" max="1045" width="0" style="477" hidden="1" customWidth="1"/>
    <col min="1046" max="1046" width="3.7109375" style="477" customWidth="1"/>
    <col min="1047" max="1047" width="11.140625" style="477" bestFit="1" customWidth="1"/>
    <col min="1048" max="1280" width="10.5703125" style="477"/>
    <col min="1281" max="1288" width="0" style="477" hidden="1" customWidth="1"/>
    <col min="1289" max="1291" width="3.7109375" style="477" customWidth="1"/>
    <col min="1292" max="1292" width="12.7109375" style="477" customWidth="1"/>
    <col min="1293" max="1293" width="51.140625" style="477" customWidth="1"/>
    <col min="1294" max="1294" width="0" style="477" hidden="1" customWidth="1"/>
    <col min="1295" max="1295" width="18.7109375" style="477" customWidth="1"/>
    <col min="1296" max="1297" width="0" style="477" hidden="1" customWidth="1"/>
    <col min="1298" max="1298" width="11.7109375" style="477" customWidth="1"/>
    <col min="1299" max="1299" width="6.42578125" style="477" bestFit="1" customWidth="1"/>
    <col min="1300" max="1300" width="11.7109375" style="477" customWidth="1"/>
    <col min="1301" max="1301" width="0" style="477" hidden="1" customWidth="1"/>
    <col min="1302" max="1302" width="3.7109375" style="477" customWidth="1"/>
    <col min="1303" max="1303" width="11.140625" style="477" bestFit="1" customWidth="1"/>
    <col min="1304" max="1536" width="10.5703125" style="477"/>
    <col min="1537" max="1544" width="0" style="477" hidden="1" customWidth="1"/>
    <col min="1545" max="1547" width="3.7109375" style="477" customWidth="1"/>
    <col min="1548" max="1548" width="12.7109375" style="477" customWidth="1"/>
    <col min="1549" max="1549" width="51.140625" style="477" customWidth="1"/>
    <col min="1550" max="1550" width="0" style="477" hidden="1" customWidth="1"/>
    <col min="1551" max="1551" width="18.7109375" style="477" customWidth="1"/>
    <col min="1552" max="1553" width="0" style="477" hidden="1" customWidth="1"/>
    <col min="1554" max="1554" width="11.7109375" style="477" customWidth="1"/>
    <col min="1555" max="1555" width="6.42578125" style="477" bestFit="1" customWidth="1"/>
    <col min="1556" max="1556" width="11.7109375" style="477" customWidth="1"/>
    <col min="1557" max="1557" width="0" style="477" hidden="1" customWidth="1"/>
    <col min="1558" max="1558" width="3.7109375" style="477" customWidth="1"/>
    <col min="1559" max="1559" width="11.140625" style="477" bestFit="1" customWidth="1"/>
    <col min="1560" max="1792" width="10.5703125" style="477"/>
    <col min="1793" max="1800" width="0" style="477" hidden="1" customWidth="1"/>
    <col min="1801" max="1803" width="3.7109375" style="477" customWidth="1"/>
    <col min="1804" max="1804" width="12.7109375" style="477" customWidth="1"/>
    <col min="1805" max="1805" width="51.140625" style="477" customWidth="1"/>
    <col min="1806" max="1806" width="0" style="477" hidden="1" customWidth="1"/>
    <col min="1807" max="1807" width="18.7109375" style="477" customWidth="1"/>
    <col min="1808" max="1809" width="0" style="477" hidden="1" customWidth="1"/>
    <col min="1810" max="1810" width="11.7109375" style="477" customWidth="1"/>
    <col min="1811" max="1811" width="6.42578125" style="477" bestFit="1" customWidth="1"/>
    <col min="1812" max="1812" width="11.7109375" style="477" customWidth="1"/>
    <col min="1813" max="1813" width="0" style="477" hidden="1" customWidth="1"/>
    <col min="1814" max="1814" width="3.7109375" style="477" customWidth="1"/>
    <col min="1815" max="1815" width="11.140625" style="477" bestFit="1" customWidth="1"/>
    <col min="1816" max="2048" width="10.5703125" style="477"/>
    <col min="2049" max="2056" width="0" style="477" hidden="1" customWidth="1"/>
    <col min="2057" max="2059" width="3.7109375" style="477" customWidth="1"/>
    <col min="2060" max="2060" width="12.7109375" style="477" customWidth="1"/>
    <col min="2061" max="2061" width="51.140625" style="477" customWidth="1"/>
    <col min="2062" max="2062" width="0" style="477" hidden="1" customWidth="1"/>
    <col min="2063" max="2063" width="18.7109375" style="477" customWidth="1"/>
    <col min="2064" max="2065" width="0" style="477" hidden="1" customWidth="1"/>
    <col min="2066" max="2066" width="11.7109375" style="477" customWidth="1"/>
    <col min="2067" max="2067" width="6.42578125" style="477" bestFit="1" customWidth="1"/>
    <col min="2068" max="2068" width="11.7109375" style="477" customWidth="1"/>
    <col min="2069" max="2069" width="0" style="477" hidden="1" customWidth="1"/>
    <col min="2070" max="2070" width="3.7109375" style="477" customWidth="1"/>
    <col min="2071" max="2071" width="11.140625" style="477" bestFit="1" customWidth="1"/>
    <col min="2072" max="2304" width="10.5703125" style="477"/>
    <col min="2305" max="2312" width="0" style="477" hidden="1" customWidth="1"/>
    <col min="2313" max="2315" width="3.7109375" style="477" customWidth="1"/>
    <col min="2316" max="2316" width="12.7109375" style="477" customWidth="1"/>
    <col min="2317" max="2317" width="51.140625" style="477" customWidth="1"/>
    <col min="2318" max="2318" width="0" style="477" hidden="1" customWidth="1"/>
    <col min="2319" max="2319" width="18.7109375" style="477" customWidth="1"/>
    <col min="2320" max="2321" width="0" style="477" hidden="1" customWidth="1"/>
    <col min="2322" max="2322" width="11.7109375" style="477" customWidth="1"/>
    <col min="2323" max="2323" width="6.42578125" style="477" bestFit="1" customWidth="1"/>
    <col min="2324" max="2324" width="11.7109375" style="477" customWidth="1"/>
    <col min="2325" max="2325" width="0" style="477" hidden="1" customWidth="1"/>
    <col min="2326" max="2326" width="3.7109375" style="477" customWidth="1"/>
    <col min="2327" max="2327" width="11.140625" style="477" bestFit="1" customWidth="1"/>
    <col min="2328" max="2560" width="10.5703125" style="477"/>
    <col min="2561" max="2568" width="0" style="477" hidden="1" customWidth="1"/>
    <col min="2569" max="2571" width="3.7109375" style="477" customWidth="1"/>
    <col min="2572" max="2572" width="12.7109375" style="477" customWidth="1"/>
    <col min="2573" max="2573" width="51.140625" style="477" customWidth="1"/>
    <col min="2574" max="2574" width="0" style="477" hidden="1" customWidth="1"/>
    <col min="2575" max="2575" width="18.7109375" style="477" customWidth="1"/>
    <col min="2576" max="2577" width="0" style="477" hidden="1" customWidth="1"/>
    <col min="2578" max="2578" width="11.7109375" style="477" customWidth="1"/>
    <col min="2579" max="2579" width="6.42578125" style="477" bestFit="1" customWidth="1"/>
    <col min="2580" max="2580" width="11.7109375" style="477" customWidth="1"/>
    <col min="2581" max="2581" width="0" style="477" hidden="1" customWidth="1"/>
    <col min="2582" max="2582" width="3.7109375" style="477" customWidth="1"/>
    <col min="2583" max="2583" width="11.140625" style="477" bestFit="1" customWidth="1"/>
    <col min="2584" max="2816" width="10.5703125" style="477"/>
    <col min="2817" max="2824" width="0" style="477" hidden="1" customWidth="1"/>
    <col min="2825" max="2827" width="3.7109375" style="477" customWidth="1"/>
    <col min="2828" max="2828" width="12.7109375" style="477" customWidth="1"/>
    <col min="2829" max="2829" width="51.140625" style="477" customWidth="1"/>
    <col min="2830" max="2830" width="0" style="477" hidden="1" customWidth="1"/>
    <col min="2831" max="2831" width="18.7109375" style="477" customWidth="1"/>
    <col min="2832" max="2833" width="0" style="477" hidden="1" customWidth="1"/>
    <col min="2834" max="2834" width="11.7109375" style="477" customWidth="1"/>
    <col min="2835" max="2835" width="6.42578125" style="477" bestFit="1" customWidth="1"/>
    <col min="2836" max="2836" width="11.7109375" style="477" customWidth="1"/>
    <col min="2837" max="2837" width="0" style="477" hidden="1" customWidth="1"/>
    <col min="2838" max="2838" width="3.7109375" style="477" customWidth="1"/>
    <col min="2839" max="2839" width="11.140625" style="477" bestFit="1" customWidth="1"/>
    <col min="2840" max="3072" width="10.5703125" style="477"/>
    <col min="3073" max="3080" width="0" style="477" hidden="1" customWidth="1"/>
    <col min="3081" max="3083" width="3.7109375" style="477" customWidth="1"/>
    <col min="3084" max="3084" width="12.7109375" style="477" customWidth="1"/>
    <col min="3085" max="3085" width="51.140625" style="477" customWidth="1"/>
    <col min="3086" max="3086" width="0" style="477" hidden="1" customWidth="1"/>
    <col min="3087" max="3087" width="18.7109375" style="477" customWidth="1"/>
    <col min="3088" max="3089" width="0" style="477" hidden="1" customWidth="1"/>
    <col min="3090" max="3090" width="11.7109375" style="477" customWidth="1"/>
    <col min="3091" max="3091" width="6.42578125" style="477" bestFit="1" customWidth="1"/>
    <col min="3092" max="3092" width="11.7109375" style="477" customWidth="1"/>
    <col min="3093" max="3093" width="0" style="477" hidden="1" customWidth="1"/>
    <col min="3094" max="3094" width="3.7109375" style="477" customWidth="1"/>
    <col min="3095" max="3095" width="11.140625" style="477" bestFit="1" customWidth="1"/>
    <col min="3096" max="3328" width="10.5703125" style="477"/>
    <col min="3329" max="3336" width="0" style="477" hidden="1" customWidth="1"/>
    <col min="3337" max="3339" width="3.7109375" style="477" customWidth="1"/>
    <col min="3340" max="3340" width="12.7109375" style="477" customWidth="1"/>
    <col min="3341" max="3341" width="51.140625" style="477" customWidth="1"/>
    <col min="3342" max="3342" width="0" style="477" hidden="1" customWidth="1"/>
    <col min="3343" max="3343" width="18.7109375" style="477" customWidth="1"/>
    <col min="3344" max="3345" width="0" style="477" hidden="1" customWidth="1"/>
    <col min="3346" max="3346" width="11.7109375" style="477" customWidth="1"/>
    <col min="3347" max="3347" width="6.42578125" style="477" bestFit="1" customWidth="1"/>
    <col min="3348" max="3348" width="11.7109375" style="477" customWidth="1"/>
    <col min="3349" max="3349" width="0" style="477" hidden="1" customWidth="1"/>
    <col min="3350" max="3350" width="3.7109375" style="477" customWidth="1"/>
    <col min="3351" max="3351" width="11.140625" style="477" bestFit="1" customWidth="1"/>
    <col min="3352" max="3584" width="10.5703125" style="477"/>
    <col min="3585" max="3592" width="0" style="477" hidden="1" customWidth="1"/>
    <col min="3593" max="3595" width="3.7109375" style="477" customWidth="1"/>
    <col min="3596" max="3596" width="12.7109375" style="477" customWidth="1"/>
    <col min="3597" max="3597" width="51.140625" style="477" customWidth="1"/>
    <col min="3598" max="3598" width="0" style="477" hidden="1" customWidth="1"/>
    <col min="3599" max="3599" width="18.7109375" style="477" customWidth="1"/>
    <col min="3600" max="3601" width="0" style="477" hidden="1" customWidth="1"/>
    <col min="3602" max="3602" width="11.7109375" style="477" customWidth="1"/>
    <col min="3603" max="3603" width="6.42578125" style="477" bestFit="1" customWidth="1"/>
    <col min="3604" max="3604" width="11.7109375" style="477" customWidth="1"/>
    <col min="3605" max="3605" width="0" style="477" hidden="1" customWidth="1"/>
    <col min="3606" max="3606" width="3.7109375" style="477" customWidth="1"/>
    <col min="3607" max="3607" width="11.140625" style="477" bestFit="1" customWidth="1"/>
    <col min="3608" max="3840" width="10.5703125" style="477"/>
    <col min="3841" max="3848" width="0" style="477" hidden="1" customWidth="1"/>
    <col min="3849" max="3851" width="3.7109375" style="477" customWidth="1"/>
    <col min="3852" max="3852" width="12.7109375" style="477" customWidth="1"/>
    <col min="3853" max="3853" width="51.140625" style="477" customWidth="1"/>
    <col min="3854" max="3854" width="0" style="477" hidden="1" customWidth="1"/>
    <col min="3855" max="3855" width="18.7109375" style="477" customWidth="1"/>
    <col min="3856" max="3857" width="0" style="477" hidden="1" customWidth="1"/>
    <col min="3858" max="3858" width="11.7109375" style="477" customWidth="1"/>
    <col min="3859" max="3859" width="6.42578125" style="477" bestFit="1" customWidth="1"/>
    <col min="3860" max="3860" width="11.7109375" style="477" customWidth="1"/>
    <col min="3861" max="3861" width="0" style="477" hidden="1" customWidth="1"/>
    <col min="3862" max="3862" width="3.7109375" style="477" customWidth="1"/>
    <col min="3863" max="3863" width="11.140625" style="477" bestFit="1" customWidth="1"/>
    <col min="3864" max="4096" width="10.5703125" style="477"/>
    <col min="4097" max="4104" width="0" style="477" hidden="1" customWidth="1"/>
    <col min="4105" max="4107" width="3.7109375" style="477" customWidth="1"/>
    <col min="4108" max="4108" width="12.7109375" style="477" customWidth="1"/>
    <col min="4109" max="4109" width="51.140625" style="477" customWidth="1"/>
    <col min="4110" max="4110" width="0" style="477" hidden="1" customWidth="1"/>
    <col min="4111" max="4111" width="18.7109375" style="477" customWidth="1"/>
    <col min="4112" max="4113" width="0" style="477" hidden="1" customWidth="1"/>
    <col min="4114" max="4114" width="11.7109375" style="477" customWidth="1"/>
    <col min="4115" max="4115" width="6.42578125" style="477" bestFit="1" customWidth="1"/>
    <col min="4116" max="4116" width="11.7109375" style="477" customWidth="1"/>
    <col min="4117" max="4117" width="0" style="477" hidden="1" customWidth="1"/>
    <col min="4118" max="4118" width="3.7109375" style="477" customWidth="1"/>
    <col min="4119" max="4119" width="11.140625" style="477" bestFit="1" customWidth="1"/>
    <col min="4120" max="4352" width="10.5703125" style="477"/>
    <col min="4353" max="4360" width="0" style="477" hidden="1" customWidth="1"/>
    <col min="4361" max="4363" width="3.7109375" style="477" customWidth="1"/>
    <col min="4364" max="4364" width="12.7109375" style="477" customWidth="1"/>
    <col min="4365" max="4365" width="51.140625" style="477" customWidth="1"/>
    <col min="4366" max="4366" width="0" style="477" hidden="1" customWidth="1"/>
    <col min="4367" max="4367" width="18.7109375" style="477" customWidth="1"/>
    <col min="4368" max="4369" width="0" style="477" hidden="1" customWidth="1"/>
    <col min="4370" max="4370" width="11.7109375" style="477" customWidth="1"/>
    <col min="4371" max="4371" width="6.42578125" style="477" bestFit="1" customWidth="1"/>
    <col min="4372" max="4372" width="11.7109375" style="477" customWidth="1"/>
    <col min="4373" max="4373" width="0" style="477" hidden="1" customWidth="1"/>
    <col min="4374" max="4374" width="3.7109375" style="477" customWidth="1"/>
    <col min="4375" max="4375" width="11.140625" style="477" bestFit="1" customWidth="1"/>
    <col min="4376" max="4608" width="10.5703125" style="477"/>
    <col min="4609" max="4616" width="0" style="477" hidden="1" customWidth="1"/>
    <col min="4617" max="4619" width="3.7109375" style="477" customWidth="1"/>
    <col min="4620" max="4620" width="12.7109375" style="477" customWidth="1"/>
    <col min="4621" max="4621" width="51.140625" style="477" customWidth="1"/>
    <col min="4622" max="4622" width="0" style="477" hidden="1" customWidth="1"/>
    <col min="4623" max="4623" width="18.7109375" style="477" customWidth="1"/>
    <col min="4624" max="4625" width="0" style="477" hidden="1" customWidth="1"/>
    <col min="4626" max="4626" width="11.7109375" style="477" customWidth="1"/>
    <col min="4627" max="4627" width="6.42578125" style="477" bestFit="1" customWidth="1"/>
    <col min="4628" max="4628" width="11.7109375" style="477" customWidth="1"/>
    <col min="4629" max="4629" width="0" style="477" hidden="1" customWidth="1"/>
    <col min="4630" max="4630" width="3.7109375" style="477" customWidth="1"/>
    <col min="4631" max="4631" width="11.140625" style="477" bestFit="1" customWidth="1"/>
    <col min="4632" max="4864" width="10.5703125" style="477"/>
    <col min="4865" max="4872" width="0" style="477" hidden="1" customWidth="1"/>
    <col min="4873" max="4875" width="3.7109375" style="477" customWidth="1"/>
    <col min="4876" max="4876" width="12.7109375" style="477" customWidth="1"/>
    <col min="4877" max="4877" width="51.140625" style="477" customWidth="1"/>
    <col min="4878" max="4878" width="0" style="477" hidden="1" customWidth="1"/>
    <col min="4879" max="4879" width="18.7109375" style="477" customWidth="1"/>
    <col min="4880" max="4881" width="0" style="477" hidden="1" customWidth="1"/>
    <col min="4882" max="4882" width="11.7109375" style="477" customWidth="1"/>
    <col min="4883" max="4883" width="6.42578125" style="477" bestFit="1" customWidth="1"/>
    <col min="4884" max="4884" width="11.7109375" style="477" customWidth="1"/>
    <col min="4885" max="4885" width="0" style="477" hidden="1" customWidth="1"/>
    <col min="4886" max="4886" width="3.7109375" style="477" customWidth="1"/>
    <col min="4887" max="4887" width="11.140625" style="477" bestFit="1" customWidth="1"/>
    <col min="4888" max="5120" width="10.5703125" style="477"/>
    <col min="5121" max="5128" width="0" style="477" hidden="1" customWidth="1"/>
    <col min="5129" max="5131" width="3.7109375" style="477" customWidth="1"/>
    <col min="5132" max="5132" width="12.7109375" style="477" customWidth="1"/>
    <col min="5133" max="5133" width="51.140625" style="477" customWidth="1"/>
    <col min="5134" max="5134" width="0" style="477" hidden="1" customWidth="1"/>
    <col min="5135" max="5135" width="18.7109375" style="477" customWidth="1"/>
    <col min="5136" max="5137" width="0" style="477" hidden="1" customWidth="1"/>
    <col min="5138" max="5138" width="11.7109375" style="477" customWidth="1"/>
    <col min="5139" max="5139" width="6.42578125" style="477" bestFit="1" customWidth="1"/>
    <col min="5140" max="5140" width="11.7109375" style="477" customWidth="1"/>
    <col min="5141" max="5141" width="0" style="477" hidden="1" customWidth="1"/>
    <col min="5142" max="5142" width="3.7109375" style="477" customWidth="1"/>
    <col min="5143" max="5143" width="11.140625" style="477" bestFit="1" customWidth="1"/>
    <col min="5144" max="5376" width="10.5703125" style="477"/>
    <col min="5377" max="5384" width="0" style="477" hidden="1" customWidth="1"/>
    <col min="5385" max="5387" width="3.7109375" style="477" customWidth="1"/>
    <col min="5388" max="5388" width="12.7109375" style="477" customWidth="1"/>
    <col min="5389" max="5389" width="51.140625" style="477" customWidth="1"/>
    <col min="5390" max="5390" width="0" style="477" hidden="1" customWidth="1"/>
    <col min="5391" max="5391" width="18.7109375" style="477" customWidth="1"/>
    <col min="5392" max="5393" width="0" style="477" hidden="1" customWidth="1"/>
    <col min="5394" max="5394" width="11.7109375" style="477" customWidth="1"/>
    <col min="5395" max="5395" width="6.42578125" style="477" bestFit="1" customWidth="1"/>
    <col min="5396" max="5396" width="11.7109375" style="477" customWidth="1"/>
    <col min="5397" max="5397" width="0" style="477" hidden="1" customWidth="1"/>
    <col min="5398" max="5398" width="3.7109375" style="477" customWidth="1"/>
    <col min="5399" max="5399" width="11.140625" style="477" bestFit="1" customWidth="1"/>
    <col min="5400" max="5632" width="10.5703125" style="477"/>
    <col min="5633" max="5640" width="0" style="477" hidden="1" customWidth="1"/>
    <col min="5641" max="5643" width="3.7109375" style="477" customWidth="1"/>
    <col min="5644" max="5644" width="12.7109375" style="477" customWidth="1"/>
    <col min="5645" max="5645" width="51.140625" style="477" customWidth="1"/>
    <col min="5646" max="5646" width="0" style="477" hidden="1" customWidth="1"/>
    <col min="5647" max="5647" width="18.7109375" style="477" customWidth="1"/>
    <col min="5648" max="5649" width="0" style="477" hidden="1" customWidth="1"/>
    <col min="5650" max="5650" width="11.7109375" style="477" customWidth="1"/>
    <col min="5651" max="5651" width="6.42578125" style="477" bestFit="1" customWidth="1"/>
    <col min="5652" max="5652" width="11.7109375" style="477" customWidth="1"/>
    <col min="5653" max="5653" width="0" style="477" hidden="1" customWidth="1"/>
    <col min="5654" max="5654" width="3.7109375" style="477" customWidth="1"/>
    <col min="5655" max="5655" width="11.140625" style="477" bestFit="1" customWidth="1"/>
    <col min="5656" max="5888" width="10.5703125" style="477"/>
    <col min="5889" max="5896" width="0" style="477" hidden="1" customWidth="1"/>
    <col min="5897" max="5899" width="3.7109375" style="477" customWidth="1"/>
    <col min="5900" max="5900" width="12.7109375" style="477" customWidth="1"/>
    <col min="5901" max="5901" width="51.140625" style="477" customWidth="1"/>
    <col min="5902" max="5902" width="0" style="477" hidden="1" customWidth="1"/>
    <col min="5903" max="5903" width="18.7109375" style="477" customWidth="1"/>
    <col min="5904" max="5905" width="0" style="477" hidden="1" customWidth="1"/>
    <col min="5906" max="5906" width="11.7109375" style="477" customWidth="1"/>
    <col min="5907" max="5907" width="6.42578125" style="477" bestFit="1" customWidth="1"/>
    <col min="5908" max="5908" width="11.7109375" style="477" customWidth="1"/>
    <col min="5909" max="5909" width="0" style="477" hidden="1" customWidth="1"/>
    <col min="5910" max="5910" width="3.7109375" style="477" customWidth="1"/>
    <col min="5911" max="5911" width="11.140625" style="477" bestFit="1" customWidth="1"/>
    <col min="5912" max="6144" width="10.5703125" style="477"/>
    <col min="6145" max="6152" width="0" style="477" hidden="1" customWidth="1"/>
    <col min="6153" max="6155" width="3.7109375" style="477" customWidth="1"/>
    <col min="6156" max="6156" width="12.7109375" style="477" customWidth="1"/>
    <col min="6157" max="6157" width="51.140625" style="477" customWidth="1"/>
    <col min="6158" max="6158" width="0" style="477" hidden="1" customWidth="1"/>
    <col min="6159" max="6159" width="18.7109375" style="477" customWidth="1"/>
    <col min="6160" max="6161" width="0" style="477" hidden="1" customWidth="1"/>
    <col min="6162" max="6162" width="11.7109375" style="477" customWidth="1"/>
    <col min="6163" max="6163" width="6.42578125" style="477" bestFit="1" customWidth="1"/>
    <col min="6164" max="6164" width="11.7109375" style="477" customWidth="1"/>
    <col min="6165" max="6165" width="0" style="477" hidden="1" customWidth="1"/>
    <col min="6166" max="6166" width="3.7109375" style="477" customWidth="1"/>
    <col min="6167" max="6167" width="11.140625" style="477" bestFit="1" customWidth="1"/>
    <col min="6168" max="6400" width="10.5703125" style="477"/>
    <col min="6401" max="6408" width="0" style="477" hidden="1" customWidth="1"/>
    <col min="6409" max="6411" width="3.7109375" style="477" customWidth="1"/>
    <col min="6412" max="6412" width="12.7109375" style="477" customWidth="1"/>
    <col min="6413" max="6413" width="51.140625" style="477" customWidth="1"/>
    <col min="6414" max="6414" width="0" style="477" hidden="1" customWidth="1"/>
    <col min="6415" max="6415" width="18.7109375" style="477" customWidth="1"/>
    <col min="6416" max="6417" width="0" style="477" hidden="1" customWidth="1"/>
    <col min="6418" max="6418" width="11.7109375" style="477" customWidth="1"/>
    <col min="6419" max="6419" width="6.42578125" style="477" bestFit="1" customWidth="1"/>
    <col min="6420" max="6420" width="11.7109375" style="477" customWidth="1"/>
    <col min="6421" max="6421" width="0" style="477" hidden="1" customWidth="1"/>
    <col min="6422" max="6422" width="3.7109375" style="477" customWidth="1"/>
    <col min="6423" max="6423" width="11.140625" style="477" bestFit="1" customWidth="1"/>
    <col min="6424" max="6656" width="10.5703125" style="477"/>
    <col min="6657" max="6664" width="0" style="477" hidden="1" customWidth="1"/>
    <col min="6665" max="6667" width="3.7109375" style="477" customWidth="1"/>
    <col min="6668" max="6668" width="12.7109375" style="477" customWidth="1"/>
    <col min="6669" max="6669" width="51.140625" style="477" customWidth="1"/>
    <col min="6670" max="6670" width="0" style="477" hidden="1" customWidth="1"/>
    <col min="6671" max="6671" width="18.7109375" style="477" customWidth="1"/>
    <col min="6672" max="6673" width="0" style="477" hidden="1" customWidth="1"/>
    <col min="6674" max="6674" width="11.7109375" style="477" customWidth="1"/>
    <col min="6675" max="6675" width="6.42578125" style="477" bestFit="1" customWidth="1"/>
    <col min="6676" max="6676" width="11.7109375" style="477" customWidth="1"/>
    <col min="6677" max="6677" width="0" style="477" hidden="1" customWidth="1"/>
    <col min="6678" max="6678" width="3.7109375" style="477" customWidth="1"/>
    <col min="6679" max="6679" width="11.140625" style="477" bestFit="1" customWidth="1"/>
    <col min="6680" max="6912" width="10.5703125" style="477"/>
    <col min="6913" max="6920" width="0" style="477" hidden="1" customWidth="1"/>
    <col min="6921" max="6923" width="3.7109375" style="477" customWidth="1"/>
    <col min="6924" max="6924" width="12.7109375" style="477" customWidth="1"/>
    <col min="6925" max="6925" width="51.140625" style="477" customWidth="1"/>
    <col min="6926" max="6926" width="0" style="477" hidden="1" customWidth="1"/>
    <col min="6927" max="6927" width="18.7109375" style="477" customWidth="1"/>
    <col min="6928" max="6929" width="0" style="477" hidden="1" customWidth="1"/>
    <col min="6930" max="6930" width="11.7109375" style="477" customWidth="1"/>
    <col min="6931" max="6931" width="6.42578125" style="477" bestFit="1" customWidth="1"/>
    <col min="6932" max="6932" width="11.7109375" style="477" customWidth="1"/>
    <col min="6933" max="6933" width="0" style="477" hidden="1" customWidth="1"/>
    <col min="6934" max="6934" width="3.7109375" style="477" customWidth="1"/>
    <col min="6935" max="6935" width="11.140625" style="477" bestFit="1" customWidth="1"/>
    <col min="6936" max="7168" width="10.5703125" style="477"/>
    <col min="7169" max="7176" width="0" style="477" hidden="1" customWidth="1"/>
    <col min="7177" max="7179" width="3.7109375" style="477" customWidth="1"/>
    <col min="7180" max="7180" width="12.7109375" style="477" customWidth="1"/>
    <col min="7181" max="7181" width="51.140625" style="477" customWidth="1"/>
    <col min="7182" max="7182" width="0" style="477" hidden="1" customWidth="1"/>
    <col min="7183" max="7183" width="18.7109375" style="477" customWidth="1"/>
    <col min="7184" max="7185" width="0" style="477" hidden="1" customWidth="1"/>
    <col min="7186" max="7186" width="11.7109375" style="477" customWidth="1"/>
    <col min="7187" max="7187" width="6.42578125" style="477" bestFit="1" customWidth="1"/>
    <col min="7188" max="7188" width="11.7109375" style="477" customWidth="1"/>
    <col min="7189" max="7189" width="0" style="477" hidden="1" customWidth="1"/>
    <col min="7190" max="7190" width="3.7109375" style="477" customWidth="1"/>
    <col min="7191" max="7191" width="11.140625" style="477" bestFit="1" customWidth="1"/>
    <col min="7192" max="7424" width="10.5703125" style="477"/>
    <col min="7425" max="7432" width="0" style="477" hidden="1" customWidth="1"/>
    <col min="7433" max="7435" width="3.7109375" style="477" customWidth="1"/>
    <col min="7436" max="7436" width="12.7109375" style="477" customWidth="1"/>
    <col min="7437" max="7437" width="51.140625" style="477" customWidth="1"/>
    <col min="7438" max="7438" width="0" style="477" hidden="1" customWidth="1"/>
    <col min="7439" max="7439" width="18.7109375" style="477" customWidth="1"/>
    <col min="7440" max="7441" width="0" style="477" hidden="1" customWidth="1"/>
    <col min="7442" max="7442" width="11.7109375" style="477" customWidth="1"/>
    <col min="7443" max="7443" width="6.42578125" style="477" bestFit="1" customWidth="1"/>
    <col min="7444" max="7444" width="11.7109375" style="477" customWidth="1"/>
    <col min="7445" max="7445" width="0" style="477" hidden="1" customWidth="1"/>
    <col min="7446" max="7446" width="3.7109375" style="477" customWidth="1"/>
    <col min="7447" max="7447" width="11.140625" style="477" bestFit="1" customWidth="1"/>
    <col min="7448" max="7680" width="10.5703125" style="477"/>
    <col min="7681" max="7688" width="0" style="477" hidden="1" customWidth="1"/>
    <col min="7689" max="7691" width="3.7109375" style="477" customWidth="1"/>
    <col min="7692" max="7692" width="12.7109375" style="477" customWidth="1"/>
    <col min="7693" max="7693" width="51.140625" style="477" customWidth="1"/>
    <col min="7694" max="7694" width="0" style="477" hidden="1" customWidth="1"/>
    <col min="7695" max="7695" width="18.7109375" style="477" customWidth="1"/>
    <col min="7696" max="7697" width="0" style="477" hidden="1" customWidth="1"/>
    <col min="7698" max="7698" width="11.7109375" style="477" customWidth="1"/>
    <col min="7699" max="7699" width="6.42578125" style="477" bestFit="1" customWidth="1"/>
    <col min="7700" max="7700" width="11.7109375" style="477" customWidth="1"/>
    <col min="7701" max="7701" width="0" style="477" hidden="1" customWidth="1"/>
    <col min="7702" max="7702" width="3.7109375" style="477" customWidth="1"/>
    <col min="7703" max="7703" width="11.140625" style="477" bestFit="1" customWidth="1"/>
    <col min="7704" max="7936" width="10.5703125" style="477"/>
    <col min="7937" max="7944" width="0" style="477" hidden="1" customWidth="1"/>
    <col min="7945" max="7947" width="3.7109375" style="477" customWidth="1"/>
    <col min="7948" max="7948" width="12.7109375" style="477" customWidth="1"/>
    <col min="7949" max="7949" width="51.140625" style="477" customWidth="1"/>
    <col min="7950" max="7950" width="0" style="477" hidden="1" customWidth="1"/>
    <col min="7951" max="7951" width="18.7109375" style="477" customWidth="1"/>
    <col min="7952" max="7953" width="0" style="477" hidden="1" customWidth="1"/>
    <col min="7954" max="7954" width="11.7109375" style="477" customWidth="1"/>
    <col min="7955" max="7955" width="6.42578125" style="477" bestFit="1" customWidth="1"/>
    <col min="7956" max="7956" width="11.7109375" style="477" customWidth="1"/>
    <col min="7957" max="7957" width="0" style="477" hidden="1" customWidth="1"/>
    <col min="7958" max="7958" width="3.7109375" style="477" customWidth="1"/>
    <col min="7959" max="7959" width="11.140625" style="477" bestFit="1" customWidth="1"/>
    <col min="7960" max="8192" width="10.5703125" style="477"/>
    <col min="8193" max="8200" width="0" style="477" hidden="1" customWidth="1"/>
    <col min="8201" max="8203" width="3.7109375" style="477" customWidth="1"/>
    <col min="8204" max="8204" width="12.7109375" style="477" customWidth="1"/>
    <col min="8205" max="8205" width="51.140625" style="477" customWidth="1"/>
    <col min="8206" max="8206" width="0" style="477" hidden="1" customWidth="1"/>
    <col min="8207" max="8207" width="18.7109375" style="477" customWidth="1"/>
    <col min="8208" max="8209" width="0" style="477" hidden="1" customWidth="1"/>
    <col min="8210" max="8210" width="11.7109375" style="477" customWidth="1"/>
    <col min="8211" max="8211" width="6.42578125" style="477" bestFit="1" customWidth="1"/>
    <col min="8212" max="8212" width="11.7109375" style="477" customWidth="1"/>
    <col min="8213" max="8213" width="0" style="477" hidden="1" customWidth="1"/>
    <col min="8214" max="8214" width="3.7109375" style="477" customWidth="1"/>
    <col min="8215" max="8215" width="11.140625" style="477" bestFit="1" customWidth="1"/>
    <col min="8216" max="8448" width="10.5703125" style="477"/>
    <col min="8449" max="8456" width="0" style="477" hidden="1" customWidth="1"/>
    <col min="8457" max="8459" width="3.7109375" style="477" customWidth="1"/>
    <col min="8460" max="8460" width="12.7109375" style="477" customWidth="1"/>
    <col min="8461" max="8461" width="51.140625" style="477" customWidth="1"/>
    <col min="8462" max="8462" width="0" style="477" hidden="1" customWidth="1"/>
    <col min="8463" max="8463" width="18.7109375" style="477" customWidth="1"/>
    <col min="8464" max="8465" width="0" style="477" hidden="1" customWidth="1"/>
    <col min="8466" max="8466" width="11.7109375" style="477" customWidth="1"/>
    <col min="8467" max="8467" width="6.42578125" style="477" bestFit="1" customWidth="1"/>
    <col min="8468" max="8468" width="11.7109375" style="477" customWidth="1"/>
    <col min="8469" max="8469" width="0" style="477" hidden="1" customWidth="1"/>
    <col min="8470" max="8470" width="3.7109375" style="477" customWidth="1"/>
    <col min="8471" max="8471" width="11.140625" style="477" bestFit="1" customWidth="1"/>
    <col min="8472" max="8704" width="10.5703125" style="477"/>
    <col min="8705" max="8712" width="0" style="477" hidden="1" customWidth="1"/>
    <col min="8713" max="8715" width="3.7109375" style="477" customWidth="1"/>
    <col min="8716" max="8716" width="12.7109375" style="477" customWidth="1"/>
    <col min="8717" max="8717" width="51.140625" style="477" customWidth="1"/>
    <col min="8718" max="8718" width="0" style="477" hidden="1" customWidth="1"/>
    <col min="8719" max="8719" width="18.7109375" style="477" customWidth="1"/>
    <col min="8720" max="8721" width="0" style="477" hidden="1" customWidth="1"/>
    <col min="8722" max="8722" width="11.7109375" style="477" customWidth="1"/>
    <col min="8723" max="8723" width="6.42578125" style="477" bestFit="1" customWidth="1"/>
    <col min="8724" max="8724" width="11.7109375" style="477" customWidth="1"/>
    <col min="8725" max="8725" width="0" style="477" hidden="1" customWidth="1"/>
    <col min="8726" max="8726" width="3.7109375" style="477" customWidth="1"/>
    <col min="8727" max="8727" width="11.140625" style="477" bestFit="1" customWidth="1"/>
    <col min="8728" max="8960" width="10.5703125" style="477"/>
    <col min="8961" max="8968" width="0" style="477" hidden="1" customWidth="1"/>
    <col min="8969" max="8971" width="3.7109375" style="477" customWidth="1"/>
    <col min="8972" max="8972" width="12.7109375" style="477" customWidth="1"/>
    <col min="8973" max="8973" width="51.140625" style="477" customWidth="1"/>
    <col min="8974" max="8974" width="0" style="477" hidden="1" customWidth="1"/>
    <col min="8975" max="8975" width="18.7109375" style="477" customWidth="1"/>
    <col min="8976" max="8977" width="0" style="477" hidden="1" customWidth="1"/>
    <col min="8978" max="8978" width="11.7109375" style="477" customWidth="1"/>
    <col min="8979" max="8979" width="6.42578125" style="477" bestFit="1" customWidth="1"/>
    <col min="8980" max="8980" width="11.7109375" style="477" customWidth="1"/>
    <col min="8981" max="8981" width="0" style="477" hidden="1" customWidth="1"/>
    <col min="8982" max="8982" width="3.7109375" style="477" customWidth="1"/>
    <col min="8983" max="8983" width="11.140625" style="477" bestFit="1" customWidth="1"/>
    <col min="8984" max="9216" width="10.5703125" style="477"/>
    <col min="9217" max="9224" width="0" style="477" hidden="1" customWidth="1"/>
    <col min="9225" max="9227" width="3.7109375" style="477" customWidth="1"/>
    <col min="9228" max="9228" width="12.7109375" style="477" customWidth="1"/>
    <col min="9229" max="9229" width="51.140625" style="477" customWidth="1"/>
    <col min="9230" max="9230" width="0" style="477" hidden="1" customWidth="1"/>
    <col min="9231" max="9231" width="18.7109375" style="477" customWidth="1"/>
    <col min="9232" max="9233" width="0" style="477" hidden="1" customWidth="1"/>
    <col min="9234" max="9234" width="11.7109375" style="477" customWidth="1"/>
    <col min="9235" max="9235" width="6.42578125" style="477" bestFit="1" customWidth="1"/>
    <col min="9236" max="9236" width="11.7109375" style="477" customWidth="1"/>
    <col min="9237" max="9237" width="0" style="477" hidden="1" customWidth="1"/>
    <col min="9238" max="9238" width="3.7109375" style="477" customWidth="1"/>
    <col min="9239" max="9239" width="11.140625" style="477" bestFit="1" customWidth="1"/>
    <col min="9240" max="9472" width="10.5703125" style="477"/>
    <col min="9473" max="9480" width="0" style="477" hidden="1" customWidth="1"/>
    <col min="9481" max="9483" width="3.7109375" style="477" customWidth="1"/>
    <col min="9484" max="9484" width="12.7109375" style="477" customWidth="1"/>
    <col min="9485" max="9485" width="51.140625" style="477" customWidth="1"/>
    <col min="9486" max="9486" width="0" style="477" hidden="1" customWidth="1"/>
    <col min="9487" max="9487" width="18.7109375" style="477" customWidth="1"/>
    <col min="9488" max="9489" width="0" style="477" hidden="1" customWidth="1"/>
    <col min="9490" max="9490" width="11.7109375" style="477" customWidth="1"/>
    <col min="9491" max="9491" width="6.42578125" style="477" bestFit="1" customWidth="1"/>
    <col min="9492" max="9492" width="11.7109375" style="477" customWidth="1"/>
    <col min="9493" max="9493" width="0" style="477" hidden="1" customWidth="1"/>
    <col min="9494" max="9494" width="3.7109375" style="477" customWidth="1"/>
    <col min="9495" max="9495" width="11.140625" style="477" bestFit="1" customWidth="1"/>
    <col min="9496" max="9728" width="10.5703125" style="477"/>
    <col min="9729" max="9736" width="0" style="477" hidden="1" customWidth="1"/>
    <col min="9737" max="9739" width="3.7109375" style="477" customWidth="1"/>
    <col min="9740" max="9740" width="12.7109375" style="477" customWidth="1"/>
    <col min="9741" max="9741" width="51.140625" style="477" customWidth="1"/>
    <col min="9742" max="9742" width="0" style="477" hidden="1" customWidth="1"/>
    <col min="9743" max="9743" width="18.7109375" style="477" customWidth="1"/>
    <col min="9744" max="9745" width="0" style="477" hidden="1" customWidth="1"/>
    <col min="9746" max="9746" width="11.7109375" style="477" customWidth="1"/>
    <col min="9747" max="9747" width="6.42578125" style="477" bestFit="1" customWidth="1"/>
    <col min="9748" max="9748" width="11.7109375" style="477" customWidth="1"/>
    <col min="9749" max="9749" width="0" style="477" hidden="1" customWidth="1"/>
    <col min="9750" max="9750" width="3.7109375" style="477" customWidth="1"/>
    <col min="9751" max="9751" width="11.140625" style="477" bestFit="1" customWidth="1"/>
    <col min="9752" max="9984" width="10.5703125" style="477"/>
    <col min="9985" max="9992" width="0" style="477" hidden="1" customWidth="1"/>
    <col min="9993" max="9995" width="3.7109375" style="477" customWidth="1"/>
    <col min="9996" max="9996" width="12.7109375" style="477" customWidth="1"/>
    <col min="9997" max="9997" width="51.140625" style="477" customWidth="1"/>
    <col min="9998" max="9998" width="0" style="477" hidden="1" customWidth="1"/>
    <col min="9999" max="9999" width="18.7109375" style="477" customWidth="1"/>
    <col min="10000" max="10001" width="0" style="477" hidden="1" customWidth="1"/>
    <col min="10002" max="10002" width="11.7109375" style="477" customWidth="1"/>
    <col min="10003" max="10003" width="6.42578125" style="477" bestFit="1" customWidth="1"/>
    <col min="10004" max="10004" width="11.7109375" style="477" customWidth="1"/>
    <col min="10005" max="10005" width="0" style="477" hidden="1" customWidth="1"/>
    <col min="10006" max="10006" width="3.7109375" style="477" customWidth="1"/>
    <col min="10007" max="10007" width="11.140625" style="477" bestFit="1" customWidth="1"/>
    <col min="10008" max="10240" width="10.5703125" style="477"/>
    <col min="10241" max="10248" width="0" style="477" hidden="1" customWidth="1"/>
    <col min="10249" max="10251" width="3.7109375" style="477" customWidth="1"/>
    <col min="10252" max="10252" width="12.7109375" style="477" customWidth="1"/>
    <col min="10253" max="10253" width="51.140625" style="477" customWidth="1"/>
    <col min="10254" max="10254" width="0" style="477" hidden="1" customWidth="1"/>
    <col min="10255" max="10255" width="18.7109375" style="477" customWidth="1"/>
    <col min="10256" max="10257" width="0" style="477" hidden="1" customWidth="1"/>
    <col min="10258" max="10258" width="11.7109375" style="477" customWidth="1"/>
    <col min="10259" max="10259" width="6.42578125" style="477" bestFit="1" customWidth="1"/>
    <col min="10260" max="10260" width="11.7109375" style="477" customWidth="1"/>
    <col min="10261" max="10261" width="0" style="477" hidden="1" customWidth="1"/>
    <col min="10262" max="10262" width="3.7109375" style="477" customWidth="1"/>
    <col min="10263" max="10263" width="11.140625" style="477" bestFit="1" customWidth="1"/>
    <col min="10264" max="10496" width="10.5703125" style="477"/>
    <col min="10497" max="10504" width="0" style="477" hidden="1" customWidth="1"/>
    <col min="10505" max="10507" width="3.7109375" style="477" customWidth="1"/>
    <col min="10508" max="10508" width="12.7109375" style="477" customWidth="1"/>
    <col min="10509" max="10509" width="51.140625" style="477" customWidth="1"/>
    <col min="10510" max="10510" width="0" style="477" hidden="1" customWidth="1"/>
    <col min="10511" max="10511" width="18.7109375" style="477" customWidth="1"/>
    <col min="10512" max="10513" width="0" style="477" hidden="1" customWidth="1"/>
    <col min="10514" max="10514" width="11.7109375" style="477" customWidth="1"/>
    <col min="10515" max="10515" width="6.42578125" style="477" bestFit="1" customWidth="1"/>
    <col min="10516" max="10516" width="11.7109375" style="477" customWidth="1"/>
    <col min="10517" max="10517" width="0" style="477" hidden="1" customWidth="1"/>
    <col min="10518" max="10518" width="3.7109375" style="477" customWidth="1"/>
    <col min="10519" max="10519" width="11.140625" style="477" bestFit="1" customWidth="1"/>
    <col min="10520" max="10752" width="10.5703125" style="477"/>
    <col min="10753" max="10760" width="0" style="477" hidden="1" customWidth="1"/>
    <col min="10761" max="10763" width="3.7109375" style="477" customWidth="1"/>
    <col min="10764" max="10764" width="12.7109375" style="477" customWidth="1"/>
    <col min="10765" max="10765" width="51.140625" style="477" customWidth="1"/>
    <col min="10766" max="10766" width="0" style="477" hidden="1" customWidth="1"/>
    <col min="10767" max="10767" width="18.7109375" style="477" customWidth="1"/>
    <col min="10768" max="10769" width="0" style="477" hidden="1" customWidth="1"/>
    <col min="10770" max="10770" width="11.7109375" style="477" customWidth="1"/>
    <col min="10771" max="10771" width="6.42578125" style="477" bestFit="1" customWidth="1"/>
    <col min="10772" max="10772" width="11.7109375" style="477" customWidth="1"/>
    <col min="10773" max="10773" width="0" style="477" hidden="1" customWidth="1"/>
    <col min="10774" max="10774" width="3.7109375" style="477" customWidth="1"/>
    <col min="10775" max="10775" width="11.140625" style="477" bestFit="1" customWidth="1"/>
    <col min="10776" max="11008" width="10.5703125" style="477"/>
    <col min="11009" max="11016" width="0" style="477" hidden="1" customWidth="1"/>
    <col min="11017" max="11019" width="3.7109375" style="477" customWidth="1"/>
    <col min="11020" max="11020" width="12.7109375" style="477" customWidth="1"/>
    <col min="11021" max="11021" width="51.140625" style="477" customWidth="1"/>
    <col min="11022" max="11022" width="0" style="477" hidden="1" customWidth="1"/>
    <col min="11023" max="11023" width="18.7109375" style="477" customWidth="1"/>
    <col min="11024" max="11025" width="0" style="477" hidden="1" customWidth="1"/>
    <col min="11026" max="11026" width="11.7109375" style="477" customWidth="1"/>
    <col min="11027" max="11027" width="6.42578125" style="477" bestFit="1" customWidth="1"/>
    <col min="11028" max="11028" width="11.7109375" style="477" customWidth="1"/>
    <col min="11029" max="11029" width="0" style="477" hidden="1" customWidth="1"/>
    <col min="11030" max="11030" width="3.7109375" style="477" customWidth="1"/>
    <col min="11031" max="11031" width="11.140625" style="477" bestFit="1" customWidth="1"/>
    <col min="11032" max="11264" width="10.5703125" style="477"/>
    <col min="11265" max="11272" width="0" style="477" hidden="1" customWidth="1"/>
    <col min="11273" max="11275" width="3.7109375" style="477" customWidth="1"/>
    <col min="11276" max="11276" width="12.7109375" style="477" customWidth="1"/>
    <col min="11277" max="11277" width="51.140625" style="477" customWidth="1"/>
    <col min="11278" max="11278" width="0" style="477" hidden="1" customWidth="1"/>
    <col min="11279" max="11279" width="18.7109375" style="477" customWidth="1"/>
    <col min="11280" max="11281" width="0" style="477" hidden="1" customWidth="1"/>
    <col min="11282" max="11282" width="11.7109375" style="477" customWidth="1"/>
    <col min="11283" max="11283" width="6.42578125" style="477" bestFit="1" customWidth="1"/>
    <col min="11284" max="11284" width="11.7109375" style="477" customWidth="1"/>
    <col min="11285" max="11285" width="0" style="477" hidden="1" customWidth="1"/>
    <col min="11286" max="11286" width="3.7109375" style="477" customWidth="1"/>
    <col min="11287" max="11287" width="11.140625" style="477" bestFit="1" customWidth="1"/>
    <col min="11288" max="11520" width="10.5703125" style="477"/>
    <col min="11521" max="11528" width="0" style="477" hidden="1" customWidth="1"/>
    <col min="11529" max="11531" width="3.7109375" style="477" customWidth="1"/>
    <col min="11532" max="11532" width="12.7109375" style="477" customWidth="1"/>
    <col min="11533" max="11533" width="51.140625" style="477" customWidth="1"/>
    <col min="11534" max="11534" width="0" style="477" hidden="1" customWidth="1"/>
    <col min="11535" max="11535" width="18.7109375" style="477" customWidth="1"/>
    <col min="11536" max="11537" width="0" style="477" hidden="1" customWidth="1"/>
    <col min="11538" max="11538" width="11.7109375" style="477" customWidth="1"/>
    <col min="11539" max="11539" width="6.42578125" style="477" bestFit="1" customWidth="1"/>
    <col min="11540" max="11540" width="11.7109375" style="477" customWidth="1"/>
    <col min="11541" max="11541" width="0" style="477" hidden="1" customWidth="1"/>
    <col min="11542" max="11542" width="3.7109375" style="477" customWidth="1"/>
    <col min="11543" max="11543" width="11.140625" style="477" bestFit="1" customWidth="1"/>
    <col min="11544" max="11776" width="10.5703125" style="477"/>
    <col min="11777" max="11784" width="0" style="477" hidden="1" customWidth="1"/>
    <col min="11785" max="11787" width="3.7109375" style="477" customWidth="1"/>
    <col min="11788" max="11788" width="12.7109375" style="477" customWidth="1"/>
    <col min="11789" max="11789" width="51.140625" style="477" customWidth="1"/>
    <col min="11790" max="11790" width="0" style="477" hidden="1" customWidth="1"/>
    <col min="11791" max="11791" width="18.7109375" style="477" customWidth="1"/>
    <col min="11792" max="11793" width="0" style="477" hidden="1" customWidth="1"/>
    <col min="11794" max="11794" width="11.7109375" style="477" customWidth="1"/>
    <col min="11795" max="11795" width="6.42578125" style="477" bestFit="1" customWidth="1"/>
    <col min="11796" max="11796" width="11.7109375" style="477" customWidth="1"/>
    <col min="11797" max="11797" width="0" style="477" hidden="1" customWidth="1"/>
    <col min="11798" max="11798" width="3.7109375" style="477" customWidth="1"/>
    <col min="11799" max="11799" width="11.140625" style="477" bestFit="1" customWidth="1"/>
    <col min="11800" max="12032" width="10.5703125" style="477"/>
    <col min="12033" max="12040" width="0" style="477" hidden="1" customWidth="1"/>
    <col min="12041" max="12043" width="3.7109375" style="477" customWidth="1"/>
    <col min="12044" max="12044" width="12.7109375" style="477" customWidth="1"/>
    <col min="12045" max="12045" width="51.140625" style="477" customWidth="1"/>
    <col min="12046" max="12046" width="0" style="477" hidden="1" customWidth="1"/>
    <col min="12047" max="12047" width="18.7109375" style="477" customWidth="1"/>
    <col min="12048" max="12049" width="0" style="477" hidden="1" customWidth="1"/>
    <col min="12050" max="12050" width="11.7109375" style="477" customWidth="1"/>
    <col min="12051" max="12051" width="6.42578125" style="477" bestFit="1" customWidth="1"/>
    <col min="12052" max="12052" width="11.7109375" style="477" customWidth="1"/>
    <col min="12053" max="12053" width="0" style="477" hidden="1" customWidth="1"/>
    <col min="12054" max="12054" width="3.7109375" style="477" customWidth="1"/>
    <col min="12055" max="12055" width="11.140625" style="477" bestFit="1" customWidth="1"/>
    <col min="12056" max="12288" width="10.5703125" style="477"/>
    <col min="12289" max="12296" width="0" style="477" hidden="1" customWidth="1"/>
    <col min="12297" max="12299" width="3.7109375" style="477" customWidth="1"/>
    <col min="12300" max="12300" width="12.7109375" style="477" customWidth="1"/>
    <col min="12301" max="12301" width="51.140625" style="477" customWidth="1"/>
    <col min="12302" max="12302" width="0" style="477" hidden="1" customWidth="1"/>
    <col min="12303" max="12303" width="18.7109375" style="477" customWidth="1"/>
    <col min="12304" max="12305" width="0" style="477" hidden="1" customWidth="1"/>
    <col min="12306" max="12306" width="11.7109375" style="477" customWidth="1"/>
    <col min="12307" max="12307" width="6.42578125" style="477" bestFit="1" customWidth="1"/>
    <col min="12308" max="12308" width="11.7109375" style="477" customWidth="1"/>
    <col min="12309" max="12309" width="0" style="477" hidden="1" customWidth="1"/>
    <col min="12310" max="12310" width="3.7109375" style="477" customWidth="1"/>
    <col min="12311" max="12311" width="11.140625" style="477" bestFit="1" customWidth="1"/>
    <col min="12312" max="12544" width="10.5703125" style="477"/>
    <col min="12545" max="12552" width="0" style="477" hidden="1" customWidth="1"/>
    <col min="12553" max="12555" width="3.7109375" style="477" customWidth="1"/>
    <col min="12556" max="12556" width="12.7109375" style="477" customWidth="1"/>
    <col min="12557" max="12557" width="51.140625" style="477" customWidth="1"/>
    <col min="12558" max="12558" width="0" style="477" hidden="1" customWidth="1"/>
    <col min="12559" max="12559" width="18.7109375" style="477" customWidth="1"/>
    <col min="12560" max="12561" width="0" style="477" hidden="1" customWidth="1"/>
    <col min="12562" max="12562" width="11.7109375" style="477" customWidth="1"/>
    <col min="12563" max="12563" width="6.42578125" style="477" bestFit="1" customWidth="1"/>
    <col min="12564" max="12564" width="11.7109375" style="477" customWidth="1"/>
    <col min="12565" max="12565" width="0" style="477" hidden="1" customWidth="1"/>
    <col min="12566" max="12566" width="3.7109375" style="477" customWidth="1"/>
    <col min="12567" max="12567" width="11.140625" style="477" bestFit="1" customWidth="1"/>
    <col min="12568" max="12800" width="10.5703125" style="477"/>
    <col min="12801" max="12808" width="0" style="477" hidden="1" customWidth="1"/>
    <col min="12809" max="12811" width="3.7109375" style="477" customWidth="1"/>
    <col min="12812" max="12812" width="12.7109375" style="477" customWidth="1"/>
    <col min="12813" max="12813" width="51.140625" style="477" customWidth="1"/>
    <col min="12814" max="12814" width="0" style="477" hidden="1" customWidth="1"/>
    <col min="12815" max="12815" width="18.7109375" style="477" customWidth="1"/>
    <col min="12816" max="12817" width="0" style="477" hidden="1" customWidth="1"/>
    <col min="12818" max="12818" width="11.7109375" style="477" customWidth="1"/>
    <col min="12819" max="12819" width="6.42578125" style="477" bestFit="1" customWidth="1"/>
    <col min="12820" max="12820" width="11.7109375" style="477" customWidth="1"/>
    <col min="12821" max="12821" width="0" style="477" hidden="1" customWidth="1"/>
    <col min="12822" max="12822" width="3.7109375" style="477" customWidth="1"/>
    <col min="12823" max="12823" width="11.140625" style="477" bestFit="1" customWidth="1"/>
    <col min="12824" max="13056" width="10.5703125" style="477"/>
    <col min="13057" max="13064" width="0" style="477" hidden="1" customWidth="1"/>
    <col min="13065" max="13067" width="3.7109375" style="477" customWidth="1"/>
    <col min="13068" max="13068" width="12.7109375" style="477" customWidth="1"/>
    <col min="13069" max="13069" width="51.140625" style="477" customWidth="1"/>
    <col min="13070" max="13070" width="0" style="477" hidden="1" customWidth="1"/>
    <col min="13071" max="13071" width="18.7109375" style="477" customWidth="1"/>
    <col min="13072" max="13073" width="0" style="477" hidden="1" customWidth="1"/>
    <col min="13074" max="13074" width="11.7109375" style="477" customWidth="1"/>
    <col min="13075" max="13075" width="6.42578125" style="477" bestFit="1" customWidth="1"/>
    <col min="13076" max="13076" width="11.7109375" style="477" customWidth="1"/>
    <col min="13077" max="13077" width="0" style="477" hidden="1" customWidth="1"/>
    <col min="13078" max="13078" width="3.7109375" style="477" customWidth="1"/>
    <col min="13079" max="13079" width="11.140625" style="477" bestFit="1" customWidth="1"/>
    <col min="13080" max="13312" width="10.5703125" style="477"/>
    <col min="13313" max="13320" width="0" style="477" hidden="1" customWidth="1"/>
    <col min="13321" max="13323" width="3.7109375" style="477" customWidth="1"/>
    <col min="13324" max="13324" width="12.7109375" style="477" customWidth="1"/>
    <col min="13325" max="13325" width="51.140625" style="477" customWidth="1"/>
    <col min="13326" max="13326" width="0" style="477" hidden="1" customWidth="1"/>
    <col min="13327" max="13327" width="18.7109375" style="477" customWidth="1"/>
    <col min="13328" max="13329" width="0" style="477" hidden="1" customWidth="1"/>
    <col min="13330" max="13330" width="11.7109375" style="477" customWidth="1"/>
    <col min="13331" max="13331" width="6.42578125" style="477" bestFit="1" customWidth="1"/>
    <col min="13332" max="13332" width="11.7109375" style="477" customWidth="1"/>
    <col min="13333" max="13333" width="0" style="477" hidden="1" customWidth="1"/>
    <col min="13334" max="13334" width="3.7109375" style="477" customWidth="1"/>
    <col min="13335" max="13335" width="11.140625" style="477" bestFit="1" customWidth="1"/>
    <col min="13336" max="13568" width="10.5703125" style="477"/>
    <col min="13569" max="13576" width="0" style="477" hidden="1" customWidth="1"/>
    <col min="13577" max="13579" width="3.7109375" style="477" customWidth="1"/>
    <col min="13580" max="13580" width="12.7109375" style="477" customWidth="1"/>
    <col min="13581" max="13581" width="51.140625" style="477" customWidth="1"/>
    <col min="13582" max="13582" width="0" style="477" hidden="1" customWidth="1"/>
    <col min="13583" max="13583" width="18.7109375" style="477" customWidth="1"/>
    <col min="13584" max="13585" width="0" style="477" hidden="1" customWidth="1"/>
    <col min="13586" max="13586" width="11.7109375" style="477" customWidth="1"/>
    <col min="13587" max="13587" width="6.42578125" style="477" bestFit="1" customWidth="1"/>
    <col min="13588" max="13588" width="11.7109375" style="477" customWidth="1"/>
    <col min="13589" max="13589" width="0" style="477" hidden="1" customWidth="1"/>
    <col min="13590" max="13590" width="3.7109375" style="477" customWidth="1"/>
    <col min="13591" max="13591" width="11.140625" style="477" bestFit="1" customWidth="1"/>
    <col min="13592" max="13824" width="10.5703125" style="477"/>
    <col min="13825" max="13832" width="0" style="477" hidden="1" customWidth="1"/>
    <col min="13833" max="13835" width="3.7109375" style="477" customWidth="1"/>
    <col min="13836" max="13836" width="12.7109375" style="477" customWidth="1"/>
    <col min="13837" max="13837" width="51.140625" style="477" customWidth="1"/>
    <col min="13838" max="13838" width="0" style="477" hidden="1" customWidth="1"/>
    <col min="13839" max="13839" width="18.7109375" style="477" customWidth="1"/>
    <col min="13840" max="13841" width="0" style="477" hidden="1" customWidth="1"/>
    <col min="13842" max="13842" width="11.7109375" style="477" customWidth="1"/>
    <col min="13843" max="13843" width="6.42578125" style="477" bestFit="1" customWidth="1"/>
    <col min="13844" max="13844" width="11.7109375" style="477" customWidth="1"/>
    <col min="13845" max="13845" width="0" style="477" hidden="1" customWidth="1"/>
    <col min="13846" max="13846" width="3.7109375" style="477" customWidth="1"/>
    <col min="13847" max="13847" width="11.140625" style="477" bestFit="1" customWidth="1"/>
    <col min="13848" max="14080" width="10.5703125" style="477"/>
    <col min="14081" max="14088" width="0" style="477" hidden="1" customWidth="1"/>
    <col min="14089" max="14091" width="3.7109375" style="477" customWidth="1"/>
    <col min="14092" max="14092" width="12.7109375" style="477" customWidth="1"/>
    <col min="14093" max="14093" width="51.140625" style="477" customWidth="1"/>
    <col min="14094" max="14094" width="0" style="477" hidden="1" customWidth="1"/>
    <col min="14095" max="14095" width="18.7109375" style="477" customWidth="1"/>
    <col min="14096" max="14097" width="0" style="477" hidden="1" customWidth="1"/>
    <col min="14098" max="14098" width="11.7109375" style="477" customWidth="1"/>
    <col min="14099" max="14099" width="6.42578125" style="477" bestFit="1" customWidth="1"/>
    <col min="14100" max="14100" width="11.7109375" style="477" customWidth="1"/>
    <col min="14101" max="14101" width="0" style="477" hidden="1" customWidth="1"/>
    <col min="14102" max="14102" width="3.7109375" style="477" customWidth="1"/>
    <col min="14103" max="14103" width="11.140625" style="477" bestFit="1" customWidth="1"/>
    <col min="14104" max="14336" width="10.5703125" style="477"/>
    <col min="14337" max="14344" width="0" style="477" hidden="1" customWidth="1"/>
    <col min="14345" max="14347" width="3.7109375" style="477" customWidth="1"/>
    <col min="14348" max="14348" width="12.7109375" style="477" customWidth="1"/>
    <col min="14349" max="14349" width="51.140625" style="477" customWidth="1"/>
    <col min="14350" max="14350" width="0" style="477" hidden="1" customWidth="1"/>
    <col min="14351" max="14351" width="18.7109375" style="477" customWidth="1"/>
    <col min="14352" max="14353" width="0" style="477" hidden="1" customWidth="1"/>
    <col min="14354" max="14354" width="11.7109375" style="477" customWidth="1"/>
    <col min="14355" max="14355" width="6.42578125" style="477" bestFit="1" customWidth="1"/>
    <col min="14356" max="14356" width="11.7109375" style="477" customWidth="1"/>
    <col min="14357" max="14357" width="0" style="477" hidden="1" customWidth="1"/>
    <col min="14358" max="14358" width="3.7109375" style="477" customWidth="1"/>
    <col min="14359" max="14359" width="11.140625" style="477" bestFit="1" customWidth="1"/>
    <col min="14360" max="14592" width="10.5703125" style="477"/>
    <col min="14593" max="14600" width="0" style="477" hidden="1" customWidth="1"/>
    <col min="14601" max="14603" width="3.7109375" style="477" customWidth="1"/>
    <col min="14604" max="14604" width="12.7109375" style="477" customWidth="1"/>
    <col min="14605" max="14605" width="51.140625" style="477" customWidth="1"/>
    <col min="14606" max="14606" width="0" style="477" hidden="1" customWidth="1"/>
    <col min="14607" max="14607" width="18.7109375" style="477" customWidth="1"/>
    <col min="14608" max="14609" width="0" style="477" hidden="1" customWidth="1"/>
    <col min="14610" max="14610" width="11.7109375" style="477" customWidth="1"/>
    <col min="14611" max="14611" width="6.42578125" style="477" bestFit="1" customWidth="1"/>
    <col min="14612" max="14612" width="11.7109375" style="477" customWidth="1"/>
    <col min="14613" max="14613" width="0" style="477" hidden="1" customWidth="1"/>
    <col min="14614" max="14614" width="3.7109375" style="477" customWidth="1"/>
    <col min="14615" max="14615" width="11.140625" style="477" bestFit="1" customWidth="1"/>
    <col min="14616" max="14848" width="10.5703125" style="477"/>
    <col min="14849" max="14856" width="0" style="477" hidden="1" customWidth="1"/>
    <col min="14857" max="14859" width="3.7109375" style="477" customWidth="1"/>
    <col min="14860" max="14860" width="12.7109375" style="477" customWidth="1"/>
    <col min="14861" max="14861" width="51.140625" style="477" customWidth="1"/>
    <col min="14862" max="14862" width="0" style="477" hidden="1" customWidth="1"/>
    <col min="14863" max="14863" width="18.7109375" style="477" customWidth="1"/>
    <col min="14864" max="14865" width="0" style="477" hidden="1" customWidth="1"/>
    <col min="14866" max="14866" width="11.7109375" style="477" customWidth="1"/>
    <col min="14867" max="14867" width="6.42578125" style="477" bestFit="1" customWidth="1"/>
    <col min="14868" max="14868" width="11.7109375" style="477" customWidth="1"/>
    <col min="14869" max="14869" width="0" style="477" hidden="1" customWidth="1"/>
    <col min="14870" max="14870" width="3.7109375" style="477" customWidth="1"/>
    <col min="14871" max="14871" width="11.140625" style="477" bestFit="1" customWidth="1"/>
    <col min="14872" max="15104" width="10.5703125" style="477"/>
    <col min="15105" max="15112" width="0" style="477" hidden="1" customWidth="1"/>
    <col min="15113" max="15115" width="3.7109375" style="477" customWidth="1"/>
    <col min="15116" max="15116" width="12.7109375" style="477" customWidth="1"/>
    <col min="15117" max="15117" width="51.140625" style="477" customWidth="1"/>
    <col min="15118" max="15118" width="0" style="477" hidden="1" customWidth="1"/>
    <col min="15119" max="15119" width="18.7109375" style="477" customWidth="1"/>
    <col min="15120" max="15121" width="0" style="477" hidden="1" customWidth="1"/>
    <col min="15122" max="15122" width="11.7109375" style="477" customWidth="1"/>
    <col min="15123" max="15123" width="6.42578125" style="477" bestFit="1" customWidth="1"/>
    <col min="15124" max="15124" width="11.7109375" style="477" customWidth="1"/>
    <col min="15125" max="15125" width="0" style="477" hidden="1" customWidth="1"/>
    <col min="15126" max="15126" width="3.7109375" style="477" customWidth="1"/>
    <col min="15127" max="15127" width="11.140625" style="477" bestFit="1" customWidth="1"/>
    <col min="15128" max="15360" width="10.5703125" style="477"/>
    <col min="15361" max="15368" width="0" style="477" hidden="1" customWidth="1"/>
    <col min="15369" max="15371" width="3.7109375" style="477" customWidth="1"/>
    <col min="15372" max="15372" width="12.7109375" style="477" customWidth="1"/>
    <col min="15373" max="15373" width="51.140625" style="477" customWidth="1"/>
    <col min="15374" max="15374" width="0" style="477" hidden="1" customWidth="1"/>
    <col min="15375" max="15375" width="18.7109375" style="477" customWidth="1"/>
    <col min="15376" max="15377" width="0" style="477" hidden="1" customWidth="1"/>
    <col min="15378" max="15378" width="11.7109375" style="477" customWidth="1"/>
    <col min="15379" max="15379" width="6.42578125" style="477" bestFit="1" customWidth="1"/>
    <col min="15380" max="15380" width="11.7109375" style="477" customWidth="1"/>
    <col min="15381" max="15381" width="0" style="477" hidden="1" customWidth="1"/>
    <col min="15382" max="15382" width="3.7109375" style="477" customWidth="1"/>
    <col min="15383" max="15383" width="11.140625" style="477" bestFit="1" customWidth="1"/>
    <col min="15384" max="15616" width="10.5703125" style="477"/>
    <col min="15617" max="15624" width="0" style="477" hidden="1" customWidth="1"/>
    <col min="15625" max="15627" width="3.7109375" style="477" customWidth="1"/>
    <col min="15628" max="15628" width="12.7109375" style="477" customWidth="1"/>
    <col min="15629" max="15629" width="51.140625" style="477" customWidth="1"/>
    <col min="15630" max="15630" width="0" style="477" hidden="1" customWidth="1"/>
    <col min="15631" max="15631" width="18.7109375" style="477" customWidth="1"/>
    <col min="15632" max="15633" width="0" style="477" hidden="1" customWidth="1"/>
    <col min="15634" max="15634" width="11.7109375" style="477" customWidth="1"/>
    <col min="15635" max="15635" width="6.42578125" style="477" bestFit="1" customWidth="1"/>
    <col min="15636" max="15636" width="11.7109375" style="477" customWidth="1"/>
    <col min="15637" max="15637" width="0" style="477" hidden="1" customWidth="1"/>
    <col min="15638" max="15638" width="3.7109375" style="477" customWidth="1"/>
    <col min="15639" max="15639" width="11.140625" style="477" bestFit="1" customWidth="1"/>
    <col min="15640" max="15872" width="10.5703125" style="477"/>
    <col min="15873" max="15880" width="0" style="477" hidden="1" customWidth="1"/>
    <col min="15881" max="15883" width="3.7109375" style="477" customWidth="1"/>
    <col min="15884" max="15884" width="12.7109375" style="477" customWidth="1"/>
    <col min="15885" max="15885" width="51.140625" style="477" customWidth="1"/>
    <col min="15886" max="15886" width="0" style="477" hidden="1" customWidth="1"/>
    <col min="15887" max="15887" width="18.7109375" style="477" customWidth="1"/>
    <col min="15888" max="15889" width="0" style="477" hidden="1" customWidth="1"/>
    <col min="15890" max="15890" width="11.7109375" style="477" customWidth="1"/>
    <col min="15891" max="15891" width="6.42578125" style="477" bestFit="1" customWidth="1"/>
    <col min="15892" max="15892" width="11.7109375" style="477" customWidth="1"/>
    <col min="15893" max="15893" width="0" style="477" hidden="1" customWidth="1"/>
    <col min="15894" max="15894" width="3.7109375" style="477" customWidth="1"/>
    <col min="15895" max="15895" width="11.140625" style="477" bestFit="1" customWidth="1"/>
    <col min="15896" max="16128" width="10.5703125" style="477"/>
    <col min="16129" max="16136" width="0" style="477" hidden="1" customWidth="1"/>
    <col min="16137" max="16139" width="3.7109375" style="477" customWidth="1"/>
    <col min="16140" max="16140" width="12.7109375" style="477" customWidth="1"/>
    <col min="16141" max="16141" width="51.140625" style="477" customWidth="1"/>
    <col min="16142" max="16142" width="0" style="477" hidden="1" customWidth="1"/>
    <col min="16143" max="16143" width="18.7109375" style="477" customWidth="1"/>
    <col min="16144" max="16145" width="0" style="477" hidden="1" customWidth="1"/>
    <col min="16146" max="16146" width="11.7109375" style="477" customWidth="1"/>
    <col min="16147" max="16147" width="6.42578125" style="477" bestFit="1" customWidth="1"/>
    <col min="16148" max="16148" width="11.7109375" style="477" customWidth="1"/>
    <col min="16149" max="16149" width="0" style="477" hidden="1" customWidth="1"/>
    <col min="16150" max="16150" width="3.7109375" style="477" customWidth="1"/>
    <col min="16151" max="16151" width="11.140625" style="477" bestFit="1" customWidth="1"/>
    <col min="16152" max="16384" width="10.5703125" style="477"/>
  </cols>
  <sheetData>
    <row r="1" spans="1:33" hidden="1"/>
    <row r="2" spans="1:33" hidden="1"/>
    <row r="3" spans="1:33" hidden="1"/>
    <row r="4" spans="1:33" ht="3" customHeight="1">
      <c r="J4" s="482"/>
      <c r="K4" s="482"/>
      <c r="L4" s="478"/>
      <c r="M4" s="478"/>
      <c r="N4" s="478"/>
      <c r="O4" s="485"/>
      <c r="P4" s="485"/>
      <c r="Q4" s="485"/>
      <c r="R4" s="485"/>
      <c r="S4" s="485"/>
      <c r="T4" s="485"/>
      <c r="U4" s="478"/>
    </row>
    <row r="5" spans="1:33" ht="22.5" customHeight="1">
      <c r="J5" s="482"/>
      <c r="K5" s="482"/>
      <c r="L5" s="1216" t="s">
        <v>631</v>
      </c>
      <c r="M5" s="1216"/>
      <c r="N5" s="1216"/>
      <c r="O5" s="1216"/>
      <c r="P5" s="1216"/>
      <c r="Q5" s="1216"/>
      <c r="R5" s="1216"/>
      <c r="S5" s="1216"/>
      <c r="T5" s="1216"/>
      <c r="U5" s="498"/>
    </row>
    <row r="6" spans="1:33" ht="3" customHeight="1">
      <c r="J6" s="482"/>
      <c r="K6" s="482"/>
      <c r="L6" s="478"/>
      <c r="M6" s="478"/>
      <c r="N6" s="478"/>
      <c r="O6" s="481"/>
      <c r="P6" s="481"/>
      <c r="Q6" s="481"/>
      <c r="R6" s="481"/>
      <c r="S6" s="481"/>
      <c r="T6" s="481"/>
      <c r="U6" s="478"/>
    </row>
    <row r="7" spans="1:33" s="492" customFormat="1" ht="22.5">
      <c r="A7" s="512"/>
      <c r="B7" s="512"/>
      <c r="C7" s="512"/>
      <c r="D7" s="512"/>
      <c r="E7" s="512"/>
      <c r="F7" s="512"/>
      <c r="G7" s="512"/>
      <c r="H7" s="512"/>
      <c r="L7" s="500"/>
      <c r="M7" s="618" t="s">
        <v>502</v>
      </c>
      <c r="N7" s="667"/>
      <c r="O7" s="1222" t="str">
        <f>IF(NameOrPr_ch="",IF(NameOrPr="","",NameOrPr),NameOrPr_ch)</f>
        <v>Министерство тарифного регулирования и энергетики Челябинской области</v>
      </c>
      <c r="P7" s="1222"/>
      <c r="Q7" s="1222"/>
      <c r="R7" s="1222"/>
      <c r="S7" s="1222"/>
      <c r="T7" s="1222"/>
      <c r="U7" s="583"/>
      <c r="V7" s="583"/>
      <c r="W7" s="520"/>
      <c r="X7" s="506"/>
      <c r="Y7" s="506"/>
      <c r="Z7" s="506"/>
      <c r="AA7" s="506"/>
      <c r="AB7" s="506"/>
      <c r="AC7" s="506"/>
      <c r="AD7" s="506"/>
      <c r="AE7" s="506"/>
      <c r="AF7" s="506"/>
      <c r="AG7" s="506"/>
    </row>
    <row r="8" spans="1:33" s="492" customFormat="1" ht="18.75">
      <c r="A8" s="512"/>
      <c r="B8" s="512"/>
      <c r="C8" s="512"/>
      <c r="D8" s="512"/>
      <c r="E8" s="512"/>
      <c r="F8" s="512"/>
      <c r="G8" s="512"/>
      <c r="H8" s="512"/>
      <c r="L8" s="500"/>
      <c r="M8" s="618" t="s">
        <v>596</v>
      </c>
      <c r="N8" s="667"/>
      <c r="O8" s="1222" t="str">
        <f>IF(datePr_ch="",IF(datePr="","",datePr),datePr_ch)</f>
        <v>12.03.2021</v>
      </c>
      <c r="P8" s="1222"/>
      <c r="Q8" s="1222"/>
      <c r="R8" s="1222"/>
      <c r="S8" s="1222"/>
      <c r="T8" s="1222"/>
      <c r="U8" s="583"/>
      <c r="V8" s="583"/>
      <c r="W8" s="520"/>
      <c r="X8" s="506"/>
      <c r="Y8" s="506"/>
      <c r="Z8" s="506"/>
      <c r="AA8" s="506"/>
      <c r="AB8" s="506"/>
      <c r="AC8" s="506"/>
      <c r="AD8" s="506"/>
      <c r="AE8" s="506"/>
      <c r="AF8" s="506"/>
      <c r="AG8" s="506"/>
    </row>
    <row r="9" spans="1:33" s="492" customFormat="1" ht="18.75">
      <c r="A9" s="512"/>
      <c r="B9" s="512"/>
      <c r="C9" s="512"/>
      <c r="D9" s="512"/>
      <c r="E9" s="512"/>
      <c r="F9" s="512"/>
      <c r="G9" s="512"/>
      <c r="H9" s="512"/>
      <c r="L9" s="152"/>
      <c r="M9" s="618" t="s">
        <v>595</v>
      </c>
      <c r="N9" s="667"/>
      <c r="O9" s="1222" t="str">
        <f>IF(numberPr_ch="",IF(numberPr="","",numberPr),numberPr_ch)</f>
        <v>12/16</v>
      </c>
      <c r="P9" s="1222"/>
      <c r="Q9" s="1222"/>
      <c r="R9" s="1222"/>
      <c r="S9" s="1222"/>
      <c r="T9" s="1222"/>
      <c r="U9" s="583"/>
      <c r="V9" s="583"/>
      <c r="W9" s="520"/>
      <c r="X9" s="506"/>
      <c r="Y9" s="506"/>
      <c r="Z9" s="506"/>
      <c r="AA9" s="506"/>
      <c r="AB9" s="506"/>
      <c r="AC9" s="506"/>
      <c r="AD9" s="506"/>
      <c r="AE9" s="506"/>
      <c r="AF9" s="506"/>
      <c r="AG9" s="506"/>
    </row>
    <row r="10" spans="1:33" s="492" customFormat="1" ht="18.75">
      <c r="A10" s="512"/>
      <c r="B10" s="512"/>
      <c r="C10" s="512"/>
      <c r="D10" s="512"/>
      <c r="E10" s="512"/>
      <c r="F10" s="512"/>
      <c r="G10" s="512"/>
      <c r="H10" s="512"/>
      <c r="L10" s="152"/>
      <c r="M10" s="618" t="s">
        <v>501</v>
      </c>
      <c r="N10" s="667"/>
      <c r="O10" s="1222" t="str">
        <f>IF(IstPub_ch="",IF(IstPub="","",IstPub),IstPub_ch)</f>
        <v>Официальный сайт Министерства тарифного регулирования и энергетики Челябинской области</v>
      </c>
      <c r="P10" s="1222"/>
      <c r="Q10" s="1222"/>
      <c r="R10" s="1222"/>
      <c r="S10" s="1222"/>
      <c r="T10" s="1222"/>
      <c r="U10" s="583"/>
      <c r="V10" s="583"/>
      <c r="W10" s="520"/>
      <c r="X10" s="506"/>
      <c r="Y10" s="506"/>
      <c r="Z10" s="506"/>
      <c r="AA10" s="506"/>
      <c r="AB10" s="506"/>
      <c r="AC10" s="506"/>
      <c r="AD10" s="506"/>
      <c r="AE10" s="506"/>
      <c r="AF10" s="506"/>
      <c r="AG10" s="506"/>
    </row>
    <row r="11" spans="1:33" s="492" customFormat="1" ht="11.25" hidden="1">
      <c r="A11" s="512"/>
      <c r="B11" s="512"/>
      <c r="C11" s="512"/>
      <c r="D11" s="512"/>
      <c r="E11" s="512"/>
      <c r="F11" s="512"/>
      <c r="G11" s="512"/>
      <c r="H11" s="512"/>
      <c r="L11" s="152"/>
      <c r="M11" s="152"/>
      <c r="N11" s="489"/>
      <c r="O11" s="499"/>
      <c r="P11" s="499"/>
      <c r="Q11" s="499"/>
      <c r="R11" s="499"/>
      <c r="S11" s="499"/>
      <c r="T11" s="499"/>
      <c r="U11" s="504" t="s">
        <v>373</v>
      </c>
      <c r="X11" s="506"/>
      <c r="Y11" s="506"/>
      <c r="Z11" s="506"/>
      <c r="AA11" s="506"/>
      <c r="AB11" s="506"/>
      <c r="AC11" s="506"/>
      <c r="AD11" s="506"/>
      <c r="AE11" s="506"/>
      <c r="AF11" s="506"/>
      <c r="AG11" s="506"/>
    </row>
    <row r="12" spans="1:33" ht="15" customHeight="1">
      <c r="H12" s="511" t="s">
        <v>93</v>
      </c>
      <c r="J12" s="482"/>
      <c r="K12" s="482"/>
      <c r="L12" s="478"/>
      <c r="M12" s="478"/>
      <c r="N12" s="478"/>
      <c r="O12" s="1242"/>
      <c r="P12" s="1242"/>
      <c r="Q12" s="1242"/>
      <c r="R12" s="1242"/>
      <c r="S12" s="1242"/>
      <c r="T12" s="1242"/>
      <c r="U12" s="1242"/>
    </row>
    <row r="13" spans="1:33">
      <c r="J13" s="482"/>
      <c r="K13" s="482"/>
      <c r="L13" s="1157" t="s">
        <v>454</v>
      </c>
      <c r="M13" s="1157"/>
      <c r="N13" s="1157"/>
      <c r="O13" s="1157"/>
      <c r="P13" s="1157"/>
      <c r="Q13" s="1157"/>
      <c r="R13" s="1157"/>
      <c r="S13" s="1157"/>
      <c r="T13" s="1157"/>
      <c r="U13" s="1157"/>
      <c r="V13" s="1157"/>
      <c r="W13" s="1157" t="s">
        <v>455</v>
      </c>
    </row>
    <row r="14" spans="1:33" ht="14.25" customHeight="1">
      <c r="J14" s="482"/>
      <c r="K14" s="482"/>
      <c r="L14" s="1229" t="s">
        <v>92</v>
      </c>
      <c r="M14" s="1229" t="s">
        <v>639</v>
      </c>
      <c r="N14" s="475"/>
      <c r="O14" s="1230" t="s">
        <v>641</v>
      </c>
      <c r="P14" s="1231"/>
      <c r="Q14" s="1231"/>
      <c r="R14" s="1231"/>
      <c r="S14" s="1231"/>
      <c r="T14" s="1232"/>
      <c r="U14" s="1213" t="s">
        <v>341</v>
      </c>
      <c r="V14" s="1241" t="s">
        <v>275</v>
      </c>
      <c r="W14" s="1157"/>
    </row>
    <row r="15" spans="1:33" ht="14.25" customHeight="1">
      <c r="J15" s="482"/>
      <c r="K15" s="482"/>
      <c r="L15" s="1229"/>
      <c r="M15" s="1229"/>
      <c r="N15" s="474"/>
      <c r="O15" s="1235" t="s">
        <v>640</v>
      </c>
      <c r="P15" s="656"/>
      <c r="Q15" s="656"/>
      <c r="R15" s="1211" t="s">
        <v>654</v>
      </c>
      <c r="S15" s="1211"/>
      <c r="T15" s="1212"/>
      <c r="U15" s="1214"/>
      <c r="V15" s="1241"/>
      <c r="W15" s="1157"/>
    </row>
    <row r="16" spans="1:33" ht="30.75" customHeight="1">
      <c r="J16" s="482"/>
      <c r="K16" s="482"/>
      <c r="L16" s="1229"/>
      <c r="M16" s="1229"/>
      <c r="N16" s="473"/>
      <c r="O16" s="1236"/>
      <c r="P16" s="654"/>
      <c r="Q16" s="655"/>
      <c r="R16" s="537" t="s">
        <v>274</v>
      </c>
      <c r="S16" s="1224" t="s">
        <v>273</v>
      </c>
      <c r="T16" s="1225"/>
      <c r="U16" s="1215"/>
      <c r="V16" s="1241"/>
      <c r="W16" s="1157"/>
    </row>
    <row r="17" spans="1:33">
      <c r="J17" s="482"/>
      <c r="K17" s="490">
        <v>1</v>
      </c>
      <c r="L17" s="638" t="s">
        <v>93</v>
      </c>
      <c r="M17" s="638" t="s">
        <v>49</v>
      </c>
      <c r="N17" s="510" t="s">
        <v>49</v>
      </c>
      <c r="O17" s="639">
        <f ca="1">OFFSET(O17,0,-1)+1</f>
        <v>3</v>
      </c>
      <c r="P17" s="640">
        <f ca="1">OFFSET(P17,0,-1)</f>
        <v>3</v>
      </c>
      <c r="Q17" s="640">
        <f ca="1">OFFSET(Q17,0,-1)</f>
        <v>3</v>
      </c>
      <c r="R17" s="639">
        <f ca="1">OFFSET(R17,0,-1)+1</f>
        <v>4</v>
      </c>
      <c r="S17" s="1245">
        <f ca="1">OFFSET(S17,0,-1)+1</f>
        <v>5</v>
      </c>
      <c r="T17" s="1245"/>
      <c r="U17" s="639">
        <f ca="1">OFFSET(U17,0,-2)+1</f>
        <v>6</v>
      </c>
      <c r="V17" s="640">
        <f ca="1">OFFSET(V17,0,-1)</f>
        <v>6</v>
      </c>
      <c r="W17" s="639">
        <f ca="1">OFFSET(W17,0,-1)+1</f>
        <v>7</v>
      </c>
    </row>
    <row r="18" spans="1:33" ht="22.5">
      <c r="A18" s="1202">
        <v>1</v>
      </c>
      <c r="B18" s="902"/>
      <c r="C18" s="902"/>
      <c r="D18" s="902"/>
      <c r="E18" s="903"/>
      <c r="F18" s="904"/>
      <c r="G18" s="904"/>
      <c r="H18" s="904"/>
      <c r="I18" s="905"/>
      <c r="J18" s="900"/>
      <c r="K18" s="907"/>
      <c r="L18" s="594">
        <f>mergeValue(A18)</f>
        <v>1</v>
      </c>
      <c r="M18" s="642" t="s">
        <v>20</v>
      </c>
      <c r="N18" s="581"/>
      <c r="O18" s="1243"/>
      <c r="P18" s="1243"/>
      <c r="Q18" s="1243"/>
      <c r="R18" s="1243"/>
      <c r="S18" s="1243"/>
      <c r="T18" s="1243"/>
      <c r="U18" s="1243"/>
      <c r="V18" s="1243"/>
      <c r="W18" s="631" t="s">
        <v>476</v>
      </c>
    </row>
    <row r="19" spans="1:33" ht="22.5">
      <c r="A19" s="1202"/>
      <c r="B19" s="1202">
        <v>1</v>
      </c>
      <c r="C19" s="902"/>
      <c r="D19" s="902"/>
      <c r="E19" s="904"/>
      <c r="F19" s="904"/>
      <c r="G19" s="904"/>
      <c r="H19" s="904"/>
      <c r="I19" s="899"/>
      <c r="J19" s="898"/>
      <c r="K19" s="901"/>
      <c r="L19" s="594" t="str">
        <f>mergeValue(A19) &amp;"."&amp; mergeValue(B19)</f>
        <v>1.1</v>
      </c>
      <c r="M19" s="547" t="s">
        <v>16</v>
      </c>
      <c r="N19" s="581"/>
      <c r="O19" s="1243"/>
      <c r="P19" s="1243"/>
      <c r="Q19" s="1243"/>
      <c r="R19" s="1243"/>
      <c r="S19" s="1243"/>
      <c r="T19" s="1243"/>
      <c r="U19" s="1243"/>
      <c r="V19" s="1243"/>
      <c r="W19" s="631" t="s">
        <v>477</v>
      </c>
    </row>
    <row r="20" spans="1:33" ht="22.5">
      <c r="A20" s="1202"/>
      <c r="B20" s="1202"/>
      <c r="C20" s="1202">
        <v>1</v>
      </c>
      <c r="D20" s="902"/>
      <c r="E20" s="904"/>
      <c r="F20" s="904"/>
      <c r="G20" s="904"/>
      <c r="H20" s="904"/>
      <c r="I20" s="906"/>
      <c r="J20" s="898"/>
      <c r="K20" s="901"/>
      <c r="L20" s="594" t="str">
        <f>mergeValue(A20) &amp;"."&amp; mergeValue(B20)&amp;"."&amp; mergeValue(C20)</f>
        <v>1.1.1</v>
      </c>
      <c r="M20" s="548" t="s">
        <v>7</v>
      </c>
      <c r="N20" s="581"/>
      <c r="O20" s="1243"/>
      <c r="P20" s="1243"/>
      <c r="Q20" s="1243"/>
      <c r="R20" s="1243"/>
      <c r="S20" s="1243"/>
      <c r="T20" s="1243"/>
      <c r="U20" s="1243"/>
      <c r="V20" s="1243"/>
      <c r="W20" s="631" t="s">
        <v>633</v>
      </c>
    </row>
    <row r="21" spans="1:33" ht="22.5">
      <c r="A21" s="1202"/>
      <c r="B21" s="1202"/>
      <c r="C21" s="1202"/>
      <c r="D21" s="1202">
        <v>1</v>
      </c>
      <c r="E21" s="904"/>
      <c r="F21" s="904"/>
      <c r="G21" s="904"/>
      <c r="H21" s="904"/>
      <c r="I21" s="906"/>
      <c r="J21" s="898"/>
      <c r="K21" s="901"/>
      <c r="L21" s="594" t="str">
        <f>mergeValue(A21) &amp;"."&amp; mergeValue(B21)&amp;"."&amp; mergeValue(C21)&amp;"."&amp; mergeValue(D21)</f>
        <v>1.1.1.1</v>
      </c>
      <c r="M21" s="549" t="s">
        <v>22</v>
      </c>
      <c r="N21" s="581"/>
      <c r="O21" s="1243"/>
      <c r="P21" s="1243"/>
      <c r="Q21" s="1243"/>
      <c r="R21" s="1243"/>
      <c r="S21" s="1243"/>
      <c r="T21" s="1243"/>
      <c r="U21" s="1243"/>
      <c r="V21" s="1243"/>
      <c r="W21" s="631" t="s">
        <v>634</v>
      </c>
    </row>
    <row r="22" spans="1:33" ht="101.25">
      <c r="A22" s="1202"/>
      <c r="B22" s="1202"/>
      <c r="C22" s="1202"/>
      <c r="D22" s="1202"/>
      <c r="E22" s="1202">
        <v>1</v>
      </c>
      <c r="F22" s="904"/>
      <c r="G22" s="904"/>
      <c r="H22" s="902">
        <v>1</v>
      </c>
      <c r="I22" s="1202">
        <v>1</v>
      </c>
      <c r="J22" s="904"/>
      <c r="K22" s="909"/>
      <c r="L22" s="594" t="str">
        <f>mergeValue(A22) &amp;"."&amp; mergeValue(B22)&amp;"."&amp; mergeValue(C22)&amp;"."&amp; mergeValue(D22)&amp;"."&amp; mergeValue(E22)</f>
        <v>1.1.1.1.1</v>
      </c>
      <c r="M22" s="555" t="s">
        <v>9</v>
      </c>
      <c r="N22" s="582"/>
      <c r="O22" s="1204"/>
      <c r="P22" s="1204"/>
      <c r="Q22" s="1204"/>
      <c r="R22" s="1204"/>
      <c r="S22" s="1204"/>
      <c r="T22" s="1204"/>
      <c r="U22" s="1204"/>
      <c r="V22" s="1204"/>
      <c r="W22" s="631" t="s">
        <v>638</v>
      </c>
    </row>
    <row r="23" spans="1:33" ht="90">
      <c r="A23" s="1202"/>
      <c r="B23" s="1202"/>
      <c r="C23" s="1202"/>
      <c r="D23" s="1202"/>
      <c r="E23" s="1202"/>
      <c r="F23" s="1202">
        <v>1</v>
      </c>
      <c r="G23" s="902"/>
      <c r="H23" s="902"/>
      <c r="I23" s="1202"/>
      <c r="J23" s="1202">
        <v>1</v>
      </c>
      <c r="K23" s="910"/>
      <c r="L23" s="594" t="str">
        <f>mergeValue(A23) &amp;"."&amp; mergeValue(B23)&amp;"."&amp; mergeValue(C23)&amp;"."&amp; mergeValue(D23)&amp;"."&amp; mergeValue(E23)&amp;"."&amp; mergeValue(F23)</f>
        <v>1.1.1.1.1.1</v>
      </c>
      <c r="M23" s="556" t="s">
        <v>10</v>
      </c>
      <c r="N23" s="582"/>
      <c r="O23" s="1205"/>
      <c r="P23" s="1206"/>
      <c r="Q23" s="1206"/>
      <c r="R23" s="1206"/>
      <c r="S23" s="1206"/>
      <c r="T23" s="1206"/>
      <c r="U23" s="1206"/>
      <c r="V23" s="1207"/>
      <c r="W23" s="631" t="s">
        <v>636</v>
      </c>
      <c r="Y23" s="505" t="str">
        <f>strCheckUnique(Z23:Z26)</f>
        <v/>
      </c>
      <c r="AA23" s="505" t="str">
        <f>IF(O23="","",O23 &amp; ":_")</f>
        <v/>
      </c>
    </row>
    <row r="24" spans="1:33" ht="189" customHeight="1">
      <c r="A24" s="1202"/>
      <c r="B24" s="1202"/>
      <c r="C24" s="1202"/>
      <c r="D24" s="1202"/>
      <c r="E24" s="1202"/>
      <c r="F24" s="1202"/>
      <c r="G24" s="902">
        <v>1</v>
      </c>
      <c r="H24" s="902"/>
      <c r="I24" s="1202"/>
      <c r="J24" s="1202"/>
      <c r="K24" s="910">
        <v>1</v>
      </c>
      <c r="L24" s="594" t="str">
        <f>mergeValue(A24) &amp;"."&amp; mergeValue(B24)&amp;"."&amp; mergeValue(C24)&amp;"."&amp; mergeValue(D24)&amp;"."&amp; mergeValue(E24)&amp;"."&amp; mergeValue(F24)&amp;"."&amp; mergeValue(G24)</f>
        <v>1.1.1.1.1.1.1</v>
      </c>
      <c r="M24" s="1069"/>
      <c r="N24" s="587"/>
      <c r="O24" s="1078"/>
      <c r="P24" s="563"/>
      <c r="Q24" s="563"/>
      <c r="R24" s="1244"/>
      <c r="S24" s="1209" t="s">
        <v>84</v>
      </c>
      <c r="T24" s="1244"/>
      <c r="U24" s="1209" t="s">
        <v>85</v>
      </c>
      <c r="V24" s="579"/>
      <c r="W24" s="1219" t="s">
        <v>656</v>
      </c>
      <c r="X24" s="501" t="str">
        <f>strCheckDate(O25:V25)</f>
        <v/>
      </c>
      <c r="Y24" s="505"/>
      <c r="Z24" s="505" t="str">
        <f>IF(M24="","",M24 )</f>
        <v/>
      </c>
      <c r="AA24" s="505"/>
      <c r="AB24" s="505"/>
      <c r="AC24" s="505"/>
    </row>
    <row r="25" spans="1:33" ht="11.25" hidden="1">
      <c r="A25" s="1202"/>
      <c r="B25" s="1202"/>
      <c r="C25" s="1202"/>
      <c r="D25" s="1202"/>
      <c r="E25" s="1202"/>
      <c r="F25" s="1202"/>
      <c r="G25" s="902"/>
      <c r="H25" s="902"/>
      <c r="I25" s="1202"/>
      <c r="J25" s="1202"/>
      <c r="K25" s="910"/>
      <c r="L25" s="601"/>
      <c r="M25" s="647"/>
      <c r="N25" s="587"/>
      <c r="O25" s="585"/>
      <c r="P25" s="563"/>
      <c r="Q25" s="585" t="str">
        <f>R24 &amp; "-" &amp; T24</f>
        <v>-</v>
      </c>
      <c r="R25" s="1208"/>
      <c r="S25" s="1209"/>
      <c r="T25" s="1208"/>
      <c r="U25" s="1209"/>
      <c r="V25" s="579"/>
      <c r="W25" s="1220"/>
    </row>
    <row r="26" spans="1:33" s="476" customFormat="1" ht="15" customHeight="1">
      <c r="A26" s="1202"/>
      <c r="B26" s="1202"/>
      <c r="C26" s="1202"/>
      <c r="D26" s="1202"/>
      <c r="E26" s="1202"/>
      <c r="F26" s="1202"/>
      <c r="G26" s="904"/>
      <c r="H26" s="902"/>
      <c r="I26" s="1202"/>
      <c r="J26" s="1202"/>
      <c r="K26" s="909"/>
      <c r="L26" s="539"/>
      <c r="M26" s="558" t="s">
        <v>25</v>
      </c>
      <c r="N26" s="552"/>
      <c r="O26" s="546"/>
      <c r="P26" s="546"/>
      <c r="Q26" s="546"/>
      <c r="R26" s="574"/>
      <c r="S26" s="565"/>
      <c r="T26" s="564"/>
      <c r="U26" s="552"/>
      <c r="V26" s="561"/>
      <c r="W26" s="1221"/>
      <c r="X26" s="502"/>
      <c r="Y26" s="502"/>
      <c r="Z26" s="502"/>
      <c r="AA26" s="502"/>
      <c r="AB26" s="502"/>
      <c r="AC26" s="502"/>
      <c r="AD26" s="502"/>
      <c r="AE26" s="502"/>
      <c r="AF26" s="502"/>
      <c r="AG26" s="502"/>
    </row>
    <row r="27" spans="1:33" s="476" customFormat="1" ht="15" customHeight="1">
      <c r="A27" s="1202"/>
      <c r="B27" s="1202"/>
      <c r="C27" s="1202"/>
      <c r="D27" s="1202"/>
      <c r="E27" s="1202"/>
      <c r="F27" s="904"/>
      <c r="G27" s="904"/>
      <c r="H27" s="902"/>
      <c r="I27" s="1202"/>
      <c r="J27" s="904"/>
      <c r="K27" s="909"/>
      <c r="L27" s="539"/>
      <c r="M27" s="557" t="s">
        <v>11</v>
      </c>
      <c r="N27" s="551"/>
      <c r="O27" s="546"/>
      <c r="P27" s="546"/>
      <c r="Q27" s="546"/>
      <c r="R27" s="574"/>
      <c r="S27" s="565"/>
      <c r="T27" s="564"/>
      <c r="U27" s="551"/>
      <c r="V27" s="565"/>
      <c r="W27" s="561"/>
      <c r="X27" s="502"/>
      <c r="Y27" s="502"/>
      <c r="Z27" s="502"/>
      <c r="AA27" s="502"/>
      <c r="AB27" s="502"/>
      <c r="AC27" s="502"/>
      <c r="AD27" s="502"/>
      <c r="AE27" s="502"/>
      <c r="AF27" s="502"/>
      <c r="AG27" s="502"/>
    </row>
    <row r="28" spans="1:33" s="476" customFormat="1" ht="15" customHeight="1">
      <c r="A28" s="1202"/>
      <c r="B28" s="1202"/>
      <c r="C28" s="1202"/>
      <c r="D28" s="1202"/>
      <c r="E28" s="908"/>
      <c r="F28" s="904"/>
      <c r="G28" s="904"/>
      <c r="H28" s="904"/>
      <c r="I28" s="900"/>
      <c r="J28" s="897"/>
      <c r="K28" s="907"/>
      <c r="L28" s="539"/>
      <c r="M28" s="552" t="s">
        <v>12</v>
      </c>
      <c r="N28" s="550"/>
      <c r="O28" s="546"/>
      <c r="P28" s="546"/>
      <c r="Q28" s="546"/>
      <c r="R28" s="574"/>
      <c r="S28" s="565"/>
      <c r="T28" s="564"/>
      <c r="U28" s="550"/>
      <c r="V28" s="565"/>
      <c r="W28" s="561"/>
      <c r="X28" s="502"/>
      <c r="Y28" s="502"/>
      <c r="Z28" s="502"/>
      <c r="AA28" s="502"/>
      <c r="AB28" s="502"/>
      <c r="AC28" s="502"/>
      <c r="AD28" s="502"/>
      <c r="AE28" s="502"/>
      <c r="AF28" s="502"/>
      <c r="AG28" s="502"/>
    </row>
    <row r="29" spans="1:33" s="476" customFormat="1" ht="15" customHeight="1">
      <c r="A29" s="1202"/>
      <c r="B29" s="1202"/>
      <c r="C29" s="1202"/>
      <c r="D29" s="908"/>
      <c r="E29" s="908"/>
      <c r="F29" s="904"/>
      <c r="G29" s="904"/>
      <c r="H29" s="904"/>
      <c r="I29" s="900"/>
      <c r="J29" s="897"/>
      <c r="K29" s="907"/>
      <c r="L29" s="539"/>
      <c r="M29" s="551" t="s">
        <v>17</v>
      </c>
      <c r="N29" s="550"/>
      <c r="O29" s="546"/>
      <c r="P29" s="546"/>
      <c r="Q29" s="546"/>
      <c r="R29" s="574"/>
      <c r="S29" s="565"/>
      <c r="T29" s="564"/>
      <c r="U29" s="550"/>
      <c r="V29" s="565"/>
      <c r="W29" s="561"/>
      <c r="X29" s="502"/>
      <c r="Y29" s="502"/>
      <c r="Z29" s="502"/>
      <c r="AA29" s="502"/>
      <c r="AB29" s="502"/>
      <c r="AC29" s="502"/>
      <c r="AD29" s="502"/>
      <c r="AE29" s="502"/>
      <c r="AF29" s="502"/>
      <c r="AG29" s="502"/>
    </row>
    <row r="30" spans="1:33" s="476" customFormat="1" ht="15" customHeight="1">
      <c r="A30" s="1202"/>
      <c r="B30" s="1202"/>
      <c r="C30" s="908"/>
      <c r="D30" s="908"/>
      <c r="E30" s="908"/>
      <c r="F30" s="908"/>
      <c r="G30" s="913"/>
      <c r="H30" s="900"/>
      <c r="I30" s="911"/>
      <c r="J30" s="897"/>
      <c r="K30" s="912"/>
      <c r="L30" s="539"/>
      <c r="M30" s="550" t="s">
        <v>18</v>
      </c>
      <c r="N30" s="550"/>
      <c r="O30" s="546"/>
      <c r="P30" s="546"/>
      <c r="Q30" s="546"/>
      <c r="R30" s="574"/>
      <c r="S30" s="565"/>
      <c r="T30" s="564"/>
      <c r="U30" s="550"/>
      <c r="V30" s="565"/>
      <c r="W30" s="561"/>
      <c r="X30" s="502"/>
      <c r="Y30" s="502"/>
      <c r="Z30" s="502"/>
      <c r="AA30" s="502"/>
      <c r="AB30" s="502"/>
      <c r="AC30" s="502"/>
      <c r="AD30" s="502"/>
      <c r="AE30" s="502"/>
      <c r="AF30" s="502"/>
      <c r="AG30" s="502"/>
    </row>
    <row r="31" spans="1:33" s="476" customFormat="1" ht="15" customHeight="1">
      <c r="A31" s="1202"/>
      <c r="B31" s="908"/>
      <c r="C31" s="908"/>
      <c r="D31" s="908"/>
      <c r="E31" s="908"/>
      <c r="F31" s="908"/>
      <c r="G31" s="913"/>
      <c r="H31" s="900"/>
      <c r="I31" s="900"/>
      <c r="J31" s="897"/>
      <c r="K31" s="907"/>
      <c r="L31" s="539"/>
      <c r="M31" s="559" t="s">
        <v>19</v>
      </c>
      <c r="N31" s="550"/>
      <c r="O31" s="546"/>
      <c r="P31" s="546"/>
      <c r="Q31" s="546"/>
      <c r="R31" s="574"/>
      <c r="S31" s="565"/>
      <c r="T31" s="564"/>
      <c r="U31" s="550"/>
      <c r="V31" s="565"/>
      <c r="W31" s="561"/>
      <c r="X31" s="502"/>
      <c r="Y31" s="502"/>
      <c r="Z31" s="502"/>
      <c r="AA31" s="502"/>
      <c r="AB31" s="502"/>
      <c r="AC31" s="502"/>
      <c r="AD31" s="502"/>
      <c r="AE31" s="502"/>
      <c r="AF31" s="502"/>
      <c r="AG31" s="502"/>
    </row>
    <row r="32" spans="1:33" s="476" customFormat="1" ht="15" customHeight="1">
      <c r="A32" s="896"/>
      <c r="B32" s="896"/>
      <c r="C32" s="896"/>
      <c r="D32" s="896"/>
      <c r="E32" s="896"/>
      <c r="F32" s="896"/>
      <c r="G32" s="896"/>
      <c r="H32" s="896"/>
      <c r="I32" s="896"/>
      <c r="J32" s="896"/>
      <c r="K32" s="896"/>
      <c r="L32" s="539"/>
      <c r="M32" s="566" t="s">
        <v>309</v>
      </c>
      <c r="N32" s="550"/>
      <c r="O32" s="546"/>
      <c r="P32" s="546"/>
      <c r="Q32" s="546"/>
      <c r="R32" s="574"/>
      <c r="S32" s="565"/>
      <c r="T32" s="564"/>
      <c r="U32" s="550"/>
      <c r="V32" s="565"/>
      <c r="W32" s="561"/>
      <c r="X32" s="502"/>
      <c r="Y32" s="502"/>
      <c r="Z32" s="502"/>
      <c r="AA32" s="502"/>
      <c r="AB32" s="502"/>
      <c r="AC32" s="502"/>
      <c r="AD32" s="502"/>
      <c r="AE32" s="502"/>
      <c r="AF32" s="502"/>
      <c r="AG32" s="502"/>
    </row>
    <row r="33" spans="12:23" ht="3" customHeight="1">
      <c r="L33" s="486"/>
      <c r="M33" s="486"/>
      <c r="N33" s="486"/>
      <c r="O33" s="486"/>
      <c r="P33" s="486"/>
      <c r="Q33" s="486"/>
      <c r="R33" s="486"/>
      <c r="S33" s="486"/>
      <c r="T33" s="486"/>
      <c r="U33" s="486"/>
    </row>
    <row r="34" spans="12:23" ht="133.5" customHeight="1">
      <c r="L34" s="1">
        <v>1</v>
      </c>
      <c r="M34" s="1195" t="s">
        <v>632</v>
      </c>
      <c r="N34" s="1195"/>
      <c r="O34" s="1195"/>
      <c r="P34" s="1195"/>
      <c r="Q34" s="1195"/>
      <c r="R34" s="1195"/>
      <c r="S34" s="1195"/>
      <c r="T34" s="1195"/>
      <c r="U34" s="1195"/>
      <c r="V34" s="1195"/>
      <c r="W34" s="1195"/>
    </row>
  </sheetData>
  <sheetProtection password="FA9C" sheet="1" objects="1" scenarios="1" formatColumns="0" formatRows="0"/>
  <dataConsolidate leftLabels="1"/>
  <mergeCells count="37">
    <mergeCell ref="T24:T25"/>
    <mergeCell ref="U24:U25"/>
    <mergeCell ref="M34:W34"/>
    <mergeCell ref="W24:W26"/>
    <mergeCell ref="S17:T17"/>
    <mergeCell ref="A18:A31"/>
    <mergeCell ref="O18:V18"/>
    <mergeCell ref="B19:B30"/>
    <mergeCell ref="O19:V19"/>
    <mergeCell ref="C20:C29"/>
    <mergeCell ref="O20:V20"/>
    <mergeCell ref="D21:D28"/>
    <mergeCell ref="O21:V21"/>
    <mergeCell ref="E22:E27"/>
    <mergeCell ref="I22:I27"/>
    <mergeCell ref="O22:V22"/>
    <mergeCell ref="F23:F26"/>
    <mergeCell ref="J23:J26"/>
    <mergeCell ref="O23:V23"/>
    <mergeCell ref="R24:R25"/>
    <mergeCell ref="S24:S25"/>
    <mergeCell ref="L5:T5"/>
    <mergeCell ref="O9:T9"/>
    <mergeCell ref="O10:T10"/>
    <mergeCell ref="W13:W16"/>
    <mergeCell ref="S16:T16"/>
    <mergeCell ref="V14:V16"/>
    <mergeCell ref="L13:V13"/>
    <mergeCell ref="L14:L16"/>
    <mergeCell ref="M14:M16"/>
    <mergeCell ref="U14:U16"/>
    <mergeCell ref="O14:T14"/>
    <mergeCell ref="O7:T7"/>
    <mergeCell ref="O8:T8"/>
    <mergeCell ref="O15:O16"/>
    <mergeCell ref="R15:T15"/>
    <mergeCell ref="O12:U12"/>
  </mergeCells>
  <dataValidations count="11">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W27:W32 L65562:W65568 L131098:W131104 L196634:W196640 L262170:W262176 L327706:W327712 L393242:W393248 L458778:W458784 L524314:W524320 L589850:W589856 L655386:W655392 L720922:W720928 L786458:W786464 L851994:W852000 L917530:W917536 L983066:W983072 L26:V32"/>
    <dataValidation type="list" allowBlank="1" showInputMessage="1" showErrorMessage="1" errorTitle="Ошибка" error="Выберите значение из списка" sqref="O22 JK22 TG22 ADC22 AMY22 AWU22 BGQ22 BQM22 CAI22 CKE22 CUA22 DDW22 DNS22 DXO22 EHK22 ERG22 FBC22 FKY22 FUU22 GEQ22 GOM22 GYI22 HIE22 HSA22 IBW22 ILS22 IVO22 JFK22 JPG22 JZC22 KIY22 KSU22 LCQ22 LMM22 LWI22 MGE22 MQA22 MZW22 NJS22 NTO22 ODK22 ONG22 OXC22 PGY22 PQU22 QAQ22 QKM22 QUI22 REE22 ROA22 RXW22 SHS22 SRO22 TBK22 TLG22 TVC22 UEY22 UOU22 UYQ22 VIM22 VSI22 WCE22 WMA22 WVW22 O65558 JK65558 TG65558 ADC65558 AMY65558 AWU65558 BGQ65558 BQM65558 CAI65558 CKE65558 CUA65558 DDW65558 DNS65558 DXO65558 EHK65558 ERG65558 FBC65558 FKY65558 FUU65558 GEQ65558 GOM65558 GYI65558 HIE65558 HSA65558 IBW65558 ILS65558 IVO65558 JFK65558 JPG65558 JZC65558 KIY65558 KSU65558 LCQ65558 LMM65558 LWI65558 MGE65558 MQA65558 MZW65558 NJS65558 NTO65558 ODK65558 ONG65558 OXC65558 PGY65558 PQU65558 QAQ65558 QKM65558 QUI65558 REE65558 ROA65558 RXW65558 SHS65558 SRO65558 TBK65558 TLG65558 TVC65558 UEY65558 UOU65558 UYQ65558 VIM65558 VSI65558 WCE65558 WMA65558 WVW65558 O131094 JK131094 TG131094 ADC131094 AMY131094 AWU131094 BGQ131094 BQM131094 CAI131094 CKE131094 CUA131094 DDW131094 DNS131094 DXO131094 EHK131094 ERG131094 FBC131094 FKY131094 FUU131094 GEQ131094 GOM131094 GYI131094 HIE131094 HSA131094 IBW131094 ILS131094 IVO131094 JFK131094 JPG131094 JZC131094 KIY131094 KSU131094 LCQ131094 LMM131094 LWI131094 MGE131094 MQA131094 MZW131094 NJS131094 NTO131094 ODK131094 ONG131094 OXC131094 PGY131094 PQU131094 QAQ131094 QKM131094 QUI131094 REE131094 ROA131094 RXW131094 SHS131094 SRO131094 TBK131094 TLG131094 TVC131094 UEY131094 UOU131094 UYQ131094 VIM131094 VSI131094 WCE131094 WMA131094 WVW131094 O196630 JK196630 TG196630 ADC196630 AMY196630 AWU196630 BGQ196630 BQM196630 CAI196630 CKE196630 CUA196630 DDW196630 DNS196630 DXO196630 EHK196630 ERG196630 FBC196630 FKY196630 FUU196630 GEQ196630 GOM196630 GYI196630 HIE196630 HSA196630 IBW196630 ILS196630 IVO196630 JFK196630 JPG196630 JZC196630 KIY196630 KSU196630 LCQ196630 LMM196630 LWI196630 MGE196630 MQA196630 MZW196630 NJS196630 NTO196630 ODK196630 ONG196630 OXC196630 PGY196630 PQU196630 QAQ196630 QKM196630 QUI196630 REE196630 ROA196630 RXW196630 SHS196630 SRO196630 TBK196630 TLG196630 TVC196630 UEY196630 UOU196630 UYQ196630 VIM196630 VSI196630 WCE196630 WMA196630 WVW196630 O262166 JK262166 TG262166 ADC262166 AMY262166 AWU262166 BGQ262166 BQM262166 CAI262166 CKE262166 CUA262166 DDW262166 DNS262166 DXO262166 EHK262166 ERG262166 FBC262166 FKY262166 FUU262166 GEQ262166 GOM262166 GYI262166 HIE262166 HSA262166 IBW262166 ILS262166 IVO262166 JFK262166 JPG262166 JZC262166 KIY262166 KSU262166 LCQ262166 LMM262166 LWI262166 MGE262166 MQA262166 MZW262166 NJS262166 NTO262166 ODK262166 ONG262166 OXC262166 PGY262166 PQU262166 QAQ262166 QKM262166 QUI262166 REE262166 ROA262166 RXW262166 SHS262166 SRO262166 TBK262166 TLG262166 TVC262166 UEY262166 UOU262166 UYQ262166 VIM262166 VSI262166 WCE262166 WMA262166 WVW262166 O327702 JK327702 TG327702 ADC327702 AMY327702 AWU327702 BGQ327702 BQM327702 CAI327702 CKE327702 CUA327702 DDW327702 DNS327702 DXO327702 EHK327702 ERG327702 FBC327702 FKY327702 FUU327702 GEQ327702 GOM327702 GYI327702 HIE327702 HSA327702 IBW327702 ILS327702 IVO327702 JFK327702 JPG327702 JZC327702 KIY327702 KSU327702 LCQ327702 LMM327702 LWI327702 MGE327702 MQA327702 MZW327702 NJS327702 NTO327702 ODK327702 ONG327702 OXC327702 PGY327702 PQU327702 QAQ327702 QKM327702 QUI327702 REE327702 ROA327702 RXW327702 SHS327702 SRO327702 TBK327702 TLG327702 TVC327702 UEY327702 UOU327702 UYQ327702 VIM327702 VSI327702 WCE327702 WMA327702 WVW327702 O393238 JK393238 TG393238 ADC393238 AMY393238 AWU393238 BGQ393238 BQM393238 CAI393238 CKE393238 CUA393238 DDW393238 DNS393238 DXO393238 EHK393238 ERG393238 FBC393238 FKY393238 FUU393238 GEQ393238 GOM393238 GYI393238 HIE393238 HSA393238 IBW393238 ILS393238 IVO393238 JFK393238 JPG393238 JZC393238 KIY393238 KSU393238 LCQ393238 LMM393238 LWI393238 MGE393238 MQA393238 MZW393238 NJS393238 NTO393238 ODK393238 ONG393238 OXC393238 PGY393238 PQU393238 QAQ393238 QKM393238 QUI393238 REE393238 ROA393238 RXW393238 SHS393238 SRO393238 TBK393238 TLG393238 TVC393238 UEY393238 UOU393238 UYQ393238 VIM393238 VSI393238 WCE393238 WMA393238 WVW393238 O458774 JK458774 TG458774 ADC458774 AMY458774 AWU458774 BGQ458774 BQM458774 CAI458774 CKE458774 CUA458774 DDW458774 DNS458774 DXO458774 EHK458774 ERG458774 FBC458774 FKY458774 FUU458774 GEQ458774 GOM458774 GYI458774 HIE458774 HSA458774 IBW458774 ILS458774 IVO458774 JFK458774 JPG458774 JZC458774 KIY458774 KSU458774 LCQ458774 LMM458774 LWI458774 MGE458774 MQA458774 MZW458774 NJS458774 NTO458774 ODK458774 ONG458774 OXC458774 PGY458774 PQU458774 QAQ458774 QKM458774 QUI458774 REE458774 ROA458774 RXW458774 SHS458774 SRO458774 TBK458774 TLG458774 TVC458774 UEY458774 UOU458774 UYQ458774 VIM458774 VSI458774 WCE458774 WMA458774 WVW458774 O524310 JK524310 TG524310 ADC524310 AMY524310 AWU524310 BGQ524310 BQM524310 CAI524310 CKE524310 CUA524310 DDW524310 DNS524310 DXO524310 EHK524310 ERG524310 FBC524310 FKY524310 FUU524310 GEQ524310 GOM524310 GYI524310 HIE524310 HSA524310 IBW524310 ILS524310 IVO524310 JFK524310 JPG524310 JZC524310 KIY524310 KSU524310 LCQ524310 LMM524310 LWI524310 MGE524310 MQA524310 MZW524310 NJS524310 NTO524310 ODK524310 ONG524310 OXC524310 PGY524310 PQU524310 QAQ524310 QKM524310 QUI524310 REE524310 ROA524310 RXW524310 SHS524310 SRO524310 TBK524310 TLG524310 TVC524310 UEY524310 UOU524310 UYQ524310 VIM524310 VSI524310 WCE524310 WMA524310 WVW524310 O589846 JK589846 TG589846 ADC589846 AMY589846 AWU589846 BGQ589846 BQM589846 CAI589846 CKE589846 CUA589846 DDW589846 DNS589846 DXO589846 EHK589846 ERG589846 FBC589846 FKY589846 FUU589846 GEQ589846 GOM589846 GYI589846 HIE589846 HSA589846 IBW589846 ILS589846 IVO589846 JFK589846 JPG589846 JZC589846 KIY589846 KSU589846 LCQ589846 LMM589846 LWI589846 MGE589846 MQA589846 MZW589846 NJS589846 NTO589846 ODK589846 ONG589846 OXC589846 PGY589846 PQU589846 QAQ589846 QKM589846 QUI589846 REE589846 ROA589846 RXW589846 SHS589846 SRO589846 TBK589846 TLG589846 TVC589846 UEY589846 UOU589846 UYQ589846 VIM589846 VSI589846 WCE589846 WMA589846 WVW589846 O655382 JK655382 TG655382 ADC655382 AMY655382 AWU655382 BGQ655382 BQM655382 CAI655382 CKE655382 CUA655382 DDW655382 DNS655382 DXO655382 EHK655382 ERG655382 FBC655382 FKY655382 FUU655382 GEQ655382 GOM655382 GYI655382 HIE655382 HSA655382 IBW655382 ILS655382 IVO655382 JFK655382 JPG655382 JZC655382 KIY655382 KSU655382 LCQ655382 LMM655382 LWI655382 MGE655382 MQA655382 MZW655382 NJS655382 NTO655382 ODK655382 ONG655382 OXC655382 PGY655382 PQU655382 QAQ655382 QKM655382 QUI655382 REE655382 ROA655382 RXW655382 SHS655382 SRO655382 TBK655382 TLG655382 TVC655382 UEY655382 UOU655382 UYQ655382 VIM655382 VSI655382 WCE655382 WMA655382 WVW655382 O720918 JK720918 TG720918 ADC720918 AMY720918 AWU720918 BGQ720918 BQM720918 CAI720918 CKE720918 CUA720918 DDW720918 DNS720918 DXO720918 EHK720918 ERG720918 FBC720918 FKY720918 FUU720918 GEQ720918 GOM720918 GYI720918 HIE720918 HSA720918 IBW720918 ILS720918 IVO720918 JFK720918 JPG720918 JZC720918 KIY720918 KSU720918 LCQ720918 LMM720918 LWI720918 MGE720918 MQA720918 MZW720918 NJS720918 NTO720918 ODK720918 ONG720918 OXC720918 PGY720918 PQU720918 QAQ720918 QKM720918 QUI720918 REE720918 ROA720918 RXW720918 SHS720918 SRO720918 TBK720918 TLG720918 TVC720918 UEY720918 UOU720918 UYQ720918 VIM720918 VSI720918 WCE720918 WMA720918 WVW720918 O786454 JK786454 TG786454 ADC786454 AMY786454 AWU786454 BGQ786454 BQM786454 CAI786454 CKE786454 CUA786454 DDW786454 DNS786454 DXO786454 EHK786454 ERG786454 FBC786454 FKY786454 FUU786454 GEQ786454 GOM786454 GYI786454 HIE786454 HSA786454 IBW786454 ILS786454 IVO786454 JFK786454 JPG786454 JZC786454 KIY786454 KSU786454 LCQ786454 LMM786454 LWI786454 MGE786454 MQA786454 MZW786454 NJS786454 NTO786454 ODK786454 ONG786454 OXC786454 PGY786454 PQU786454 QAQ786454 QKM786454 QUI786454 REE786454 ROA786454 RXW786454 SHS786454 SRO786454 TBK786454 TLG786454 TVC786454 UEY786454 UOU786454 UYQ786454 VIM786454 VSI786454 WCE786454 WMA786454 WVW786454 O851990 JK851990 TG851990 ADC851990 AMY851990 AWU851990 BGQ851990 BQM851990 CAI851990 CKE851990 CUA851990 DDW851990 DNS851990 DXO851990 EHK851990 ERG851990 FBC851990 FKY851990 FUU851990 GEQ851990 GOM851990 GYI851990 HIE851990 HSA851990 IBW851990 ILS851990 IVO851990 JFK851990 JPG851990 JZC851990 KIY851990 KSU851990 LCQ851990 LMM851990 LWI851990 MGE851990 MQA851990 MZW851990 NJS851990 NTO851990 ODK851990 ONG851990 OXC851990 PGY851990 PQU851990 QAQ851990 QKM851990 QUI851990 REE851990 ROA851990 RXW851990 SHS851990 SRO851990 TBK851990 TLG851990 TVC851990 UEY851990 UOU851990 UYQ851990 VIM851990 VSI851990 WCE851990 WMA851990 WVW851990 O917526 JK917526 TG917526 ADC917526 AMY917526 AWU917526 BGQ917526 BQM917526 CAI917526 CKE917526 CUA917526 DDW917526 DNS917526 DXO917526 EHK917526 ERG917526 FBC917526 FKY917526 FUU917526 GEQ917526 GOM917526 GYI917526 HIE917526 HSA917526 IBW917526 ILS917526 IVO917526 JFK917526 JPG917526 JZC917526 KIY917526 KSU917526 LCQ917526 LMM917526 LWI917526 MGE917526 MQA917526 MZW917526 NJS917526 NTO917526 ODK917526 ONG917526 OXC917526 PGY917526 PQU917526 QAQ917526 QKM917526 QUI917526 REE917526 ROA917526 RXW917526 SHS917526 SRO917526 TBK917526 TLG917526 TVC917526 UEY917526 UOU917526 UYQ917526 VIM917526 VSI917526 WCE917526 WMA917526 WVW917526 O983062 JK983062 TG983062 ADC983062 AMY983062 AWU983062 BGQ983062 BQM983062 CAI983062 CKE983062 CUA983062 DDW983062 DNS983062 DXO983062 EHK983062 ERG983062 FBC983062 FKY983062 FUU983062 GEQ983062 GOM983062 GYI983062 HIE983062 HSA983062 IBW983062 ILS983062 IVO983062 JFK983062 JPG983062 JZC983062 KIY983062 KSU983062 LCQ983062 LMM983062 LWI983062 MGE983062 MQA983062 MZW983062 NJS983062 NTO983062 ODK983062 ONG983062 OXC983062 PGY983062 PQU983062 QAQ983062 QKM983062 QUI983062 REE983062 ROA983062 RXW983062 SHS983062 SRO983062 TBK983062 TLG983062 TVC983062 UEY983062 UOU983062 UYQ983062 VIM983062 VSI983062 WCE983062 WMA983062 WVW983062">
      <formula1>kind_of_scheme_in</formula1>
    </dataValidation>
    <dataValidation type="textLength" operator="lessThanOrEqual" allowBlank="1" showInputMessage="1" showErrorMessage="1" errorTitle="Ошибка" error="Допускается ввод не более 900 символов!" sqref="WWE983058:WWE98306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TO18:TO24">
      <formula1>900</formula1>
    </dataValidation>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list" allowBlank="1" showInputMessage="1" errorTitle="Ошибка" error="Выберите значение из списка" prompt="Выберите значение из списка" sqref="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LY98306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JI24">
      <formula1>kind_of_heat_transfer</formula1>
    </dataValidation>
    <dataValidation type="decimal" allowBlank="1" showErrorMessage="1" errorTitle="Ошибка" error="Допускается ввод только неотрицательных чисел!" sqref="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24 WVW98306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JK24">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showInputMessage="1" showErrorMessage="1" prompt="Для выбора выполните двойной щелчок левой клавиши мыши по соответствующей ячейке." sqref="TM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U196632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U262168 U327704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393240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458776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524312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589848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655384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720920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786456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851992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917528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983064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65560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131096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WWC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U24 JQ24 WWA24:WWA25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 type="list" allowBlank="1" showInputMessage="1" showErrorMessage="1" errorTitle="Ошибка" error="Выберите значение из списка" prompt="Выберите значение из списка" sqref="M24">
      <formula1>kind_of_heat_transfer</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2">
    <tabColor rgb="FFFFCC99"/>
  </sheetPr>
  <dimension ref="A1"/>
  <sheetViews>
    <sheetView showGridLines="0" workbookViewId="0"/>
  </sheetViews>
  <sheetFormatPr defaultRowHeight="11.25"/>
  <cols>
    <col min="1" max="16384" width="9.140625" style="174"/>
  </cols>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4">
    <tabColor indexed="22"/>
  </sheetPr>
  <dimension ref="A1:T19"/>
  <sheetViews>
    <sheetView showGridLines="0" topLeftCell="E1" zoomScaleNormal="100" workbookViewId="0"/>
  </sheetViews>
  <sheetFormatPr defaultColWidth="10.5703125" defaultRowHeight="14.25"/>
  <cols>
    <col min="1" max="1" width="3.7109375" style="592" hidden="1" customWidth="1"/>
    <col min="2" max="4" width="3.7109375" style="586" hidden="1" customWidth="1"/>
    <col min="5" max="5" width="3.7109375" style="531" customWidth="1"/>
    <col min="6" max="6" width="9.7109375" style="524" customWidth="1"/>
    <col min="7" max="7" width="37.7109375" style="524" customWidth="1"/>
    <col min="8" max="8" width="66.85546875" style="524" customWidth="1"/>
    <col min="9" max="9" width="115.7109375" style="524" customWidth="1"/>
    <col min="10" max="11" width="10.5703125" style="586"/>
    <col min="12" max="12" width="11.140625" style="586" customWidth="1"/>
    <col min="13" max="20" width="10.5703125" style="586"/>
    <col min="21" max="16384" width="10.5703125" style="524"/>
  </cols>
  <sheetData>
    <row r="1" spans="1:20" ht="3" customHeight="1">
      <c r="A1" s="592" t="s">
        <v>51</v>
      </c>
    </row>
    <row r="2" spans="1:20" ht="22.5">
      <c r="F2" s="1196" t="s">
        <v>491</v>
      </c>
      <c r="G2" s="1197"/>
      <c r="H2" s="1198"/>
      <c r="I2" s="641"/>
    </row>
    <row r="3" spans="1:20" ht="3" customHeight="1"/>
    <row r="4" spans="1:20" s="571" customFormat="1" ht="11.25">
      <c r="A4" s="591"/>
      <c r="B4" s="591"/>
      <c r="C4" s="591"/>
      <c r="D4" s="591"/>
      <c r="F4" s="1157" t="s">
        <v>454</v>
      </c>
      <c r="G4" s="1157"/>
      <c r="H4" s="1157"/>
      <c r="I4" s="1199" t="s">
        <v>455</v>
      </c>
      <c r="J4" s="591"/>
      <c r="K4" s="591"/>
      <c r="L4" s="591"/>
      <c r="M4" s="591"/>
      <c r="N4" s="591"/>
      <c r="O4" s="591"/>
      <c r="P4" s="591"/>
      <c r="Q4" s="591"/>
      <c r="R4" s="591"/>
      <c r="S4" s="591"/>
      <c r="T4" s="591"/>
    </row>
    <row r="5" spans="1:20" s="571" customFormat="1" ht="11.25" customHeight="1">
      <c r="A5" s="591"/>
      <c r="B5" s="591"/>
      <c r="C5" s="591"/>
      <c r="D5" s="591"/>
      <c r="F5" s="607" t="s">
        <v>92</v>
      </c>
      <c r="G5" s="619" t="s">
        <v>457</v>
      </c>
      <c r="H5" s="606" t="s">
        <v>442</v>
      </c>
      <c r="I5" s="1199"/>
      <c r="J5" s="591"/>
      <c r="K5" s="591"/>
      <c r="L5" s="591"/>
      <c r="M5" s="591"/>
      <c r="N5" s="591"/>
      <c r="O5" s="591"/>
      <c r="P5" s="591"/>
      <c r="Q5" s="591"/>
      <c r="R5" s="591"/>
      <c r="S5" s="591"/>
      <c r="T5" s="591"/>
    </row>
    <row r="6" spans="1:20" s="571" customFormat="1" ht="12" customHeight="1">
      <c r="A6" s="591"/>
      <c r="B6" s="591"/>
      <c r="C6" s="591"/>
      <c r="D6" s="591"/>
      <c r="F6" s="608" t="s">
        <v>93</v>
      </c>
      <c r="G6" s="610">
        <v>2</v>
      </c>
      <c r="H6" s="611">
        <v>3</v>
      </c>
      <c r="I6" s="609">
        <v>4</v>
      </c>
      <c r="J6" s="591">
        <v>4</v>
      </c>
      <c r="K6" s="591"/>
      <c r="L6" s="591"/>
      <c r="M6" s="591"/>
      <c r="N6" s="591"/>
      <c r="O6" s="591"/>
      <c r="P6" s="591"/>
      <c r="Q6" s="591"/>
      <c r="R6" s="591"/>
      <c r="S6" s="591"/>
      <c r="T6" s="591"/>
    </row>
    <row r="7" spans="1:20" s="571" customFormat="1" ht="18.75">
      <c r="A7" s="591"/>
      <c r="B7" s="591"/>
      <c r="C7" s="591"/>
      <c r="D7" s="591"/>
      <c r="F7" s="617">
        <v>1</v>
      </c>
      <c r="G7" s="633" t="s">
        <v>492</v>
      </c>
      <c r="H7" s="605" t="str">
        <f>IF(dateCh="","",dateCh)</f>
        <v>13.05.2021</v>
      </c>
      <c r="I7" s="582" t="s">
        <v>493</v>
      </c>
      <c r="J7" s="616"/>
      <c r="K7" s="591"/>
      <c r="L7" s="591"/>
      <c r="M7" s="591"/>
      <c r="N7" s="591"/>
      <c r="O7" s="591"/>
      <c r="P7" s="591"/>
      <c r="Q7" s="591"/>
      <c r="R7" s="591"/>
      <c r="S7" s="591"/>
      <c r="T7" s="591"/>
    </row>
    <row r="8" spans="1:20" s="571" customFormat="1" ht="45">
      <c r="A8" s="1200">
        <v>1</v>
      </c>
      <c r="B8" s="591"/>
      <c r="C8" s="591"/>
      <c r="D8" s="591"/>
      <c r="F8" s="617" t="str">
        <f>"2." &amp;mergeValue(A8)</f>
        <v>2.1</v>
      </c>
      <c r="G8" s="633" t="s">
        <v>494</v>
      </c>
      <c r="H8" s="605"/>
      <c r="I8" s="582" t="s">
        <v>590</v>
      </c>
      <c r="J8" s="616"/>
      <c r="K8" s="591"/>
      <c r="L8" s="591"/>
      <c r="M8" s="591"/>
      <c r="N8" s="591"/>
      <c r="O8" s="591"/>
      <c r="P8" s="591"/>
      <c r="Q8" s="591"/>
      <c r="R8" s="591"/>
      <c r="S8" s="591"/>
      <c r="T8" s="591"/>
    </row>
    <row r="9" spans="1:20" s="571" customFormat="1" ht="22.5">
      <c r="A9" s="1200"/>
      <c r="B9" s="591"/>
      <c r="C9" s="591"/>
      <c r="D9" s="591"/>
      <c r="F9" s="617" t="str">
        <f>"3." &amp;mergeValue(A9)</f>
        <v>3.1</v>
      </c>
      <c r="G9" s="633" t="s">
        <v>495</v>
      </c>
      <c r="H9" s="605"/>
      <c r="I9" s="582" t="s">
        <v>588</v>
      </c>
      <c r="J9" s="616"/>
      <c r="K9" s="591"/>
      <c r="L9" s="591"/>
      <c r="M9" s="591"/>
      <c r="N9" s="591"/>
      <c r="O9" s="591"/>
      <c r="P9" s="591"/>
      <c r="Q9" s="591"/>
      <c r="R9" s="591"/>
      <c r="S9" s="591"/>
      <c r="T9" s="591"/>
    </row>
    <row r="10" spans="1:20" s="571" customFormat="1" ht="22.5">
      <c r="A10" s="1200"/>
      <c r="B10" s="591"/>
      <c r="C10" s="591"/>
      <c r="D10" s="591"/>
      <c r="F10" s="617" t="str">
        <f>"4."&amp;mergeValue(A10)</f>
        <v>4.1</v>
      </c>
      <c r="G10" s="633" t="s">
        <v>496</v>
      </c>
      <c r="H10" s="606" t="s">
        <v>458</v>
      </c>
      <c r="I10" s="582"/>
      <c r="J10" s="616"/>
      <c r="K10" s="591"/>
      <c r="L10" s="591"/>
      <c r="M10" s="591"/>
      <c r="N10" s="591"/>
      <c r="O10" s="591"/>
      <c r="P10" s="591"/>
      <c r="Q10" s="591"/>
      <c r="R10" s="591"/>
      <c r="S10" s="591"/>
      <c r="T10" s="591"/>
    </row>
    <row r="11" spans="1:20" s="571" customFormat="1" ht="18.75">
      <c r="A11" s="1200"/>
      <c r="B11" s="1200">
        <v>1</v>
      </c>
      <c r="C11" s="624"/>
      <c r="D11" s="624"/>
      <c r="F11" s="617" t="str">
        <f>"4."&amp;mergeValue(A11) &amp;"."&amp;mergeValue(B11)</f>
        <v>4.1.1</v>
      </c>
      <c r="G11" s="612" t="s">
        <v>592</v>
      </c>
      <c r="H11" s="605" t="str">
        <f>IF(region_name="","",region_name)</f>
        <v>Челябинская область</v>
      </c>
      <c r="I11" s="582" t="s">
        <v>499</v>
      </c>
      <c r="J11" s="616"/>
      <c r="K11" s="591"/>
      <c r="L11" s="591"/>
      <c r="M11" s="591"/>
      <c r="N11" s="591"/>
      <c r="O11" s="591"/>
      <c r="P11" s="591"/>
      <c r="Q11" s="591"/>
      <c r="R11" s="591"/>
      <c r="S11" s="591"/>
      <c r="T11" s="591"/>
    </row>
    <row r="12" spans="1:20" s="571" customFormat="1" ht="22.5">
      <c r="A12" s="1200"/>
      <c r="B12" s="1200"/>
      <c r="C12" s="1200">
        <v>1</v>
      </c>
      <c r="D12" s="624"/>
      <c r="F12" s="617" t="str">
        <f>"4."&amp;mergeValue(A12) &amp;"."&amp;mergeValue(B12)&amp;"."&amp;mergeValue(C12)</f>
        <v>4.1.1.1</v>
      </c>
      <c r="G12" s="623" t="s">
        <v>497</v>
      </c>
      <c r="H12" s="605"/>
      <c r="I12" s="582" t="s">
        <v>500</v>
      </c>
      <c r="J12" s="616"/>
      <c r="K12" s="591"/>
      <c r="L12" s="591"/>
      <c r="M12" s="591"/>
      <c r="N12" s="591"/>
      <c r="O12" s="591"/>
      <c r="P12" s="591"/>
      <c r="Q12" s="591"/>
      <c r="R12" s="591"/>
      <c r="S12" s="591"/>
      <c r="T12" s="591"/>
    </row>
    <row r="13" spans="1:20" s="571" customFormat="1" ht="39" customHeight="1">
      <c r="A13" s="1200"/>
      <c r="B13" s="1200"/>
      <c r="C13" s="1200"/>
      <c r="D13" s="624">
        <v>1</v>
      </c>
      <c r="F13" s="617" t="str">
        <f>"4."&amp;mergeValue(A13) &amp;"."&amp;mergeValue(B13)&amp;"."&amp;mergeValue(C13)&amp;"."&amp;mergeValue(D13)</f>
        <v>4.1.1.1.1</v>
      </c>
      <c r="G13" s="634" t="s">
        <v>498</v>
      </c>
      <c r="H13" s="605"/>
      <c r="I13" s="1201" t="s">
        <v>591</v>
      </c>
      <c r="J13" s="616"/>
      <c r="K13" s="591"/>
      <c r="L13" s="591"/>
      <c r="M13" s="591"/>
      <c r="N13" s="591"/>
      <c r="O13" s="591"/>
      <c r="P13" s="591"/>
      <c r="Q13" s="591"/>
      <c r="R13" s="591"/>
      <c r="S13" s="591"/>
      <c r="T13" s="591"/>
    </row>
    <row r="14" spans="1:20" s="571" customFormat="1" ht="18.75">
      <c r="A14" s="1200"/>
      <c r="B14" s="1200"/>
      <c r="C14" s="1200"/>
      <c r="D14" s="624"/>
      <c r="F14" s="620"/>
      <c r="G14" s="551" t="s">
        <v>4</v>
      </c>
      <c r="H14" s="625"/>
      <c r="I14" s="1201"/>
      <c r="J14" s="616"/>
      <c r="K14" s="591"/>
      <c r="L14" s="591"/>
      <c r="M14" s="591"/>
      <c r="N14" s="591"/>
      <c r="O14" s="591"/>
      <c r="P14" s="591"/>
      <c r="Q14" s="591"/>
      <c r="R14" s="591"/>
      <c r="S14" s="591"/>
      <c r="T14" s="591"/>
    </row>
    <row r="15" spans="1:20" s="571" customFormat="1" ht="18.75">
      <c r="A15" s="1200"/>
      <c r="B15" s="1200"/>
      <c r="C15" s="624"/>
      <c r="D15" s="624"/>
      <c r="F15" s="635"/>
      <c r="G15" s="578" t="s">
        <v>403</v>
      </c>
      <c r="H15" s="636"/>
      <c r="I15" s="637"/>
      <c r="J15" s="616"/>
      <c r="K15" s="591"/>
      <c r="L15" s="591"/>
      <c r="M15" s="591"/>
      <c r="N15" s="591"/>
      <c r="O15" s="591"/>
      <c r="P15" s="591"/>
      <c r="Q15" s="591"/>
      <c r="R15" s="591"/>
      <c r="S15" s="591"/>
      <c r="T15" s="591"/>
    </row>
    <row r="16" spans="1:20" s="571" customFormat="1" ht="18.75">
      <c r="A16" s="1200"/>
      <c r="B16" s="591"/>
      <c r="C16" s="591"/>
      <c r="D16" s="591"/>
      <c r="F16" s="620"/>
      <c r="G16" s="559" t="s">
        <v>506</v>
      </c>
      <c r="H16" s="621"/>
      <c r="I16" s="622"/>
      <c r="J16" s="616"/>
      <c r="K16" s="591"/>
      <c r="L16" s="591"/>
      <c r="M16" s="591"/>
      <c r="N16" s="591"/>
      <c r="O16" s="591"/>
      <c r="P16" s="591"/>
      <c r="Q16" s="591"/>
      <c r="R16" s="591"/>
      <c r="S16" s="591"/>
      <c r="T16" s="591"/>
    </row>
    <row r="17" spans="1:20" s="571" customFormat="1" ht="18.75">
      <c r="A17" s="591"/>
      <c r="B17" s="591"/>
      <c r="C17" s="591"/>
      <c r="D17" s="591"/>
      <c r="F17" s="620"/>
      <c r="G17" s="566" t="s">
        <v>505</v>
      </c>
      <c r="H17" s="621"/>
      <c r="I17" s="622"/>
      <c r="J17" s="616"/>
      <c r="K17" s="591"/>
      <c r="L17" s="591"/>
      <c r="M17" s="591"/>
      <c r="N17" s="591"/>
      <c r="O17" s="591"/>
      <c r="P17" s="591"/>
      <c r="Q17" s="591"/>
      <c r="R17" s="591"/>
      <c r="S17" s="591"/>
      <c r="T17" s="591"/>
    </row>
    <row r="18" spans="1:20" s="614" customFormat="1" ht="3" customHeight="1">
      <c r="A18" s="615"/>
      <c r="B18" s="615"/>
      <c r="C18" s="615"/>
      <c r="D18" s="615"/>
      <c r="F18" s="626"/>
      <c r="G18" s="627"/>
      <c r="H18" s="628"/>
      <c r="I18" s="629"/>
      <c r="J18" s="615"/>
      <c r="K18" s="615"/>
      <c r="L18" s="615"/>
      <c r="M18" s="615"/>
      <c r="N18" s="615"/>
      <c r="O18" s="615"/>
      <c r="P18" s="615"/>
      <c r="Q18" s="615"/>
      <c r="R18" s="615"/>
      <c r="S18" s="615"/>
      <c r="T18" s="615"/>
    </row>
    <row r="19" spans="1:20" s="614" customFormat="1" ht="15" customHeight="1">
      <c r="A19" s="615"/>
      <c r="B19" s="615"/>
      <c r="C19" s="615"/>
      <c r="D19" s="615"/>
      <c r="F19" s="613"/>
      <c r="G19" s="1195" t="s">
        <v>593</v>
      </c>
      <c r="H19" s="1195"/>
      <c r="I19" s="595"/>
      <c r="J19" s="615"/>
      <c r="K19" s="615"/>
      <c r="L19" s="615"/>
      <c r="M19" s="615"/>
      <c r="N19" s="615"/>
      <c r="O19" s="615"/>
      <c r="P19" s="615"/>
      <c r="Q19" s="615"/>
      <c r="R19" s="615"/>
      <c r="S19" s="615"/>
      <c r="T19" s="615"/>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4">
    <tabColor rgb="FFEAEBEE"/>
    <pageSetUpPr fitToPage="1"/>
  </sheetPr>
  <dimension ref="A1:AJ34"/>
  <sheetViews>
    <sheetView showGridLines="0" topLeftCell="I4" zoomScaleNormal="100" workbookViewId="0"/>
  </sheetViews>
  <sheetFormatPr defaultColWidth="10.5703125" defaultRowHeight="14.25"/>
  <cols>
    <col min="1" max="6" width="10.5703125" style="586" hidden="1" customWidth="1"/>
    <col min="7" max="8" width="9.140625" style="592" hidden="1" customWidth="1"/>
    <col min="9" max="9" width="3.7109375" style="532" customWidth="1"/>
    <col min="10" max="11" width="3.7109375" style="531" customWidth="1"/>
    <col min="12" max="12" width="12.7109375" style="524" customWidth="1"/>
    <col min="13" max="13" width="44.7109375" style="524" customWidth="1"/>
    <col min="14" max="14" width="1.7109375" style="524" hidden="1" customWidth="1"/>
    <col min="15" max="15" width="23.7109375" style="524" customWidth="1"/>
    <col min="16" max="17" width="1.7109375" style="524" hidden="1" customWidth="1"/>
    <col min="18" max="18" width="11.7109375" style="524" customWidth="1"/>
    <col min="19" max="19" width="3.7109375" style="524" customWidth="1"/>
    <col min="20" max="20" width="11.7109375" style="524" customWidth="1"/>
    <col min="21" max="21" width="8.5703125" style="524" hidden="1" customWidth="1"/>
    <col min="22" max="22" width="4.7109375" style="524" customWidth="1"/>
    <col min="23" max="23" width="115.7109375" style="524" customWidth="1"/>
    <col min="24" max="35" width="10.5703125" style="586"/>
    <col min="36" max="256" width="10.5703125" style="524"/>
    <col min="257" max="264" width="0" style="524" hidden="1" customWidth="1"/>
    <col min="265" max="267" width="3.7109375" style="524" customWidth="1"/>
    <col min="268" max="268" width="12.7109375" style="524" customWidth="1"/>
    <col min="269" max="269" width="47.42578125" style="524" customWidth="1"/>
    <col min="270" max="273" width="0" style="524" hidden="1" customWidth="1"/>
    <col min="274" max="274" width="11.7109375" style="524" customWidth="1"/>
    <col min="275" max="275" width="6.42578125" style="524" bestFit="1" customWidth="1"/>
    <col min="276" max="276" width="11.7109375" style="524" customWidth="1"/>
    <col min="277" max="277" width="0" style="524" hidden="1" customWidth="1"/>
    <col min="278" max="278" width="3.7109375" style="524" customWidth="1"/>
    <col min="279" max="279" width="11.140625" style="524" bestFit="1" customWidth="1"/>
    <col min="280" max="512" width="10.5703125" style="524"/>
    <col min="513" max="520" width="0" style="524" hidden="1" customWidth="1"/>
    <col min="521" max="523" width="3.7109375" style="524" customWidth="1"/>
    <col min="524" max="524" width="12.7109375" style="524" customWidth="1"/>
    <col min="525" max="525" width="47.42578125" style="524" customWidth="1"/>
    <col min="526" max="529" width="0" style="524" hidden="1" customWidth="1"/>
    <col min="530" max="530" width="11.7109375" style="524" customWidth="1"/>
    <col min="531" max="531" width="6.42578125" style="524" bestFit="1" customWidth="1"/>
    <col min="532" max="532" width="11.7109375" style="524" customWidth="1"/>
    <col min="533" max="533" width="0" style="524" hidden="1" customWidth="1"/>
    <col min="534" max="534" width="3.7109375" style="524" customWidth="1"/>
    <col min="535" max="535" width="11.140625" style="524" bestFit="1" customWidth="1"/>
    <col min="536" max="768" width="10.5703125" style="524"/>
    <col min="769" max="776" width="0" style="524" hidden="1" customWidth="1"/>
    <col min="777" max="779" width="3.7109375" style="524" customWidth="1"/>
    <col min="780" max="780" width="12.7109375" style="524" customWidth="1"/>
    <col min="781" max="781" width="47.42578125" style="524" customWidth="1"/>
    <col min="782" max="785" width="0" style="524" hidden="1" customWidth="1"/>
    <col min="786" max="786" width="11.7109375" style="524" customWidth="1"/>
    <col min="787" max="787" width="6.42578125" style="524" bestFit="1" customWidth="1"/>
    <col min="788" max="788" width="11.7109375" style="524" customWidth="1"/>
    <col min="789" max="789" width="0" style="524" hidden="1" customWidth="1"/>
    <col min="790" max="790" width="3.7109375" style="524" customWidth="1"/>
    <col min="791" max="791" width="11.140625" style="524" bestFit="1" customWidth="1"/>
    <col min="792" max="1024" width="10.5703125" style="524"/>
    <col min="1025" max="1032" width="0" style="524" hidden="1" customWidth="1"/>
    <col min="1033" max="1035" width="3.7109375" style="524" customWidth="1"/>
    <col min="1036" max="1036" width="12.7109375" style="524" customWidth="1"/>
    <col min="1037" max="1037" width="47.42578125" style="524" customWidth="1"/>
    <col min="1038" max="1041" width="0" style="524" hidden="1" customWidth="1"/>
    <col min="1042" max="1042" width="11.7109375" style="524" customWidth="1"/>
    <col min="1043" max="1043" width="6.42578125" style="524" bestFit="1" customWidth="1"/>
    <col min="1044" max="1044" width="11.7109375" style="524" customWidth="1"/>
    <col min="1045" max="1045" width="0" style="524" hidden="1" customWidth="1"/>
    <col min="1046" max="1046" width="3.7109375" style="524" customWidth="1"/>
    <col min="1047" max="1047" width="11.140625" style="524" bestFit="1" customWidth="1"/>
    <col min="1048" max="1280" width="10.5703125" style="524"/>
    <col min="1281" max="1288" width="0" style="524" hidden="1" customWidth="1"/>
    <col min="1289" max="1291" width="3.7109375" style="524" customWidth="1"/>
    <col min="1292" max="1292" width="12.7109375" style="524" customWidth="1"/>
    <col min="1293" max="1293" width="47.42578125" style="524" customWidth="1"/>
    <col min="1294" max="1297" width="0" style="524" hidden="1" customWidth="1"/>
    <col min="1298" max="1298" width="11.7109375" style="524" customWidth="1"/>
    <col min="1299" max="1299" width="6.42578125" style="524" bestFit="1" customWidth="1"/>
    <col min="1300" max="1300" width="11.7109375" style="524" customWidth="1"/>
    <col min="1301" max="1301" width="0" style="524" hidden="1" customWidth="1"/>
    <col min="1302" max="1302" width="3.7109375" style="524" customWidth="1"/>
    <col min="1303" max="1303" width="11.140625" style="524" bestFit="1" customWidth="1"/>
    <col min="1304" max="1536" width="10.5703125" style="524"/>
    <col min="1537" max="1544" width="0" style="524" hidden="1" customWidth="1"/>
    <col min="1545" max="1547" width="3.7109375" style="524" customWidth="1"/>
    <col min="1548" max="1548" width="12.7109375" style="524" customWidth="1"/>
    <col min="1549" max="1549" width="47.42578125" style="524" customWidth="1"/>
    <col min="1550" max="1553" width="0" style="524" hidden="1" customWidth="1"/>
    <col min="1554" max="1554" width="11.7109375" style="524" customWidth="1"/>
    <col min="1555" max="1555" width="6.42578125" style="524" bestFit="1" customWidth="1"/>
    <col min="1556" max="1556" width="11.7109375" style="524" customWidth="1"/>
    <col min="1557" max="1557" width="0" style="524" hidden="1" customWidth="1"/>
    <col min="1558" max="1558" width="3.7109375" style="524" customWidth="1"/>
    <col min="1559" max="1559" width="11.140625" style="524" bestFit="1" customWidth="1"/>
    <col min="1560" max="1792" width="10.5703125" style="524"/>
    <col min="1793" max="1800" width="0" style="524" hidden="1" customWidth="1"/>
    <col min="1801" max="1803" width="3.7109375" style="524" customWidth="1"/>
    <col min="1804" max="1804" width="12.7109375" style="524" customWidth="1"/>
    <col min="1805" max="1805" width="47.42578125" style="524" customWidth="1"/>
    <col min="1806" max="1809" width="0" style="524" hidden="1" customWidth="1"/>
    <col min="1810" max="1810" width="11.7109375" style="524" customWidth="1"/>
    <col min="1811" max="1811" width="6.42578125" style="524" bestFit="1" customWidth="1"/>
    <col min="1812" max="1812" width="11.7109375" style="524" customWidth="1"/>
    <col min="1813" max="1813" width="0" style="524" hidden="1" customWidth="1"/>
    <col min="1814" max="1814" width="3.7109375" style="524" customWidth="1"/>
    <col min="1815" max="1815" width="11.140625" style="524" bestFit="1" customWidth="1"/>
    <col min="1816" max="2048" width="10.5703125" style="524"/>
    <col min="2049" max="2056" width="0" style="524" hidden="1" customWidth="1"/>
    <col min="2057" max="2059" width="3.7109375" style="524" customWidth="1"/>
    <col min="2060" max="2060" width="12.7109375" style="524" customWidth="1"/>
    <col min="2061" max="2061" width="47.42578125" style="524" customWidth="1"/>
    <col min="2062" max="2065" width="0" style="524" hidden="1" customWidth="1"/>
    <col min="2066" max="2066" width="11.7109375" style="524" customWidth="1"/>
    <col min="2067" max="2067" width="6.42578125" style="524" bestFit="1" customWidth="1"/>
    <col min="2068" max="2068" width="11.7109375" style="524" customWidth="1"/>
    <col min="2069" max="2069" width="0" style="524" hidden="1" customWidth="1"/>
    <col min="2070" max="2070" width="3.7109375" style="524" customWidth="1"/>
    <col min="2071" max="2071" width="11.140625" style="524" bestFit="1" customWidth="1"/>
    <col min="2072" max="2304" width="10.5703125" style="524"/>
    <col min="2305" max="2312" width="0" style="524" hidden="1" customWidth="1"/>
    <col min="2313" max="2315" width="3.7109375" style="524" customWidth="1"/>
    <col min="2316" max="2316" width="12.7109375" style="524" customWidth="1"/>
    <col min="2317" max="2317" width="47.42578125" style="524" customWidth="1"/>
    <col min="2318" max="2321" width="0" style="524" hidden="1" customWidth="1"/>
    <col min="2322" max="2322" width="11.7109375" style="524" customWidth="1"/>
    <col min="2323" max="2323" width="6.42578125" style="524" bestFit="1" customWidth="1"/>
    <col min="2324" max="2324" width="11.7109375" style="524" customWidth="1"/>
    <col min="2325" max="2325" width="0" style="524" hidden="1" customWidth="1"/>
    <col min="2326" max="2326" width="3.7109375" style="524" customWidth="1"/>
    <col min="2327" max="2327" width="11.140625" style="524" bestFit="1" customWidth="1"/>
    <col min="2328" max="2560" width="10.5703125" style="524"/>
    <col min="2561" max="2568" width="0" style="524" hidden="1" customWidth="1"/>
    <col min="2569" max="2571" width="3.7109375" style="524" customWidth="1"/>
    <col min="2572" max="2572" width="12.7109375" style="524" customWidth="1"/>
    <col min="2573" max="2573" width="47.42578125" style="524" customWidth="1"/>
    <col min="2574" max="2577" width="0" style="524" hidden="1" customWidth="1"/>
    <col min="2578" max="2578" width="11.7109375" style="524" customWidth="1"/>
    <col min="2579" max="2579" width="6.42578125" style="524" bestFit="1" customWidth="1"/>
    <col min="2580" max="2580" width="11.7109375" style="524" customWidth="1"/>
    <col min="2581" max="2581" width="0" style="524" hidden="1" customWidth="1"/>
    <col min="2582" max="2582" width="3.7109375" style="524" customWidth="1"/>
    <col min="2583" max="2583" width="11.140625" style="524" bestFit="1" customWidth="1"/>
    <col min="2584" max="2816" width="10.5703125" style="524"/>
    <col min="2817" max="2824" width="0" style="524" hidden="1" customWidth="1"/>
    <col min="2825" max="2827" width="3.7109375" style="524" customWidth="1"/>
    <col min="2828" max="2828" width="12.7109375" style="524" customWidth="1"/>
    <col min="2829" max="2829" width="47.42578125" style="524" customWidth="1"/>
    <col min="2830" max="2833" width="0" style="524" hidden="1" customWidth="1"/>
    <col min="2834" max="2834" width="11.7109375" style="524" customWidth="1"/>
    <col min="2835" max="2835" width="6.42578125" style="524" bestFit="1" customWidth="1"/>
    <col min="2836" max="2836" width="11.7109375" style="524" customWidth="1"/>
    <col min="2837" max="2837" width="0" style="524" hidden="1" customWidth="1"/>
    <col min="2838" max="2838" width="3.7109375" style="524" customWidth="1"/>
    <col min="2839" max="2839" width="11.140625" style="524" bestFit="1" customWidth="1"/>
    <col min="2840" max="3072" width="10.5703125" style="524"/>
    <col min="3073" max="3080" width="0" style="524" hidden="1" customWidth="1"/>
    <col min="3081" max="3083" width="3.7109375" style="524" customWidth="1"/>
    <col min="3084" max="3084" width="12.7109375" style="524" customWidth="1"/>
    <col min="3085" max="3085" width="47.42578125" style="524" customWidth="1"/>
    <col min="3086" max="3089" width="0" style="524" hidden="1" customWidth="1"/>
    <col min="3090" max="3090" width="11.7109375" style="524" customWidth="1"/>
    <col min="3091" max="3091" width="6.42578125" style="524" bestFit="1" customWidth="1"/>
    <col min="3092" max="3092" width="11.7109375" style="524" customWidth="1"/>
    <col min="3093" max="3093" width="0" style="524" hidden="1" customWidth="1"/>
    <col min="3094" max="3094" width="3.7109375" style="524" customWidth="1"/>
    <col min="3095" max="3095" width="11.140625" style="524" bestFit="1" customWidth="1"/>
    <col min="3096" max="3328" width="10.5703125" style="524"/>
    <col min="3329" max="3336" width="0" style="524" hidden="1" customWidth="1"/>
    <col min="3337" max="3339" width="3.7109375" style="524" customWidth="1"/>
    <col min="3340" max="3340" width="12.7109375" style="524" customWidth="1"/>
    <col min="3341" max="3341" width="47.42578125" style="524" customWidth="1"/>
    <col min="3342" max="3345" width="0" style="524" hidden="1" customWidth="1"/>
    <col min="3346" max="3346" width="11.7109375" style="524" customWidth="1"/>
    <col min="3347" max="3347" width="6.42578125" style="524" bestFit="1" customWidth="1"/>
    <col min="3348" max="3348" width="11.7109375" style="524" customWidth="1"/>
    <col min="3349" max="3349" width="0" style="524" hidden="1" customWidth="1"/>
    <col min="3350" max="3350" width="3.7109375" style="524" customWidth="1"/>
    <col min="3351" max="3351" width="11.140625" style="524" bestFit="1" customWidth="1"/>
    <col min="3352" max="3584" width="10.5703125" style="524"/>
    <col min="3585" max="3592" width="0" style="524" hidden="1" customWidth="1"/>
    <col min="3593" max="3595" width="3.7109375" style="524" customWidth="1"/>
    <col min="3596" max="3596" width="12.7109375" style="524" customWidth="1"/>
    <col min="3597" max="3597" width="47.42578125" style="524" customWidth="1"/>
    <col min="3598" max="3601" width="0" style="524" hidden="1" customWidth="1"/>
    <col min="3602" max="3602" width="11.7109375" style="524" customWidth="1"/>
    <col min="3603" max="3603" width="6.42578125" style="524" bestFit="1" customWidth="1"/>
    <col min="3604" max="3604" width="11.7109375" style="524" customWidth="1"/>
    <col min="3605" max="3605" width="0" style="524" hidden="1" customWidth="1"/>
    <col min="3606" max="3606" width="3.7109375" style="524" customWidth="1"/>
    <col min="3607" max="3607" width="11.140625" style="524" bestFit="1" customWidth="1"/>
    <col min="3608" max="3840" width="10.5703125" style="524"/>
    <col min="3841" max="3848" width="0" style="524" hidden="1" customWidth="1"/>
    <col min="3849" max="3851" width="3.7109375" style="524" customWidth="1"/>
    <col min="3852" max="3852" width="12.7109375" style="524" customWidth="1"/>
    <col min="3853" max="3853" width="47.42578125" style="524" customWidth="1"/>
    <col min="3854" max="3857" width="0" style="524" hidden="1" customWidth="1"/>
    <col min="3858" max="3858" width="11.7109375" style="524" customWidth="1"/>
    <col min="3859" max="3859" width="6.42578125" style="524" bestFit="1" customWidth="1"/>
    <col min="3860" max="3860" width="11.7109375" style="524" customWidth="1"/>
    <col min="3861" max="3861" width="0" style="524" hidden="1" customWidth="1"/>
    <col min="3862" max="3862" width="3.7109375" style="524" customWidth="1"/>
    <col min="3863" max="3863" width="11.140625" style="524" bestFit="1" customWidth="1"/>
    <col min="3864" max="4096" width="10.5703125" style="524"/>
    <col min="4097" max="4104" width="0" style="524" hidden="1" customWidth="1"/>
    <col min="4105" max="4107" width="3.7109375" style="524" customWidth="1"/>
    <col min="4108" max="4108" width="12.7109375" style="524" customWidth="1"/>
    <col min="4109" max="4109" width="47.42578125" style="524" customWidth="1"/>
    <col min="4110" max="4113" width="0" style="524" hidden="1" customWidth="1"/>
    <col min="4114" max="4114" width="11.7109375" style="524" customWidth="1"/>
    <col min="4115" max="4115" width="6.42578125" style="524" bestFit="1" customWidth="1"/>
    <col min="4116" max="4116" width="11.7109375" style="524" customWidth="1"/>
    <col min="4117" max="4117" width="0" style="524" hidden="1" customWidth="1"/>
    <col min="4118" max="4118" width="3.7109375" style="524" customWidth="1"/>
    <col min="4119" max="4119" width="11.140625" style="524" bestFit="1" customWidth="1"/>
    <col min="4120" max="4352" width="10.5703125" style="524"/>
    <col min="4353" max="4360" width="0" style="524" hidden="1" customWidth="1"/>
    <col min="4361" max="4363" width="3.7109375" style="524" customWidth="1"/>
    <col min="4364" max="4364" width="12.7109375" style="524" customWidth="1"/>
    <col min="4365" max="4365" width="47.42578125" style="524" customWidth="1"/>
    <col min="4366" max="4369" width="0" style="524" hidden="1" customWidth="1"/>
    <col min="4370" max="4370" width="11.7109375" style="524" customWidth="1"/>
    <col min="4371" max="4371" width="6.42578125" style="524" bestFit="1" customWidth="1"/>
    <col min="4372" max="4372" width="11.7109375" style="524" customWidth="1"/>
    <col min="4373" max="4373" width="0" style="524" hidden="1" customWidth="1"/>
    <col min="4374" max="4374" width="3.7109375" style="524" customWidth="1"/>
    <col min="4375" max="4375" width="11.140625" style="524" bestFit="1" customWidth="1"/>
    <col min="4376" max="4608" width="10.5703125" style="524"/>
    <col min="4609" max="4616" width="0" style="524" hidden="1" customWidth="1"/>
    <col min="4617" max="4619" width="3.7109375" style="524" customWidth="1"/>
    <col min="4620" max="4620" width="12.7109375" style="524" customWidth="1"/>
    <col min="4621" max="4621" width="47.42578125" style="524" customWidth="1"/>
    <col min="4622" max="4625" width="0" style="524" hidden="1" customWidth="1"/>
    <col min="4626" max="4626" width="11.7109375" style="524" customWidth="1"/>
    <col min="4627" max="4627" width="6.42578125" style="524" bestFit="1" customWidth="1"/>
    <col min="4628" max="4628" width="11.7109375" style="524" customWidth="1"/>
    <col min="4629" max="4629" width="0" style="524" hidden="1" customWidth="1"/>
    <col min="4630" max="4630" width="3.7109375" style="524" customWidth="1"/>
    <col min="4631" max="4631" width="11.140625" style="524" bestFit="1" customWidth="1"/>
    <col min="4632" max="4864" width="10.5703125" style="524"/>
    <col min="4865" max="4872" width="0" style="524" hidden="1" customWidth="1"/>
    <col min="4873" max="4875" width="3.7109375" style="524" customWidth="1"/>
    <col min="4876" max="4876" width="12.7109375" style="524" customWidth="1"/>
    <col min="4877" max="4877" width="47.42578125" style="524" customWidth="1"/>
    <col min="4878" max="4881" width="0" style="524" hidden="1" customWidth="1"/>
    <col min="4882" max="4882" width="11.7109375" style="524" customWidth="1"/>
    <col min="4883" max="4883" width="6.42578125" style="524" bestFit="1" customWidth="1"/>
    <col min="4884" max="4884" width="11.7109375" style="524" customWidth="1"/>
    <col min="4885" max="4885" width="0" style="524" hidden="1" customWidth="1"/>
    <col min="4886" max="4886" width="3.7109375" style="524" customWidth="1"/>
    <col min="4887" max="4887" width="11.140625" style="524" bestFit="1" customWidth="1"/>
    <col min="4888" max="5120" width="10.5703125" style="524"/>
    <col min="5121" max="5128" width="0" style="524" hidden="1" customWidth="1"/>
    <col min="5129" max="5131" width="3.7109375" style="524" customWidth="1"/>
    <col min="5132" max="5132" width="12.7109375" style="524" customWidth="1"/>
    <col min="5133" max="5133" width="47.42578125" style="524" customWidth="1"/>
    <col min="5134" max="5137" width="0" style="524" hidden="1" customWidth="1"/>
    <col min="5138" max="5138" width="11.7109375" style="524" customWidth="1"/>
    <col min="5139" max="5139" width="6.42578125" style="524" bestFit="1" customWidth="1"/>
    <col min="5140" max="5140" width="11.7109375" style="524" customWidth="1"/>
    <col min="5141" max="5141" width="0" style="524" hidden="1" customWidth="1"/>
    <col min="5142" max="5142" width="3.7109375" style="524" customWidth="1"/>
    <col min="5143" max="5143" width="11.140625" style="524" bestFit="1" customWidth="1"/>
    <col min="5144" max="5376" width="10.5703125" style="524"/>
    <col min="5377" max="5384" width="0" style="524" hidden="1" customWidth="1"/>
    <col min="5385" max="5387" width="3.7109375" style="524" customWidth="1"/>
    <col min="5388" max="5388" width="12.7109375" style="524" customWidth="1"/>
    <col min="5389" max="5389" width="47.42578125" style="524" customWidth="1"/>
    <col min="5390" max="5393" width="0" style="524" hidden="1" customWidth="1"/>
    <col min="5394" max="5394" width="11.7109375" style="524" customWidth="1"/>
    <col min="5395" max="5395" width="6.42578125" style="524" bestFit="1" customWidth="1"/>
    <col min="5396" max="5396" width="11.7109375" style="524" customWidth="1"/>
    <col min="5397" max="5397" width="0" style="524" hidden="1" customWidth="1"/>
    <col min="5398" max="5398" width="3.7109375" style="524" customWidth="1"/>
    <col min="5399" max="5399" width="11.140625" style="524" bestFit="1" customWidth="1"/>
    <col min="5400" max="5632" width="10.5703125" style="524"/>
    <col min="5633" max="5640" width="0" style="524" hidden="1" customWidth="1"/>
    <col min="5641" max="5643" width="3.7109375" style="524" customWidth="1"/>
    <col min="5644" max="5644" width="12.7109375" style="524" customWidth="1"/>
    <col min="5645" max="5645" width="47.42578125" style="524" customWidth="1"/>
    <col min="5646" max="5649" width="0" style="524" hidden="1" customWidth="1"/>
    <col min="5650" max="5650" width="11.7109375" style="524" customWidth="1"/>
    <col min="5651" max="5651" width="6.42578125" style="524" bestFit="1" customWidth="1"/>
    <col min="5652" max="5652" width="11.7109375" style="524" customWidth="1"/>
    <col min="5653" max="5653" width="0" style="524" hidden="1" customWidth="1"/>
    <col min="5654" max="5654" width="3.7109375" style="524" customWidth="1"/>
    <col min="5655" max="5655" width="11.140625" style="524" bestFit="1" customWidth="1"/>
    <col min="5656" max="5888" width="10.5703125" style="524"/>
    <col min="5889" max="5896" width="0" style="524" hidden="1" customWidth="1"/>
    <col min="5897" max="5899" width="3.7109375" style="524" customWidth="1"/>
    <col min="5900" max="5900" width="12.7109375" style="524" customWidth="1"/>
    <col min="5901" max="5901" width="47.42578125" style="524" customWidth="1"/>
    <col min="5902" max="5905" width="0" style="524" hidden="1" customWidth="1"/>
    <col min="5906" max="5906" width="11.7109375" style="524" customWidth="1"/>
    <col min="5907" max="5907" width="6.42578125" style="524" bestFit="1" customWidth="1"/>
    <col min="5908" max="5908" width="11.7109375" style="524" customWidth="1"/>
    <col min="5909" max="5909" width="0" style="524" hidden="1" customWidth="1"/>
    <col min="5910" max="5910" width="3.7109375" style="524" customWidth="1"/>
    <col min="5911" max="5911" width="11.140625" style="524" bestFit="1" customWidth="1"/>
    <col min="5912" max="6144" width="10.5703125" style="524"/>
    <col min="6145" max="6152" width="0" style="524" hidden="1" customWidth="1"/>
    <col min="6153" max="6155" width="3.7109375" style="524" customWidth="1"/>
    <col min="6156" max="6156" width="12.7109375" style="524" customWidth="1"/>
    <col min="6157" max="6157" width="47.42578125" style="524" customWidth="1"/>
    <col min="6158" max="6161" width="0" style="524" hidden="1" customWidth="1"/>
    <col min="6162" max="6162" width="11.7109375" style="524" customWidth="1"/>
    <col min="6163" max="6163" width="6.42578125" style="524" bestFit="1" customWidth="1"/>
    <col min="6164" max="6164" width="11.7109375" style="524" customWidth="1"/>
    <col min="6165" max="6165" width="0" style="524" hidden="1" customWidth="1"/>
    <col min="6166" max="6166" width="3.7109375" style="524" customWidth="1"/>
    <col min="6167" max="6167" width="11.140625" style="524" bestFit="1" customWidth="1"/>
    <col min="6168" max="6400" width="10.5703125" style="524"/>
    <col min="6401" max="6408" width="0" style="524" hidden="1" customWidth="1"/>
    <col min="6409" max="6411" width="3.7109375" style="524" customWidth="1"/>
    <col min="6412" max="6412" width="12.7109375" style="524" customWidth="1"/>
    <col min="6413" max="6413" width="47.42578125" style="524" customWidth="1"/>
    <col min="6414" max="6417" width="0" style="524" hidden="1" customWidth="1"/>
    <col min="6418" max="6418" width="11.7109375" style="524" customWidth="1"/>
    <col min="6419" max="6419" width="6.42578125" style="524" bestFit="1" customWidth="1"/>
    <col min="6420" max="6420" width="11.7109375" style="524" customWidth="1"/>
    <col min="6421" max="6421" width="0" style="524" hidden="1" customWidth="1"/>
    <col min="6422" max="6422" width="3.7109375" style="524" customWidth="1"/>
    <col min="6423" max="6423" width="11.140625" style="524" bestFit="1" customWidth="1"/>
    <col min="6424" max="6656" width="10.5703125" style="524"/>
    <col min="6657" max="6664" width="0" style="524" hidden="1" customWidth="1"/>
    <col min="6665" max="6667" width="3.7109375" style="524" customWidth="1"/>
    <col min="6668" max="6668" width="12.7109375" style="524" customWidth="1"/>
    <col min="6669" max="6669" width="47.42578125" style="524" customWidth="1"/>
    <col min="6670" max="6673" width="0" style="524" hidden="1" customWidth="1"/>
    <col min="6674" max="6674" width="11.7109375" style="524" customWidth="1"/>
    <col min="6675" max="6675" width="6.42578125" style="524" bestFit="1" customWidth="1"/>
    <col min="6676" max="6676" width="11.7109375" style="524" customWidth="1"/>
    <col min="6677" max="6677" width="0" style="524" hidden="1" customWidth="1"/>
    <col min="6678" max="6678" width="3.7109375" style="524" customWidth="1"/>
    <col min="6679" max="6679" width="11.140625" style="524" bestFit="1" customWidth="1"/>
    <col min="6680" max="6912" width="10.5703125" style="524"/>
    <col min="6913" max="6920" width="0" style="524" hidden="1" customWidth="1"/>
    <col min="6921" max="6923" width="3.7109375" style="524" customWidth="1"/>
    <col min="6924" max="6924" width="12.7109375" style="524" customWidth="1"/>
    <col min="6925" max="6925" width="47.42578125" style="524" customWidth="1"/>
    <col min="6926" max="6929" width="0" style="524" hidden="1" customWidth="1"/>
    <col min="6930" max="6930" width="11.7109375" style="524" customWidth="1"/>
    <col min="6931" max="6931" width="6.42578125" style="524" bestFit="1" customWidth="1"/>
    <col min="6932" max="6932" width="11.7109375" style="524" customWidth="1"/>
    <col min="6933" max="6933" width="0" style="524" hidden="1" customWidth="1"/>
    <col min="6934" max="6934" width="3.7109375" style="524" customWidth="1"/>
    <col min="6935" max="6935" width="11.140625" style="524" bestFit="1" customWidth="1"/>
    <col min="6936" max="7168" width="10.5703125" style="524"/>
    <col min="7169" max="7176" width="0" style="524" hidden="1" customWidth="1"/>
    <col min="7177" max="7179" width="3.7109375" style="524" customWidth="1"/>
    <col min="7180" max="7180" width="12.7109375" style="524" customWidth="1"/>
    <col min="7181" max="7181" width="47.42578125" style="524" customWidth="1"/>
    <col min="7182" max="7185" width="0" style="524" hidden="1" customWidth="1"/>
    <col min="7186" max="7186" width="11.7109375" style="524" customWidth="1"/>
    <col min="7187" max="7187" width="6.42578125" style="524" bestFit="1" customWidth="1"/>
    <col min="7188" max="7188" width="11.7109375" style="524" customWidth="1"/>
    <col min="7189" max="7189" width="0" style="524" hidden="1" customWidth="1"/>
    <col min="7190" max="7190" width="3.7109375" style="524" customWidth="1"/>
    <col min="7191" max="7191" width="11.140625" style="524" bestFit="1" customWidth="1"/>
    <col min="7192" max="7424" width="10.5703125" style="524"/>
    <col min="7425" max="7432" width="0" style="524" hidden="1" customWidth="1"/>
    <col min="7433" max="7435" width="3.7109375" style="524" customWidth="1"/>
    <col min="7436" max="7436" width="12.7109375" style="524" customWidth="1"/>
    <col min="7437" max="7437" width="47.42578125" style="524" customWidth="1"/>
    <col min="7438" max="7441" width="0" style="524" hidden="1" customWidth="1"/>
    <col min="7442" max="7442" width="11.7109375" style="524" customWidth="1"/>
    <col min="7443" max="7443" width="6.42578125" style="524" bestFit="1" customWidth="1"/>
    <col min="7444" max="7444" width="11.7109375" style="524" customWidth="1"/>
    <col min="7445" max="7445" width="0" style="524" hidden="1" customWidth="1"/>
    <col min="7446" max="7446" width="3.7109375" style="524" customWidth="1"/>
    <col min="7447" max="7447" width="11.140625" style="524" bestFit="1" customWidth="1"/>
    <col min="7448" max="7680" width="10.5703125" style="524"/>
    <col min="7681" max="7688" width="0" style="524" hidden="1" customWidth="1"/>
    <col min="7689" max="7691" width="3.7109375" style="524" customWidth="1"/>
    <col min="7692" max="7692" width="12.7109375" style="524" customWidth="1"/>
    <col min="7693" max="7693" width="47.42578125" style="524" customWidth="1"/>
    <col min="7694" max="7697" width="0" style="524" hidden="1" customWidth="1"/>
    <col min="7698" max="7698" width="11.7109375" style="524" customWidth="1"/>
    <col min="7699" max="7699" width="6.42578125" style="524" bestFit="1" customWidth="1"/>
    <col min="7700" max="7700" width="11.7109375" style="524" customWidth="1"/>
    <col min="7701" max="7701" width="0" style="524" hidden="1" customWidth="1"/>
    <col min="7702" max="7702" width="3.7109375" style="524" customWidth="1"/>
    <col min="7703" max="7703" width="11.140625" style="524" bestFit="1" customWidth="1"/>
    <col min="7704" max="7936" width="10.5703125" style="524"/>
    <col min="7937" max="7944" width="0" style="524" hidden="1" customWidth="1"/>
    <col min="7945" max="7947" width="3.7109375" style="524" customWidth="1"/>
    <col min="7948" max="7948" width="12.7109375" style="524" customWidth="1"/>
    <col min="7949" max="7949" width="47.42578125" style="524" customWidth="1"/>
    <col min="7950" max="7953" width="0" style="524" hidden="1" customWidth="1"/>
    <col min="7954" max="7954" width="11.7109375" style="524" customWidth="1"/>
    <col min="7955" max="7955" width="6.42578125" style="524" bestFit="1" customWidth="1"/>
    <col min="7956" max="7956" width="11.7109375" style="524" customWidth="1"/>
    <col min="7957" max="7957" width="0" style="524" hidden="1" customWidth="1"/>
    <col min="7958" max="7958" width="3.7109375" style="524" customWidth="1"/>
    <col min="7959" max="7959" width="11.140625" style="524" bestFit="1" customWidth="1"/>
    <col min="7960" max="8192" width="10.5703125" style="524"/>
    <col min="8193" max="8200" width="0" style="524" hidden="1" customWidth="1"/>
    <col min="8201" max="8203" width="3.7109375" style="524" customWidth="1"/>
    <col min="8204" max="8204" width="12.7109375" style="524" customWidth="1"/>
    <col min="8205" max="8205" width="47.42578125" style="524" customWidth="1"/>
    <col min="8206" max="8209" width="0" style="524" hidden="1" customWidth="1"/>
    <col min="8210" max="8210" width="11.7109375" style="524" customWidth="1"/>
    <col min="8211" max="8211" width="6.42578125" style="524" bestFit="1" customWidth="1"/>
    <col min="8212" max="8212" width="11.7109375" style="524" customWidth="1"/>
    <col min="8213" max="8213" width="0" style="524" hidden="1" customWidth="1"/>
    <col min="8214" max="8214" width="3.7109375" style="524" customWidth="1"/>
    <col min="8215" max="8215" width="11.140625" style="524" bestFit="1" customWidth="1"/>
    <col min="8216" max="8448" width="10.5703125" style="524"/>
    <col min="8449" max="8456" width="0" style="524" hidden="1" customWidth="1"/>
    <col min="8457" max="8459" width="3.7109375" style="524" customWidth="1"/>
    <col min="8460" max="8460" width="12.7109375" style="524" customWidth="1"/>
    <col min="8461" max="8461" width="47.42578125" style="524" customWidth="1"/>
    <col min="8462" max="8465" width="0" style="524" hidden="1" customWidth="1"/>
    <col min="8466" max="8466" width="11.7109375" style="524" customWidth="1"/>
    <col min="8467" max="8467" width="6.42578125" style="524" bestFit="1" customWidth="1"/>
    <col min="8468" max="8468" width="11.7109375" style="524" customWidth="1"/>
    <col min="8469" max="8469" width="0" style="524" hidden="1" customWidth="1"/>
    <col min="8470" max="8470" width="3.7109375" style="524" customWidth="1"/>
    <col min="8471" max="8471" width="11.140625" style="524" bestFit="1" customWidth="1"/>
    <col min="8472" max="8704" width="10.5703125" style="524"/>
    <col min="8705" max="8712" width="0" style="524" hidden="1" customWidth="1"/>
    <col min="8713" max="8715" width="3.7109375" style="524" customWidth="1"/>
    <col min="8716" max="8716" width="12.7109375" style="524" customWidth="1"/>
    <col min="8717" max="8717" width="47.42578125" style="524" customWidth="1"/>
    <col min="8718" max="8721" width="0" style="524" hidden="1" customWidth="1"/>
    <col min="8722" max="8722" width="11.7109375" style="524" customWidth="1"/>
    <col min="8723" max="8723" width="6.42578125" style="524" bestFit="1" customWidth="1"/>
    <col min="8724" max="8724" width="11.7109375" style="524" customWidth="1"/>
    <col min="8725" max="8725" width="0" style="524" hidden="1" customWidth="1"/>
    <col min="8726" max="8726" width="3.7109375" style="524" customWidth="1"/>
    <col min="8727" max="8727" width="11.140625" style="524" bestFit="1" customWidth="1"/>
    <col min="8728" max="8960" width="10.5703125" style="524"/>
    <col min="8961" max="8968" width="0" style="524" hidden="1" customWidth="1"/>
    <col min="8969" max="8971" width="3.7109375" style="524" customWidth="1"/>
    <col min="8972" max="8972" width="12.7109375" style="524" customWidth="1"/>
    <col min="8973" max="8973" width="47.42578125" style="524" customWidth="1"/>
    <col min="8974" max="8977" width="0" style="524" hidden="1" customWidth="1"/>
    <col min="8978" max="8978" width="11.7109375" style="524" customWidth="1"/>
    <col min="8979" max="8979" width="6.42578125" style="524" bestFit="1" customWidth="1"/>
    <col min="8980" max="8980" width="11.7109375" style="524" customWidth="1"/>
    <col min="8981" max="8981" width="0" style="524" hidden="1" customWidth="1"/>
    <col min="8982" max="8982" width="3.7109375" style="524" customWidth="1"/>
    <col min="8983" max="8983" width="11.140625" style="524" bestFit="1" customWidth="1"/>
    <col min="8984" max="9216" width="10.5703125" style="524"/>
    <col min="9217" max="9224" width="0" style="524" hidden="1" customWidth="1"/>
    <col min="9225" max="9227" width="3.7109375" style="524" customWidth="1"/>
    <col min="9228" max="9228" width="12.7109375" style="524" customWidth="1"/>
    <col min="9229" max="9229" width="47.42578125" style="524" customWidth="1"/>
    <col min="9230" max="9233" width="0" style="524" hidden="1" customWidth="1"/>
    <col min="9234" max="9234" width="11.7109375" style="524" customWidth="1"/>
    <col min="9235" max="9235" width="6.42578125" style="524" bestFit="1" customWidth="1"/>
    <col min="9236" max="9236" width="11.7109375" style="524" customWidth="1"/>
    <col min="9237" max="9237" width="0" style="524" hidden="1" customWidth="1"/>
    <col min="9238" max="9238" width="3.7109375" style="524" customWidth="1"/>
    <col min="9239" max="9239" width="11.140625" style="524" bestFit="1" customWidth="1"/>
    <col min="9240" max="9472" width="10.5703125" style="524"/>
    <col min="9473" max="9480" width="0" style="524" hidden="1" customWidth="1"/>
    <col min="9481" max="9483" width="3.7109375" style="524" customWidth="1"/>
    <col min="9484" max="9484" width="12.7109375" style="524" customWidth="1"/>
    <col min="9485" max="9485" width="47.42578125" style="524" customWidth="1"/>
    <col min="9486" max="9489" width="0" style="524" hidden="1" customWidth="1"/>
    <col min="9490" max="9490" width="11.7109375" style="524" customWidth="1"/>
    <col min="9491" max="9491" width="6.42578125" style="524" bestFit="1" customWidth="1"/>
    <col min="9492" max="9492" width="11.7109375" style="524" customWidth="1"/>
    <col min="9493" max="9493" width="0" style="524" hidden="1" customWidth="1"/>
    <col min="9494" max="9494" width="3.7109375" style="524" customWidth="1"/>
    <col min="9495" max="9495" width="11.140625" style="524" bestFit="1" customWidth="1"/>
    <col min="9496" max="9728" width="10.5703125" style="524"/>
    <col min="9729" max="9736" width="0" style="524" hidden="1" customWidth="1"/>
    <col min="9737" max="9739" width="3.7109375" style="524" customWidth="1"/>
    <col min="9740" max="9740" width="12.7109375" style="524" customWidth="1"/>
    <col min="9741" max="9741" width="47.42578125" style="524" customWidth="1"/>
    <col min="9742" max="9745" width="0" style="524" hidden="1" customWidth="1"/>
    <col min="9746" max="9746" width="11.7109375" style="524" customWidth="1"/>
    <col min="9747" max="9747" width="6.42578125" style="524" bestFit="1" customWidth="1"/>
    <col min="9748" max="9748" width="11.7109375" style="524" customWidth="1"/>
    <col min="9749" max="9749" width="0" style="524" hidden="1" customWidth="1"/>
    <col min="9750" max="9750" width="3.7109375" style="524" customWidth="1"/>
    <col min="9751" max="9751" width="11.140625" style="524" bestFit="1" customWidth="1"/>
    <col min="9752" max="9984" width="10.5703125" style="524"/>
    <col min="9985" max="9992" width="0" style="524" hidden="1" customWidth="1"/>
    <col min="9993" max="9995" width="3.7109375" style="524" customWidth="1"/>
    <col min="9996" max="9996" width="12.7109375" style="524" customWidth="1"/>
    <col min="9997" max="9997" width="47.42578125" style="524" customWidth="1"/>
    <col min="9998" max="10001" width="0" style="524" hidden="1" customWidth="1"/>
    <col min="10002" max="10002" width="11.7109375" style="524" customWidth="1"/>
    <col min="10003" max="10003" width="6.42578125" style="524" bestFit="1" customWidth="1"/>
    <col min="10004" max="10004" width="11.7109375" style="524" customWidth="1"/>
    <col min="10005" max="10005" width="0" style="524" hidden="1" customWidth="1"/>
    <col min="10006" max="10006" width="3.7109375" style="524" customWidth="1"/>
    <col min="10007" max="10007" width="11.140625" style="524" bestFit="1" customWidth="1"/>
    <col min="10008" max="10240" width="10.5703125" style="524"/>
    <col min="10241" max="10248" width="0" style="524" hidden="1" customWidth="1"/>
    <col min="10249" max="10251" width="3.7109375" style="524" customWidth="1"/>
    <col min="10252" max="10252" width="12.7109375" style="524" customWidth="1"/>
    <col min="10253" max="10253" width="47.42578125" style="524" customWidth="1"/>
    <col min="10254" max="10257" width="0" style="524" hidden="1" customWidth="1"/>
    <col min="10258" max="10258" width="11.7109375" style="524" customWidth="1"/>
    <col min="10259" max="10259" width="6.42578125" style="524" bestFit="1" customWidth="1"/>
    <col min="10260" max="10260" width="11.7109375" style="524" customWidth="1"/>
    <col min="10261" max="10261" width="0" style="524" hidden="1" customWidth="1"/>
    <col min="10262" max="10262" width="3.7109375" style="524" customWidth="1"/>
    <col min="10263" max="10263" width="11.140625" style="524" bestFit="1" customWidth="1"/>
    <col min="10264" max="10496" width="10.5703125" style="524"/>
    <col min="10497" max="10504" width="0" style="524" hidden="1" customWidth="1"/>
    <col min="10505" max="10507" width="3.7109375" style="524" customWidth="1"/>
    <col min="10508" max="10508" width="12.7109375" style="524" customWidth="1"/>
    <col min="10509" max="10509" width="47.42578125" style="524" customWidth="1"/>
    <col min="10510" max="10513" width="0" style="524" hidden="1" customWidth="1"/>
    <col min="10514" max="10514" width="11.7109375" style="524" customWidth="1"/>
    <col min="10515" max="10515" width="6.42578125" style="524" bestFit="1" customWidth="1"/>
    <col min="10516" max="10516" width="11.7109375" style="524" customWidth="1"/>
    <col min="10517" max="10517" width="0" style="524" hidden="1" customWidth="1"/>
    <col min="10518" max="10518" width="3.7109375" style="524" customWidth="1"/>
    <col min="10519" max="10519" width="11.140625" style="524" bestFit="1" customWidth="1"/>
    <col min="10520" max="10752" width="10.5703125" style="524"/>
    <col min="10753" max="10760" width="0" style="524" hidden="1" customWidth="1"/>
    <col min="10761" max="10763" width="3.7109375" style="524" customWidth="1"/>
    <col min="10764" max="10764" width="12.7109375" style="524" customWidth="1"/>
    <col min="10765" max="10765" width="47.42578125" style="524" customWidth="1"/>
    <col min="10766" max="10769" width="0" style="524" hidden="1" customWidth="1"/>
    <col min="10770" max="10770" width="11.7109375" style="524" customWidth="1"/>
    <col min="10771" max="10771" width="6.42578125" style="524" bestFit="1" customWidth="1"/>
    <col min="10772" max="10772" width="11.7109375" style="524" customWidth="1"/>
    <col min="10773" max="10773" width="0" style="524" hidden="1" customWidth="1"/>
    <col min="10774" max="10774" width="3.7109375" style="524" customWidth="1"/>
    <col min="10775" max="10775" width="11.140625" style="524" bestFit="1" customWidth="1"/>
    <col min="10776" max="11008" width="10.5703125" style="524"/>
    <col min="11009" max="11016" width="0" style="524" hidden="1" customWidth="1"/>
    <col min="11017" max="11019" width="3.7109375" style="524" customWidth="1"/>
    <col min="11020" max="11020" width="12.7109375" style="524" customWidth="1"/>
    <col min="11021" max="11021" width="47.42578125" style="524" customWidth="1"/>
    <col min="11022" max="11025" width="0" style="524" hidden="1" customWidth="1"/>
    <col min="11026" max="11026" width="11.7109375" style="524" customWidth="1"/>
    <col min="11027" max="11027" width="6.42578125" style="524" bestFit="1" customWidth="1"/>
    <col min="11028" max="11028" width="11.7109375" style="524" customWidth="1"/>
    <col min="11029" max="11029" width="0" style="524" hidden="1" customWidth="1"/>
    <col min="11030" max="11030" width="3.7109375" style="524" customWidth="1"/>
    <col min="11031" max="11031" width="11.140625" style="524" bestFit="1" customWidth="1"/>
    <col min="11032" max="11264" width="10.5703125" style="524"/>
    <col min="11265" max="11272" width="0" style="524" hidden="1" customWidth="1"/>
    <col min="11273" max="11275" width="3.7109375" style="524" customWidth="1"/>
    <col min="11276" max="11276" width="12.7109375" style="524" customWidth="1"/>
    <col min="11277" max="11277" width="47.42578125" style="524" customWidth="1"/>
    <col min="11278" max="11281" width="0" style="524" hidden="1" customWidth="1"/>
    <col min="11282" max="11282" width="11.7109375" style="524" customWidth="1"/>
    <col min="11283" max="11283" width="6.42578125" style="524" bestFit="1" customWidth="1"/>
    <col min="11284" max="11284" width="11.7109375" style="524" customWidth="1"/>
    <col min="11285" max="11285" width="0" style="524" hidden="1" customWidth="1"/>
    <col min="11286" max="11286" width="3.7109375" style="524" customWidth="1"/>
    <col min="11287" max="11287" width="11.140625" style="524" bestFit="1" customWidth="1"/>
    <col min="11288" max="11520" width="10.5703125" style="524"/>
    <col min="11521" max="11528" width="0" style="524" hidden="1" customWidth="1"/>
    <col min="11529" max="11531" width="3.7109375" style="524" customWidth="1"/>
    <col min="11532" max="11532" width="12.7109375" style="524" customWidth="1"/>
    <col min="11533" max="11533" width="47.42578125" style="524" customWidth="1"/>
    <col min="11534" max="11537" width="0" style="524" hidden="1" customWidth="1"/>
    <col min="11538" max="11538" width="11.7109375" style="524" customWidth="1"/>
    <col min="11539" max="11539" width="6.42578125" style="524" bestFit="1" customWidth="1"/>
    <col min="11540" max="11540" width="11.7109375" style="524" customWidth="1"/>
    <col min="11541" max="11541" width="0" style="524" hidden="1" customWidth="1"/>
    <col min="11542" max="11542" width="3.7109375" style="524" customWidth="1"/>
    <col min="11543" max="11543" width="11.140625" style="524" bestFit="1" customWidth="1"/>
    <col min="11544" max="11776" width="10.5703125" style="524"/>
    <col min="11777" max="11784" width="0" style="524" hidden="1" customWidth="1"/>
    <col min="11785" max="11787" width="3.7109375" style="524" customWidth="1"/>
    <col min="11788" max="11788" width="12.7109375" style="524" customWidth="1"/>
    <col min="11789" max="11789" width="47.42578125" style="524" customWidth="1"/>
    <col min="11790" max="11793" width="0" style="524" hidden="1" customWidth="1"/>
    <col min="11794" max="11794" width="11.7109375" style="524" customWidth="1"/>
    <col min="11795" max="11795" width="6.42578125" style="524" bestFit="1" customWidth="1"/>
    <col min="11796" max="11796" width="11.7109375" style="524" customWidth="1"/>
    <col min="11797" max="11797" width="0" style="524" hidden="1" customWidth="1"/>
    <col min="11798" max="11798" width="3.7109375" style="524" customWidth="1"/>
    <col min="11799" max="11799" width="11.140625" style="524" bestFit="1" customWidth="1"/>
    <col min="11800" max="12032" width="10.5703125" style="524"/>
    <col min="12033" max="12040" width="0" style="524" hidden="1" customWidth="1"/>
    <col min="12041" max="12043" width="3.7109375" style="524" customWidth="1"/>
    <col min="12044" max="12044" width="12.7109375" style="524" customWidth="1"/>
    <col min="12045" max="12045" width="47.42578125" style="524" customWidth="1"/>
    <col min="12046" max="12049" width="0" style="524" hidden="1" customWidth="1"/>
    <col min="12050" max="12050" width="11.7109375" style="524" customWidth="1"/>
    <col min="12051" max="12051" width="6.42578125" style="524" bestFit="1" customWidth="1"/>
    <col min="12052" max="12052" width="11.7109375" style="524" customWidth="1"/>
    <col min="12053" max="12053" width="0" style="524" hidden="1" customWidth="1"/>
    <col min="12054" max="12054" width="3.7109375" style="524" customWidth="1"/>
    <col min="12055" max="12055" width="11.140625" style="524" bestFit="1" customWidth="1"/>
    <col min="12056" max="12288" width="10.5703125" style="524"/>
    <col min="12289" max="12296" width="0" style="524" hidden="1" customWidth="1"/>
    <col min="12297" max="12299" width="3.7109375" style="524" customWidth="1"/>
    <col min="12300" max="12300" width="12.7109375" style="524" customWidth="1"/>
    <col min="12301" max="12301" width="47.42578125" style="524" customWidth="1"/>
    <col min="12302" max="12305" width="0" style="524" hidden="1" customWidth="1"/>
    <col min="12306" max="12306" width="11.7109375" style="524" customWidth="1"/>
    <col min="12307" max="12307" width="6.42578125" style="524" bestFit="1" customWidth="1"/>
    <col min="12308" max="12308" width="11.7109375" style="524" customWidth="1"/>
    <col min="12309" max="12309" width="0" style="524" hidden="1" customWidth="1"/>
    <col min="12310" max="12310" width="3.7109375" style="524" customWidth="1"/>
    <col min="12311" max="12311" width="11.140625" style="524" bestFit="1" customWidth="1"/>
    <col min="12312" max="12544" width="10.5703125" style="524"/>
    <col min="12545" max="12552" width="0" style="524" hidden="1" customWidth="1"/>
    <col min="12553" max="12555" width="3.7109375" style="524" customWidth="1"/>
    <col min="12556" max="12556" width="12.7109375" style="524" customWidth="1"/>
    <col min="12557" max="12557" width="47.42578125" style="524" customWidth="1"/>
    <col min="12558" max="12561" width="0" style="524" hidden="1" customWidth="1"/>
    <col min="12562" max="12562" width="11.7109375" style="524" customWidth="1"/>
    <col min="12563" max="12563" width="6.42578125" style="524" bestFit="1" customWidth="1"/>
    <col min="12564" max="12564" width="11.7109375" style="524" customWidth="1"/>
    <col min="12565" max="12565" width="0" style="524" hidden="1" customWidth="1"/>
    <col min="12566" max="12566" width="3.7109375" style="524" customWidth="1"/>
    <col min="12567" max="12567" width="11.140625" style="524" bestFit="1" customWidth="1"/>
    <col min="12568" max="12800" width="10.5703125" style="524"/>
    <col min="12801" max="12808" width="0" style="524" hidden="1" customWidth="1"/>
    <col min="12809" max="12811" width="3.7109375" style="524" customWidth="1"/>
    <col min="12812" max="12812" width="12.7109375" style="524" customWidth="1"/>
    <col min="12813" max="12813" width="47.42578125" style="524" customWidth="1"/>
    <col min="12814" max="12817" width="0" style="524" hidden="1" customWidth="1"/>
    <col min="12818" max="12818" width="11.7109375" style="524" customWidth="1"/>
    <col min="12819" max="12819" width="6.42578125" style="524" bestFit="1" customWidth="1"/>
    <col min="12820" max="12820" width="11.7109375" style="524" customWidth="1"/>
    <col min="12821" max="12821" width="0" style="524" hidden="1" customWidth="1"/>
    <col min="12822" max="12822" width="3.7109375" style="524" customWidth="1"/>
    <col min="12823" max="12823" width="11.140625" style="524" bestFit="1" customWidth="1"/>
    <col min="12824" max="13056" width="10.5703125" style="524"/>
    <col min="13057" max="13064" width="0" style="524" hidden="1" customWidth="1"/>
    <col min="13065" max="13067" width="3.7109375" style="524" customWidth="1"/>
    <col min="13068" max="13068" width="12.7109375" style="524" customWidth="1"/>
    <col min="13069" max="13069" width="47.42578125" style="524" customWidth="1"/>
    <col min="13070" max="13073" width="0" style="524" hidden="1" customWidth="1"/>
    <col min="13074" max="13074" width="11.7109375" style="524" customWidth="1"/>
    <col min="13075" max="13075" width="6.42578125" style="524" bestFit="1" customWidth="1"/>
    <col min="13076" max="13076" width="11.7109375" style="524" customWidth="1"/>
    <col min="13077" max="13077" width="0" style="524" hidden="1" customWidth="1"/>
    <col min="13078" max="13078" width="3.7109375" style="524" customWidth="1"/>
    <col min="13079" max="13079" width="11.140625" style="524" bestFit="1" customWidth="1"/>
    <col min="13080" max="13312" width="10.5703125" style="524"/>
    <col min="13313" max="13320" width="0" style="524" hidden="1" customWidth="1"/>
    <col min="13321" max="13323" width="3.7109375" style="524" customWidth="1"/>
    <col min="13324" max="13324" width="12.7109375" style="524" customWidth="1"/>
    <col min="13325" max="13325" width="47.42578125" style="524" customWidth="1"/>
    <col min="13326" max="13329" width="0" style="524" hidden="1" customWidth="1"/>
    <col min="13330" max="13330" width="11.7109375" style="524" customWidth="1"/>
    <col min="13331" max="13331" width="6.42578125" style="524" bestFit="1" customWidth="1"/>
    <col min="13332" max="13332" width="11.7109375" style="524" customWidth="1"/>
    <col min="13333" max="13333" width="0" style="524" hidden="1" customWidth="1"/>
    <col min="13334" max="13334" width="3.7109375" style="524" customWidth="1"/>
    <col min="13335" max="13335" width="11.140625" style="524" bestFit="1" customWidth="1"/>
    <col min="13336" max="13568" width="10.5703125" style="524"/>
    <col min="13569" max="13576" width="0" style="524" hidden="1" customWidth="1"/>
    <col min="13577" max="13579" width="3.7109375" style="524" customWidth="1"/>
    <col min="13580" max="13580" width="12.7109375" style="524" customWidth="1"/>
    <col min="13581" max="13581" width="47.42578125" style="524" customWidth="1"/>
    <col min="13582" max="13585" width="0" style="524" hidden="1" customWidth="1"/>
    <col min="13586" max="13586" width="11.7109375" style="524" customWidth="1"/>
    <col min="13587" max="13587" width="6.42578125" style="524" bestFit="1" customWidth="1"/>
    <col min="13588" max="13588" width="11.7109375" style="524" customWidth="1"/>
    <col min="13589" max="13589" width="0" style="524" hidden="1" customWidth="1"/>
    <col min="13590" max="13590" width="3.7109375" style="524" customWidth="1"/>
    <col min="13591" max="13591" width="11.140625" style="524" bestFit="1" customWidth="1"/>
    <col min="13592" max="13824" width="10.5703125" style="524"/>
    <col min="13825" max="13832" width="0" style="524" hidden="1" customWidth="1"/>
    <col min="13833" max="13835" width="3.7109375" style="524" customWidth="1"/>
    <col min="13836" max="13836" width="12.7109375" style="524" customWidth="1"/>
    <col min="13837" max="13837" width="47.42578125" style="524" customWidth="1"/>
    <col min="13838" max="13841" width="0" style="524" hidden="1" customWidth="1"/>
    <col min="13842" max="13842" width="11.7109375" style="524" customWidth="1"/>
    <col min="13843" max="13843" width="6.42578125" style="524" bestFit="1" customWidth="1"/>
    <col min="13844" max="13844" width="11.7109375" style="524" customWidth="1"/>
    <col min="13845" max="13845" width="0" style="524" hidden="1" customWidth="1"/>
    <col min="13846" max="13846" width="3.7109375" style="524" customWidth="1"/>
    <col min="13847" max="13847" width="11.140625" style="524" bestFit="1" customWidth="1"/>
    <col min="13848" max="14080" width="10.5703125" style="524"/>
    <col min="14081" max="14088" width="0" style="524" hidden="1" customWidth="1"/>
    <col min="14089" max="14091" width="3.7109375" style="524" customWidth="1"/>
    <col min="14092" max="14092" width="12.7109375" style="524" customWidth="1"/>
    <col min="14093" max="14093" width="47.42578125" style="524" customWidth="1"/>
    <col min="14094" max="14097" width="0" style="524" hidden="1" customWidth="1"/>
    <col min="14098" max="14098" width="11.7109375" style="524" customWidth="1"/>
    <col min="14099" max="14099" width="6.42578125" style="524" bestFit="1" customWidth="1"/>
    <col min="14100" max="14100" width="11.7109375" style="524" customWidth="1"/>
    <col min="14101" max="14101" width="0" style="524" hidden="1" customWidth="1"/>
    <col min="14102" max="14102" width="3.7109375" style="524" customWidth="1"/>
    <col min="14103" max="14103" width="11.140625" style="524" bestFit="1" customWidth="1"/>
    <col min="14104" max="14336" width="10.5703125" style="524"/>
    <col min="14337" max="14344" width="0" style="524" hidden="1" customWidth="1"/>
    <col min="14345" max="14347" width="3.7109375" style="524" customWidth="1"/>
    <col min="14348" max="14348" width="12.7109375" style="524" customWidth="1"/>
    <col min="14349" max="14349" width="47.42578125" style="524" customWidth="1"/>
    <col min="14350" max="14353" width="0" style="524" hidden="1" customWidth="1"/>
    <col min="14354" max="14354" width="11.7109375" style="524" customWidth="1"/>
    <col min="14355" max="14355" width="6.42578125" style="524" bestFit="1" customWidth="1"/>
    <col min="14356" max="14356" width="11.7109375" style="524" customWidth="1"/>
    <col min="14357" max="14357" width="0" style="524" hidden="1" customWidth="1"/>
    <col min="14358" max="14358" width="3.7109375" style="524" customWidth="1"/>
    <col min="14359" max="14359" width="11.140625" style="524" bestFit="1" customWidth="1"/>
    <col min="14360" max="14592" width="10.5703125" style="524"/>
    <col min="14593" max="14600" width="0" style="524" hidden="1" customWidth="1"/>
    <col min="14601" max="14603" width="3.7109375" style="524" customWidth="1"/>
    <col min="14604" max="14604" width="12.7109375" style="524" customWidth="1"/>
    <col min="14605" max="14605" width="47.42578125" style="524" customWidth="1"/>
    <col min="14606" max="14609" width="0" style="524" hidden="1" customWidth="1"/>
    <col min="14610" max="14610" width="11.7109375" style="524" customWidth="1"/>
    <col min="14611" max="14611" width="6.42578125" style="524" bestFit="1" customWidth="1"/>
    <col min="14612" max="14612" width="11.7109375" style="524" customWidth="1"/>
    <col min="14613" max="14613" width="0" style="524" hidden="1" customWidth="1"/>
    <col min="14614" max="14614" width="3.7109375" style="524" customWidth="1"/>
    <col min="14615" max="14615" width="11.140625" style="524" bestFit="1" customWidth="1"/>
    <col min="14616" max="14848" width="10.5703125" style="524"/>
    <col min="14849" max="14856" width="0" style="524" hidden="1" customWidth="1"/>
    <col min="14857" max="14859" width="3.7109375" style="524" customWidth="1"/>
    <col min="14860" max="14860" width="12.7109375" style="524" customWidth="1"/>
    <col min="14861" max="14861" width="47.42578125" style="524" customWidth="1"/>
    <col min="14862" max="14865" width="0" style="524" hidden="1" customWidth="1"/>
    <col min="14866" max="14866" width="11.7109375" style="524" customWidth="1"/>
    <col min="14867" max="14867" width="6.42578125" style="524" bestFit="1" customWidth="1"/>
    <col min="14868" max="14868" width="11.7109375" style="524" customWidth="1"/>
    <col min="14869" max="14869" width="0" style="524" hidden="1" customWidth="1"/>
    <col min="14870" max="14870" width="3.7109375" style="524" customWidth="1"/>
    <col min="14871" max="14871" width="11.140625" style="524" bestFit="1" customWidth="1"/>
    <col min="14872" max="15104" width="10.5703125" style="524"/>
    <col min="15105" max="15112" width="0" style="524" hidden="1" customWidth="1"/>
    <col min="15113" max="15115" width="3.7109375" style="524" customWidth="1"/>
    <col min="15116" max="15116" width="12.7109375" style="524" customWidth="1"/>
    <col min="15117" max="15117" width="47.42578125" style="524" customWidth="1"/>
    <col min="15118" max="15121" width="0" style="524" hidden="1" customWidth="1"/>
    <col min="15122" max="15122" width="11.7109375" style="524" customWidth="1"/>
    <col min="15123" max="15123" width="6.42578125" style="524" bestFit="1" customWidth="1"/>
    <col min="15124" max="15124" width="11.7109375" style="524" customWidth="1"/>
    <col min="15125" max="15125" width="0" style="524" hidden="1" customWidth="1"/>
    <col min="15126" max="15126" width="3.7109375" style="524" customWidth="1"/>
    <col min="15127" max="15127" width="11.140625" style="524" bestFit="1" customWidth="1"/>
    <col min="15128" max="15360" width="10.5703125" style="524"/>
    <col min="15361" max="15368" width="0" style="524" hidden="1" customWidth="1"/>
    <col min="15369" max="15371" width="3.7109375" style="524" customWidth="1"/>
    <col min="15372" max="15372" width="12.7109375" style="524" customWidth="1"/>
    <col min="15373" max="15373" width="47.42578125" style="524" customWidth="1"/>
    <col min="15374" max="15377" width="0" style="524" hidden="1" customWidth="1"/>
    <col min="15378" max="15378" width="11.7109375" style="524" customWidth="1"/>
    <col min="15379" max="15379" width="6.42578125" style="524" bestFit="1" customWidth="1"/>
    <col min="15380" max="15380" width="11.7109375" style="524" customWidth="1"/>
    <col min="15381" max="15381" width="0" style="524" hidden="1" customWidth="1"/>
    <col min="15382" max="15382" width="3.7109375" style="524" customWidth="1"/>
    <col min="15383" max="15383" width="11.140625" style="524" bestFit="1" customWidth="1"/>
    <col min="15384" max="15616" width="10.5703125" style="524"/>
    <col min="15617" max="15624" width="0" style="524" hidden="1" customWidth="1"/>
    <col min="15625" max="15627" width="3.7109375" style="524" customWidth="1"/>
    <col min="15628" max="15628" width="12.7109375" style="524" customWidth="1"/>
    <col min="15629" max="15629" width="47.42578125" style="524" customWidth="1"/>
    <col min="15630" max="15633" width="0" style="524" hidden="1" customWidth="1"/>
    <col min="15634" max="15634" width="11.7109375" style="524" customWidth="1"/>
    <col min="15635" max="15635" width="6.42578125" style="524" bestFit="1" customWidth="1"/>
    <col min="15636" max="15636" width="11.7109375" style="524" customWidth="1"/>
    <col min="15637" max="15637" width="0" style="524" hidden="1" customWidth="1"/>
    <col min="15638" max="15638" width="3.7109375" style="524" customWidth="1"/>
    <col min="15639" max="15639" width="11.140625" style="524" bestFit="1" customWidth="1"/>
    <col min="15640" max="15872" width="10.5703125" style="524"/>
    <col min="15873" max="15880" width="0" style="524" hidden="1" customWidth="1"/>
    <col min="15881" max="15883" width="3.7109375" style="524" customWidth="1"/>
    <col min="15884" max="15884" width="12.7109375" style="524" customWidth="1"/>
    <col min="15885" max="15885" width="47.42578125" style="524" customWidth="1"/>
    <col min="15886" max="15889" width="0" style="524" hidden="1" customWidth="1"/>
    <col min="15890" max="15890" width="11.7109375" style="524" customWidth="1"/>
    <col min="15891" max="15891" width="6.42578125" style="524" bestFit="1" customWidth="1"/>
    <col min="15892" max="15892" width="11.7109375" style="524" customWidth="1"/>
    <col min="15893" max="15893" width="0" style="524" hidden="1" customWidth="1"/>
    <col min="15894" max="15894" width="3.7109375" style="524" customWidth="1"/>
    <col min="15895" max="15895" width="11.140625" style="524" bestFit="1" customWidth="1"/>
    <col min="15896" max="16128" width="10.5703125" style="524"/>
    <col min="16129" max="16136" width="0" style="524" hidden="1" customWidth="1"/>
    <col min="16137" max="16139" width="3.7109375" style="524" customWidth="1"/>
    <col min="16140" max="16140" width="12.7109375" style="524" customWidth="1"/>
    <col min="16141" max="16141" width="47.42578125" style="524" customWidth="1"/>
    <col min="16142" max="16145" width="0" style="524" hidden="1" customWidth="1"/>
    <col min="16146" max="16146" width="11.7109375" style="524" customWidth="1"/>
    <col min="16147" max="16147" width="6.42578125" style="524" bestFit="1" customWidth="1"/>
    <col min="16148" max="16148" width="11.7109375" style="524" customWidth="1"/>
    <col min="16149" max="16149" width="0" style="524" hidden="1" customWidth="1"/>
    <col min="16150" max="16150" width="3.7109375" style="524" customWidth="1"/>
    <col min="16151" max="16151" width="11.140625" style="524" bestFit="1" customWidth="1"/>
    <col min="16152" max="16384" width="10.5703125" style="524"/>
  </cols>
  <sheetData>
    <row r="1" spans="1:35" ht="14.25" hidden="1" customHeight="1"/>
    <row r="2" spans="1:35" ht="14.25" hidden="1" customHeight="1"/>
    <row r="3" spans="1:35" ht="14.25" hidden="1" customHeight="1"/>
    <row r="4" spans="1:35" ht="3" customHeight="1">
      <c r="J4" s="530"/>
      <c r="K4" s="530"/>
      <c r="L4" s="525"/>
      <c r="M4" s="525"/>
      <c r="N4" s="525"/>
      <c r="O4" s="533"/>
      <c r="P4" s="533"/>
      <c r="Q4" s="533"/>
      <c r="R4" s="533"/>
      <c r="S4" s="533"/>
      <c r="T4" s="533"/>
      <c r="U4" s="525"/>
    </row>
    <row r="5" spans="1:35" ht="22.5" customHeight="1">
      <c r="J5" s="530"/>
      <c r="K5" s="530"/>
      <c r="L5" s="1216" t="s">
        <v>657</v>
      </c>
      <c r="M5" s="1216"/>
      <c r="N5" s="1216"/>
      <c r="O5" s="1216"/>
      <c r="P5" s="1216"/>
      <c r="Q5" s="1216"/>
      <c r="R5" s="1216"/>
      <c r="S5" s="1216"/>
      <c r="T5" s="1216"/>
      <c r="U5" s="580"/>
    </row>
    <row r="6" spans="1:35" ht="3" customHeight="1">
      <c r="J6" s="530"/>
      <c r="K6" s="530"/>
      <c r="L6" s="525"/>
      <c r="M6" s="525"/>
      <c r="N6" s="525"/>
      <c r="O6" s="529"/>
      <c r="P6" s="529"/>
      <c r="Q6" s="529"/>
      <c r="R6" s="529"/>
      <c r="S6" s="529"/>
      <c r="T6" s="529"/>
      <c r="U6" s="525"/>
    </row>
    <row r="7" spans="1:35" s="571" customFormat="1" ht="22.5">
      <c r="A7" s="591"/>
      <c r="B7" s="591"/>
      <c r="C7" s="591"/>
      <c r="D7" s="591"/>
      <c r="E7" s="591"/>
      <c r="F7" s="591"/>
      <c r="G7" s="591"/>
      <c r="H7" s="591"/>
      <c r="L7" s="500"/>
      <c r="M7" s="618" t="s">
        <v>502</v>
      </c>
      <c r="N7" s="667"/>
      <c r="O7" s="1248" t="str">
        <f>IF(NameOrPr_ch="",IF(NameOrPr="","",NameOrPr),NameOrPr_ch)</f>
        <v>Министерство тарифного регулирования и энергетики Челябинской области</v>
      </c>
      <c r="P7" s="1249"/>
      <c r="Q7" s="1249"/>
      <c r="R7" s="1249"/>
      <c r="S7" s="1249"/>
      <c r="T7" s="1250"/>
      <c r="U7" s="668"/>
      <c r="X7" s="591"/>
      <c r="Y7" s="591"/>
      <c r="Z7" s="591"/>
      <c r="AA7" s="591"/>
      <c r="AB7" s="591"/>
      <c r="AC7" s="591"/>
      <c r="AD7" s="591"/>
      <c r="AE7" s="591"/>
      <c r="AF7" s="591"/>
      <c r="AG7" s="591"/>
      <c r="AH7" s="591"/>
      <c r="AI7" s="591"/>
    </row>
    <row r="8" spans="1:35" s="571" customFormat="1" ht="18.75">
      <c r="A8" s="591"/>
      <c r="B8" s="591"/>
      <c r="C8" s="591"/>
      <c r="D8" s="591"/>
      <c r="E8" s="591"/>
      <c r="F8" s="591"/>
      <c r="G8" s="591"/>
      <c r="H8" s="591"/>
      <c r="L8" s="500"/>
      <c r="M8" s="618" t="s">
        <v>596</v>
      </c>
      <c r="N8" s="667"/>
      <c r="O8" s="1248" t="str">
        <f>IF(datePr_ch="",IF(datePr="","",datePr),datePr_ch)</f>
        <v>12.03.2021</v>
      </c>
      <c r="P8" s="1249"/>
      <c r="Q8" s="1249"/>
      <c r="R8" s="1249"/>
      <c r="S8" s="1249"/>
      <c r="T8" s="1250"/>
      <c r="U8" s="668"/>
      <c r="X8" s="591"/>
      <c r="Y8" s="591"/>
      <c r="Z8" s="591"/>
      <c r="AA8" s="591"/>
      <c r="AB8" s="591"/>
      <c r="AC8" s="591"/>
      <c r="AD8" s="591"/>
      <c r="AE8" s="591"/>
      <c r="AF8" s="591"/>
      <c r="AG8" s="591"/>
      <c r="AH8" s="591"/>
      <c r="AI8" s="591"/>
    </row>
    <row r="9" spans="1:35" s="571" customFormat="1" ht="18.75">
      <c r="A9" s="591"/>
      <c r="B9" s="591"/>
      <c r="C9" s="591"/>
      <c r="D9" s="591"/>
      <c r="E9" s="591"/>
      <c r="F9" s="591"/>
      <c r="G9" s="591"/>
      <c r="H9" s="591"/>
      <c r="L9" s="553"/>
      <c r="M9" s="618" t="s">
        <v>595</v>
      </c>
      <c r="N9" s="667"/>
      <c r="O9" s="1248" t="str">
        <f>IF(numberPr_ch="",IF(numberPr="","",numberPr),numberPr_ch)</f>
        <v>12/16</v>
      </c>
      <c r="P9" s="1249"/>
      <c r="Q9" s="1249"/>
      <c r="R9" s="1249"/>
      <c r="S9" s="1249"/>
      <c r="T9" s="1250"/>
      <c r="U9" s="668"/>
      <c r="X9" s="591"/>
      <c r="Y9" s="591"/>
      <c r="Z9" s="591"/>
      <c r="AA9" s="591"/>
      <c r="AB9" s="591"/>
      <c r="AC9" s="591"/>
      <c r="AD9" s="591"/>
      <c r="AE9" s="591"/>
      <c r="AF9" s="591"/>
      <c r="AG9" s="591"/>
      <c r="AH9" s="591"/>
      <c r="AI9" s="591"/>
    </row>
    <row r="10" spans="1:35" s="571" customFormat="1" ht="18.75">
      <c r="A10" s="591"/>
      <c r="B10" s="591"/>
      <c r="C10" s="591"/>
      <c r="D10" s="591"/>
      <c r="E10" s="591"/>
      <c r="F10" s="591"/>
      <c r="G10" s="591"/>
      <c r="H10" s="591"/>
      <c r="L10" s="553"/>
      <c r="M10" s="618" t="s">
        <v>501</v>
      </c>
      <c r="N10" s="667"/>
      <c r="O10" s="1248" t="str">
        <f>IF(IstPub_ch="",IF(IstPub="","",IstPub),IstPub_ch)</f>
        <v>Официальный сайт Министерства тарифного регулирования и энергетики Челябинской области</v>
      </c>
      <c r="P10" s="1249"/>
      <c r="Q10" s="1249"/>
      <c r="R10" s="1249"/>
      <c r="S10" s="1249"/>
      <c r="T10" s="1250"/>
      <c r="U10" s="668"/>
      <c r="X10" s="591"/>
      <c r="Y10" s="591"/>
      <c r="Z10" s="591"/>
      <c r="AA10" s="591"/>
      <c r="AB10" s="591"/>
      <c r="AC10" s="591"/>
      <c r="AD10" s="591"/>
      <c r="AE10" s="591"/>
      <c r="AF10" s="591"/>
      <c r="AG10" s="591"/>
      <c r="AH10" s="591"/>
      <c r="AI10" s="591"/>
    </row>
    <row r="11" spans="1:35" s="571" customFormat="1" ht="11.25" hidden="1" customHeight="1">
      <c r="A11" s="591"/>
      <c r="B11" s="591"/>
      <c r="C11" s="591"/>
      <c r="D11" s="591"/>
      <c r="E11" s="591"/>
      <c r="F11" s="591"/>
      <c r="G11" s="591"/>
      <c r="H11" s="591"/>
      <c r="L11" s="1217"/>
      <c r="M11" s="1217"/>
      <c r="N11" s="567"/>
      <c r="O11" s="1251"/>
      <c r="P11" s="1251"/>
      <c r="Q11" s="1251"/>
      <c r="R11" s="1251"/>
      <c r="S11" s="1251"/>
      <c r="T11" s="1251"/>
      <c r="U11" s="589" t="s">
        <v>373</v>
      </c>
      <c r="X11" s="591"/>
      <c r="Y11" s="591"/>
      <c r="Z11" s="591"/>
      <c r="AA11" s="591"/>
      <c r="AB11" s="591"/>
      <c r="AC11" s="591"/>
      <c r="AD11" s="591"/>
      <c r="AE11" s="591"/>
      <c r="AF11" s="591"/>
      <c r="AG11" s="591"/>
      <c r="AH11" s="591"/>
      <c r="AI11" s="591"/>
    </row>
    <row r="12" spans="1:35">
      <c r="J12" s="530"/>
      <c r="K12" s="530"/>
      <c r="L12" s="525"/>
      <c r="M12" s="525"/>
      <c r="N12" s="525"/>
      <c r="O12" s="1247"/>
      <c r="P12" s="1247"/>
      <c r="Q12" s="1247"/>
      <c r="R12" s="1247"/>
      <c r="S12" s="1247"/>
      <c r="T12" s="1247"/>
      <c r="U12" s="1247"/>
    </row>
    <row r="13" spans="1:35" ht="14.25" customHeight="1">
      <c r="J13" s="530"/>
      <c r="K13" s="530"/>
      <c r="L13" s="1157" t="s">
        <v>454</v>
      </c>
      <c r="M13" s="1157"/>
      <c r="N13" s="1157"/>
      <c r="O13" s="1157"/>
      <c r="P13" s="1157"/>
      <c r="Q13" s="1157"/>
      <c r="R13" s="1157"/>
      <c r="S13" s="1157"/>
      <c r="T13" s="1157"/>
      <c r="U13" s="1157"/>
      <c r="V13" s="1157"/>
      <c r="W13" s="1157" t="s">
        <v>455</v>
      </c>
    </row>
    <row r="14" spans="1:35" ht="14.25" customHeight="1">
      <c r="J14" s="530"/>
      <c r="K14" s="530"/>
      <c r="L14" s="1229" t="s">
        <v>92</v>
      </c>
      <c r="M14" s="1229" t="s">
        <v>639</v>
      </c>
      <c r="N14" s="522"/>
      <c r="O14" s="1230" t="s">
        <v>641</v>
      </c>
      <c r="P14" s="1231"/>
      <c r="Q14" s="1231"/>
      <c r="R14" s="1231"/>
      <c r="S14" s="1231"/>
      <c r="T14" s="1232"/>
      <c r="U14" s="1213" t="s">
        <v>341</v>
      </c>
      <c r="V14" s="1226" t="s">
        <v>275</v>
      </c>
      <c r="W14" s="1157"/>
    </row>
    <row r="15" spans="1:35" ht="14.25" customHeight="1">
      <c r="J15" s="530"/>
      <c r="K15" s="530"/>
      <c r="L15" s="1229"/>
      <c r="M15" s="1229"/>
      <c r="N15" s="522"/>
      <c r="O15" s="1235" t="s">
        <v>621</v>
      </c>
      <c r="P15" s="1233"/>
      <c r="Q15" s="1234"/>
      <c r="R15" s="1211" t="s">
        <v>654</v>
      </c>
      <c r="S15" s="1211"/>
      <c r="T15" s="1212"/>
      <c r="U15" s="1214"/>
      <c r="V15" s="1227"/>
      <c r="W15" s="1157"/>
    </row>
    <row r="16" spans="1:35" ht="30" customHeight="1">
      <c r="J16" s="530"/>
      <c r="K16" s="530"/>
      <c r="L16" s="1229"/>
      <c r="M16" s="1229"/>
      <c r="N16" s="521"/>
      <c r="O16" s="1236"/>
      <c r="P16" s="536"/>
      <c r="Q16" s="536"/>
      <c r="R16" s="537" t="s">
        <v>274</v>
      </c>
      <c r="S16" s="1224" t="s">
        <v>273</v>
      </c>
      <c r="T16" s="1225"/>
      <c r="U16" s="1215"/>
      <c r="V16" s="1228"/>
      <c r="W16" s="1157"/>
    </row>
    <row r="17" spans="1:36">
      <c r="J17" s="530"/>
      <c r="K17" s="570">
        <v>1</v>
      </c>
      <c r="L17" s="648" t="s">
        <v>93</v>
      </c>
      <c r="M17" s="648" t="s">
        <v>49</v>
      </c>
      <c r="N17" s="669" t="s">
        <v>49</v>
      </c>
      <c r="O17" s="649">
        <f ca="1">OFFSET(O17,0,-1)+1</f>
        <v>3</v>
      </c>
      <c r="P17" s="650">
        <f ca="1">OFFSET(P17,0,-1)</f>
        <v>3</v>
      </c>
      <c r="Q17" s="650">
        <f ca="1">OFFSET(Q17,0,-1)</f>
        <v>3</v>
      </c>
      <c r="R17" s="649">
        <f ca="1">OFFSET(R17,0,-1)+1</f>
        <v>4</v>
      </c>
      <c r="S17" s="1218">
        <f ca="1">OFFSET(S17,0,-1)+1</f>
        <v>5</v>
      </c>
      <c r="T17" s="1218"/>
      <c r="U17" s="649">
        <f ca="1">OFFSET(U17,0,-2)+1</f>
        <v>6</v>
      </c>
      <c r="V17" s="650">
        <f ca="1">OFFSET(V17,0,-1)</f>
        <v>6</v>
      </c>
      <c r="W17" s="649">
        <f ca="1">OFFSET(W17,0,-1)+1</f>
        <v>7</v>
      </c>
    </row>
    <row r="18" spans="1:36" ht="22.5">
      <c r="A18" s="1202">
        <v>1</v>
      </c>
      <c r="B18" s="920"/>
      <c r="C18" s="920"/>
      <c r="D18" s="920"/>
      <c r="E18" s="921"/>
      <c r="F18" s="922"/>
      <c r="G18" s="920"/>
      <c r="H18" s="920"/>
      <c r="I18" s="923"/>
      <c r="J18" s="918"/>
      <c r="K18" s="927">
        <v>1</v>
      </c>
      <c r="L18" s="594">
        <f>mergeValue(A18)</f>
        <v>1</v>
      </c>
      <c r="M18" s="642" t="s">
        <v>20</v>
      </c>
      <c r="N18" s="581"/>
      <c r="O18" s="1243"/>
      <c r="P18" s="1243"/>
      <c r="Q18" s="1243"/>
      <c r="R18" s="1243"/>
      <c r="S18" s="1243"/>
      <c r="T18" s="1243"/>
      <c r="U18" s="1243"/>
      <c r="V18" s="1243"/>
      <c r="W18" s="631" t="s">
        <v>658</v>
      </c>
    </row>
    <row r="19" spans="1:36" ht="22.5">
      <c r="A19" s="1202"/>
      <c r="B19" s="1202">
        <v>1</v>
      </c>
      <c r="C19" s="920"/>
      <c r="D19" s="920"/>
      <c r="E19" s="922"/>
      <c r="F19" s="922"/>
      <c r="G19" s="920"/>
      <c r="H19" s="920"/>
      <c r="I19" s="917"/>
      <c r="J19" s="916"/>
      <c r="K19" s="927">
        <v>1</v>
      </c>
      <c r="L19" s="594" t="str">
        <f>mergeValue(A19) &amp;"."&amp; mergeValue(B19)</f>
        <v>1.1</v>
      </c>
      <c r="M19" s="547" t="s">
        <v>16</v>
      </c>
      <c r="N19" s="581"/>
      <c r="O19" s="1243"/>
      <c r="P19" s="1243"/>
      <c r="Q19" s="1243"/>
      <c r="R19" s="1243"/>
      <c r="S19" s="1243"/>
      <c r="T19" s="1243"/>
      <c r="U19" s="1243"/>
      <c r="V19" s="1243"/>
      <c r="W19" s="631" t="s">
        <v>477</v>
      </c>
    </row>
    <row r="20" spans="1:36" ht="22.5">
      <c r="A20" s="1202"/>
      <c r="B20" s="1202"/>
      <c r="C20" s="1202">
        <v>1</v>
      </c>
      <c r="D20" s="920"/>
      <c r="E20" s="922"/>
      <c r="F20" s="922"/>
      <c r="G20" s="920"/>
      <c r="H20" s="920"/>
      <c r="I20" s="924"/>
      <c r="J20" s="916"/>
      <c r="K20" s="927">
        <v>1</v>
      </c>
      <c r="L20" s="594" t="str">
        <f>mergeValue(A20) &amp;"."&amp; mergeValue(B20)&amp;"."&amp; mergeValue(C20)</f>
        <v>1.1.1</v>
      </c>
      <c r="M20" s="548" t="s">
        <v>7</v>
      </c>
      <c r="N20" s="581"/>
      <c r="O20" s="1243"/>
      <c r="P20" s="1243"/>
      <c r="Q20" s="1243"/>
      <c r="R20" s="1243"/>
      <c r="S20" s="1243"/>
      <c r="T20" s="1243"/>
      <c r="U20" s="1243"/>
      <c r="V20" s="1243"/>
      <c r="W20" s="631" t="s">
        <v>633</v>
      </c>
    </row>
    <row r="21" spans="1:36" ht="22.5">
      <c r="A21" s="1202"/>
      <c r="B21" s="1202"/>
      <c r="C21" s="1202"/>
      <c r="D21" s="1202">
        <v>1</v>
      </c>
      <c r="E21" s="922"/>
      <c r="F21" s="922"/>
      <c r="G21" s="920"/>
      <c r="H21" s="920"/>
      <c r="I21" s="1202">
        <v>1</v>
      </c>
      <c r="J21" s="916"/>
      <c r="K21" s="927">
        <v>1</v>
      </c>
      <c r="L21" s="594" t="str">
        <f>mergeValue(A21) &amp;"."&amp; mergeValue(B21)&amp;"."&amp; mergeValue(C21)&amp;"."&amp; mergeValue(D21)</f>
        <v>1.1.1.1</v>
      </c>
      <c r="M21" s="549" t="s">
        <v>22</v>
      </c>
      <c r="N21" s="581"/>
      <c r="O21" s="1243"/>
      <c r="P21" s="1243"/>
      <c r="Q21" s="1243"/>
      <c r="R21" s="1243"/>
      <c r="S21" s="1243"/>
      <c r="T21" s="1243"/>
      <c r="U21" s="1243"/>
      <c r="V21" s="1243"/>
      <c r="W21" s="631" t="s">
        <v>634</v>
      </c>
    </row>
    <row r="22" spans="1:36" ht="11.25" hidden="1" customHeight="1">
      <c r="A22" s="1202"/>
      <c r="B22" s="1202"/>
      <c r="C22" s="1202"/>
      <c r="D22" s="1202"/>
      <c r="E22" s="1202">
        <v>1</v>
      </c>
      <c r="F22" s="922"/>
      <c r="G22" s="920"/>
      <c r="H22" s="920"/>
      <c r="I22" s="1202"/>
      <c r="J22" s="922"/>
      <c r="K22" s="927">
        <v>1</v>
      </c>
      <c r="L22" s="594"/>
      <c r="M22" s="555"/>
      <c r="N22" s="582"/>
      <c r="O22" s="632"/>
      <c r="P22" s="632"/>
      <c r="Q22" s="632"/>
      <c r="R22" s="632"/>
      <c r="S22" s="632"/>
      <c r="T22" s="632"/>
      <c r="U22" s="594"/>
      <c r="V22" s="508"/>
      <c r="W22" s="560"/>
    </row>
    <row r="23" spans="1:36" ht="90">
      <c r="A23" s="1202"/>
      <c r="B23" s="1202"/>
      <c r="C23" s="1202"/>
      <c r="D23" s="1202"/>
      <c r="E23" s="1202"/>
      <c r="F23" s="1202">
        <v>1</v>
      </c>
      <c r="G23" s="920"/>
      <c r="H23" s="920"/>
      <c r="I23" s="1202"/>
      <c r="J23" s="1246"/>
      <c r="K23" s="927">
        <v>1</v>
      </c>
      <c r="L23" s="594" t="str">
        <f>mergeValue(A23) &amp;"."&amp; mergeValue(B23)&amp;"."&amp; mergeValue(C23)&amp;"."&amp; mergeValue(D23)&amp;"."&amp;  mergeValue(F23)</f>
        <v>1.1.1.1.1</v>
      </c>
      <c r="M23" s="555" t="s">
        <v>10</v>
      </c>
      <c r="N23" s="582"/>
      <c r="O23" s="1204"/>
      <c r="P23" s="1204"/>
      <c r="Q23" s="1204"/>
      <c r="R23" s="1204"/>
      <c r="S23" s="1204"/>
      <c r="T23" s="1204"/>
      <c r="U23" s="1204"/>
      <c r="V23" s="1204"/>
      <c r="W23" s="631" t="s">
        <v>635</v>
      </c>
      <c r="Y23" s="590" t="str">
        <f>strCheckUnique(Z23:Z26)</f>
        <v/>
      </c>
      <c r="AA23" s="590"/>
    </row>
    <row r="24" spans="1:36" ht="189" customHeight="1">
      <c r="A24" s="1202"/>
      <c r="B24" s="1202"/>
      <c r="C24" s="1202"/>
      <c r="D24" s="1202"/>
      <c r="E24" s="1202"/>
      <c r="F24" s="1202"/>
      <c r="G24" s="920">
        <v>1</v>
      </c>
      <c r="H24" s="920"/>
      <c r="I24" s="1202"/>
      <c r="J24" s="1246"/>
      <c r="K24" s="919"/>
      <c r="L24" s="594" t="str">
        <f>mergeValue(A24) &amp;"."&amp; mergeValue(B24)&amp;"."&amp; mergeValue(C24)&amp;"."&amp; mergeValue(D24)&amp;"."&amp;  mergeValue(F24)&amp;"."&amp;  mergeValue(G24)</f>
        <v>1.1.1.1.1.1</v>
      </c>
      <c r="M24" s="1069"/>
      <c r="N24" s="587"/>
      <c r="O24" s="563"/>
      <c r="P24" s="563"/>
      <c r="Q24" s="563"/>
      <c r="R24" s="1244"/>
      <c r="S24" s="1209" t="s">
        <v>84</v>
      </c>
      <c r="T24" s="1244"/>
      <c r="U24" s="1209" t="s">
        <v>85</v>
      </c>
      <c r="V24" s="538"/>
      <c r="W24" s="1219" t="s">
        <v>659</v>
      </c>
      <c r="X24" s="586" t="str">
        <f>strCheckDate(O25:V25)</f>
        <v/>
      </c>
      <c r="Y24" s="590"/>
      <c r="Z24" s="590" t="str">
        <f>IF(M24="","",M24 )</f>
        <v/>
      </c>
      <c r="AA24" s="590"/>
      <c r="AB24" s="590"/>
      <c r="AC24" s="590"/>
    </row>
    <row r="25" spans="1:36" ht="11.25" hidden="1" customHeight="1">
      <c r="A25" s="1202"/>
      <c r="B25" s="1202"/>
      <c r="C25" s="1202"/>
      <c r="D25" s="1202"/>
      <c r="E25" s="1202"/>
      <c r="F25" s="1202"/>
      <c r="G25" s="920"/>
      <c r="H25" s="920"/>
      <c r="I25" s="1202"/>
      <c r="J25" s="1246"/>
      <c r="K25" s="927">
        <v>1</v>
      </c>
      <c r="L25" s="601"/>
      <c r="M25" s="647"/>
      <c r="N25" s="587"/>
      <c r="O25" s="563"/>
      <c r="P25" s="563"/>
      <c r="Q25" s="585" t="str">
        <f>R24 &amp; "-" &amp; T24</f>
        <v>-</v>
      </c>
      <c r="R25" s="1244"/>
      <c r="S25" s="1209"/>
      <c r="T25" s="1244"/>
      <c r="U25" s="1209"/>
      <c r="V25" s="538"/>
      <c r="W25" s="1220"/>
      <c r="Y25" s="590"/>
      <c r="Z25" s="590"/>
      <c r="AA25" s="590"/>
      <c r="AB25" s="590"/>
      <c r="AC25" s="590"/>
    </row>
    <row r="26" spans="1:36" s="523" customFormat="1" ht="15" customHeight="1">
      <c r="A26" s="1202"/>
      <c r="B26" s="1202"/>
      <c r="C26" s="1202"/>
      <c r="D26" s="1202"/>
      <c r="E26" s="1202"/>
      <c r="F26" s="1202"/>
      <c r="G26" s="920"/>
      <c r="H26" s="920"/>
      <c r="I26" s="1202"/>
      <c r="J26" s="1246"/>
      <c r="K26" s="927">
        <v>1</v>
      </c>
      <c r="L26" s="539"/>
      <c r="M26" s="557" t="s">
        <v>25</v>
      </c>
      <c r="N26" s="552"/>
      <c r="O26" s="546"/>
      <c r="P26" s="546"/>
      <c r="Q26" s="546"/>
      <c r="R26" s="574"/>
      <c r="S26" s="565"/>
      <c r="T26" s="564"/>
      <c r="U26" s="552"/>
      <c r="V26" s="561"/>
      <c r="W26" s="1221"/>
      <c r="X26" s="588"/>
      <c r="Y26" s="588"/>
      <c r="Z26" s="588"/>
      <c r="AA26" s="588"/>
      <c r="AB26" s="588"/>
      <c r="AC26" s="588"/>
      <c r="AD26" s="588"/>
      <c r="AE26" s="588"/>
      <c r="AF26" s="588"/>
      <c r="AG26" s="588"/>
      <c r="AH26" s="588"/>
      <c r="AI26" s="588"/>
    </row>
    <row r="27" spans="1:36" s="523" customFormat="1" ht="15" customHeight="1">
      <c r="A27" s="1202"/>
      <c r="B27" s="1202"/>
      <c r="C27" s="1202"/>
      <c r="D27" s="1202"/>
      <c r="E27" s="1202"/>
      <c r="F27" s="922"/>
      <c r="G27" s="922"/>
      <c r="H27" s="920"/>
      <c r="I27" s="1202"/>
      <c r="J27" s="922"/>
      <c r="K27" s="926"/>
      <c r="L27" s="539"/>
      <c r="M27" s="552" t="s">
        <v>11</v>
      </c>
      <c r="N27" s="557"/>
      <c r="O27" s="557"/>
      <c r="P27" s="557"/>
      <c r="Q27" s="557"/>
      <c r="R27" s="557"/>
      <c r="S27" s="557"/>
      <c r="T27" s="557"/>
      <c r="U27" s="557"/>
      <c r="V27" s="557"/>
      <c r="W27" s="561"/>
      <c r="X27" s="588"/>
      <c r="Y27" s="588"/>
      <c r="Z27" s="588"/>
      <c r="AA27" s="588"/>
      <c r="AB27" s="588"/>
      <c r="AC27" s="588"/>
      <c r="AD27" s="588"/>
      <c r="AE27" s="588"/>
      <c r="AF27" s="588"/>
      <c r="AG27" s="588"/>
      <c r="AH27" s="588"/>
      <c r="AI27" s="588"/>
      <c r="AJ27" s="588"/>
    </row>
    <row r="28" spans="1:36" s="523" customFormat="1" ht="15" hidden="1" customHeight="1">
      <c r="A28" s="1202"/>
      <c r="B28" s="1202"/>
      <c r="C28" s="1202"/>
      <c r="D28" s="1202"/>
      <c r="E28" s="922"/>
      <c r="F28" s="922"/>
      <c r="G28" s="922"/>
      <c r="H28" s="920"/>
      <c r="I28" s="1202"/>
      <c r="J28" s="922"/>
      <c r="K28" s="926"/>
      <c r="L28" s="539"/>
      <c r="M28" s="552"/>
      <c r="N28" s="557"/>
      <c r="O28" s="557"/>
      <c r="P28" s="557"/>
      <c r="Q28" s="557"/>
      <c r="R28" s="557"/>
      <c r="S28" s="557"/>
      <c r="T28" s="557"/>
      <c r="U28" s="557"/>
      <c r="V28" s="557"/>
      <c r="W28" s="561"/>
      <c r="X28" s="588"/>
      <c r="Y28" s="588"/>
      <c r="Z28" s="588"/>
      <c r="AA28" s="588"/>
      <c r="AB28" s="588"/>
      <c r="AC28" s="588"/>
      <c r="AD28" s="588"/>
      <c r="AE28" s="588"/>
      <c r="AF28" s="588"/>
      <c r="AG28" s="588"/>
      <c r="AH28" s="588"/>
      <c r="AI28" s="588"/>
      <c r="AJ28" s="588"/>
    </row>
    <row r="29" spans="1:36" s="523" customFormat="1" ht="15" customHeight="1">
      <c r="A29" s="1202"/>
      <c r="B29" s="1202"/>
      <c r="C29" s="1202"/>
      <c r="D29" s="925"/>
      <c r="E29" s="925"/>
      <c r="F29" s="922"/>
      <c r="G29" s="920"/>
      <c r="H29" s="920"/>
      <c r="I29" s="918"/>
      <c r="J29" s="915"/>
      <c r="K29" s="927">
        <v>1</v>
      </c>
      <c r="L29" s="539"/>
      <c r="M29" s="551" t="s">
        <v>17</v>
      </c>
      <c r="N29" s="550"/>
      <c r="O29" s="546"/>
      <c r="P29" s="546"/>
      <c r="Q29" s="546"/>
      <c r="R29" s="574"/>
      <c r="S29" s="565"/>
      <c r="T29" s="564"/>
      <c r="U29" s="550"/>
      <c r="V29" s="565"/>
      <c r="W29" s="561"/>
      <c r="X29" s="588"/>
      <c r="Y29" s="588"/>
      <c r="Z29" s="588"/>
      <c r="AA29" s="588"/>
      <c r="AB29" s="588"/>
      <c r="AC29" s="588"/>
      <c r="AD29" s="588"/>
      <c r="AE29" s="588"/>
      <c r="AF29" s="588"/>
      <c r="AG29" s="588"/>
      <c r="AH29" s="588"/>
      <c r="AI29" s="588"/>
    </row>
    <row r="30" spans="1:36" s="523" customFormat="1" ht="15" customHeight="1">
      <c r="A30" s="1202"/>
      <c r="B30" s="1202"/>
      <c r="C30" s="925"/>
      <c r="D30" s="925"/>
      <c r="E30" s="925"/>
      <c r="F30" s="925"/>
      <c r="G30" s="920"/>
      <c r="H30" s="920"/>
      <c r="I30" s="928"/>
      <c r="J30" s="915"/>
      <c r="K30" s="927">
        <v>1</v>
      </c>
      <c r="L30" s="539"/>
      <c r="M30" s="550" t="s">
        <v>18</v>
      </c>
      <c r="N30" s="550"/>
      <c r="O30" s="546"/>
      <c r="P30" s="546"/>
      <c r="Q30" s="546"/>
      <c r="R30" s="574"/>
      <c r="S30" s="565"/>
      <c r="T30" s="564"/>
      <c r="U30" s="550"/>
      <c r="V30" s="565"/>
      <c r="W30" s="561"/>
      <c r="X30" s="588"/>
      <c r="Y30" s="588"/>
      <c r="Z30" s="588"/>
      <c r="AA30" s="588"/>
      <c r="AB30" s="588"/>
      <c r="AC30" s="588"/>
      <c r="AD30" s="588"/>
      <c r="AE30" s="588"/>
      <c r="AF30" s="588"/>
      <c r="AG30" s="588"/>
      <c r="AH30" s="588"/>
      <c r="AI30" s="588"/>
    </row>
    <row r="31" spans="1:36" s="523" customFormat="1" ht="15" customHeight="1">
      <c r="A31" s="1202"/>
      <c r="B31" s="925"/>
      <c r="C31" s="925"/>
      <c r="D31" s="925"/>
      <c r="E31" s="925"/>
      <c r="F31" s="925"/>
      <c r="G31" s="920"/>
      <c r="H31" s="920"/>
      <c r="I31" s="918"/>
      <c r="J31" s="915"/>
      <c r="K31" s="927">
        <v>1</v>
      </c>
      <c r="L31" s="539"/>
      <c r="M31" s="559" t="s">
        <v>19</v>
      </c>
      <c r="N31" s="550"/>
      <c r="O31" s="546"/>
      <c r="P31" s="546"/>
      <c r="Q31" s="546"/>
      <c r="R31" s="574"/>
      <c r="S31" s="565"/>
      <c r="T31" s="564"/>
      <c r="U31" s="550"/>
      <c r="V31" s="565"/>
      <c r="W31" s="561"/>
      <c r="X31" s="588"/>
      <c r="Y31" s="588"/>
      <c r="Z31" s="588"/>
      <c r="AA31" s="588"/>
      <c r="AB31" s="588"/>
      <c r="AC31" s="588"/>
      <c r="AD31" s="588"/>
      <c r="AE31" s="588"/>
      <c r="AF31" s="588"/>
      <c r="AG31" s="588"/>
      <c r="AH31" s="588"/>
      <c r="AI31" s="588"/>
    </row>
    <row r="32" spans="1:36" s="523" customFormat="1" ht="15" customHeight="1">
      <c r="A32" s="914"/>
      <c r="B32" s="914"/>
      <c r="C32" s="914"/>
      <c r="D32" s="914"/>
      <c r="E32" s="914"/>
      <c r="F32" s="914"/>
      <c r="G32" s="914"/>
      <c r="H32" s="914"/>
      <c r="I32" s="914"/>
      <c r="J32" s="914"/>
      <c r="K32" s="914"/>
      <c r="L32" s="493"/>
      <c r="M32" s="566" t="s">
        <v>309</v>
      </c>
      <c r="N32" s="550"/>
      <c r="O32" s="546"/>
      <c r="P32" s="546"/>
      <c r="Q32" s="546"/>
      <c r="R32" s="574"/>
      <c r="S32" s="565"/>
      <c r="T32" s="564"/>
      <c r="U32" s="550"/>
      <c r="V32" s="565"/>
      <c r="W32" s="561"/>
      <c r="X32" s="588"/>
      <c r="Y32" s="588"/>
      <c r="Z32" s="588"/>
      <c r="AA32" s="588"/>
      <c r="AB32" s="588"/>
      <c r="AC32" s="588"/>
      <c r="AD32" s="588"/>
      <c r="AE32" s="588"/>
      <c r="AF32" s="588"/>
      <c r="AG32" s="588"/>
      <c r="AH32" s="588"/>
      <c r="AI32" s="588"/>
    </row>
    <row r="33" spans="12:23" ht="3" customHeight="1">
      <c r="L33" s="486"/>
      <c r="M33" s="486"/>
      <c r="N33" s="486"/>
      <c r="O33" s="486"/>
      <c r="P33" s="486"/>
      <c r="Q33" s="486"/>
      <c r="R33" s="486"/>
      <c r="S33" s="486"/>
      <c r="T33" s="486"/>
      <c r="U33" s="486"/>
    </row>
    <row r="34" spans="12:23" ht="106.5" customHeight="1">
      <c r="L34" s="1">
        <v>1</v>
      </c>
      <c r="M34" s="1195" t="s">
        <v>660</v>
      </c>
      <c r="N34" s="1195"/>
      <c r="O34" s="1195"/>
      <c r="P34" s="1195"/>
      <c r="Q34" s="1195"/>
      <c r="R34" s="1195"/>
      <c r="S34" s="1195"/>
      <c r="T34" s="1195"/>
      <c r="U34" s="1195"/>
      <c r="V34" s="1195"/>
      <c r="W34" s="1195"/>
    </row>
  </sheetData>
  <sheetProtection password="FA9C" sheet="1" objects="1" scenarios="1" formatColumns="0" formatRows="0"/>
  <dataConsolidate leftLabels="1"/>
  <mergeCells count="39">
    <mergeCell ref="W24:W26"/>
    <mergeCell ref="R15:T15"/>
    <mergeCell ref="O14:T14"/>
    <mergeCell ref="M34:W34"/>
    <mergeCell ref="U14:U16"/>
    <mergeCell ref="V14:V16"/>
    <mergeCell ref="W13:W16"/>
    <mergeCell ref="L13:V13"/>
    <mergeCell ref="L14:L16"/>
    <mergeCell ref="M14:M16"/>
    <mergeCell ref="S17:T17"/>
    <mergeCell ref="T24:T25"/>
    <mergeCell ref="L5:T5"/>
    <mergeCell ref="O7:T7"/>
    <mergeCell ref="O8:T8"/>
    <mergeCell ref="L11:M11"/>
    <mergeCell ref="O11:T11"/>
    <mergeCell ref="O9:T9"/>
    <mergeCell ref="O10:T10"/>
    <mergeCell ref="O12:U12"/>
    <mergeCell ref="O15:O16"/>
    <mergeCell ref="P15:Q15"/>
    <mergeCell ref="S16:T16"/>
    <mergeCell ref="I21:I28"/>
    <mergeCell ref="A18:A31"/>
    <mergeCell ref="O18:V18"/>
    <mergeCell ref="B19:B30"/>
    <mergeCell ref="O19:V19"/>
    <mergeCell ref="C20:C29"/>
    <mergeCell ref="U24:U25"/>
    <mergeCell ref="O20:V20"/>
    <mergeCell ref="D21:D28"/>
    <mergeCell ref="O21:V21"/>
    <mergeCell ref="E22:E27"/>
    <mergeCell ref="F23:F26"/>
    <mergeCell ref="J23:J26"/>
    <mergeCell ref="O23:V23"/>
    <mergeCell ref="R24:R25"/>
    <mergeCell ref="S24:S25"/>
  </mergeCells>
  <dataValidations count="9">
    <dataValidation allowBlank="1" sqref="JH27:JS28 TD27:TO28 ACZ27:ADK28 AMV27:ANG28 AWR27:AXC28 BGN27:BGY28 BQJ27:BQU28 CAF27:CAQ28 CKB27:CKM28 CTX27:CUI28 DDT27:DEE28 DNP27:DOA28 DXL27:DXW28 EHH27:EHS28 ERD27:ERO28 FAZ27:FBK28 FKV27:FLG28 FUR27:FVC28 GEN27:GEY28 GOJ27:GOU28 GYF27:GYQ28 HIB27:HIM28 HRX27:HSI28 IBT27:ICE28 ILP27:IMA28 IVL27:IVW28 JFH27:JFS28 JPD27:JPO28 JYZ27:JZK28 KIV27:KJG28 KSR27:KTC28 LCN27:LCY28 LMJ27:LMU28 LWF27:LWQ28 MGB27:MGM28 MPX27:MQI28 MZT27:NAE28 NJP27:NKA28 NTL27:NTW28 ODH27:ODS28 OND27:ONO28 OWZ27:OXK28 PGV27:PHG28 PQR27:PRC28 QAN27:QAY28 QKJ27:QKU28 QUF27:QUQ28 REB27:REM28 RNX27:ROI28 RXT27:RYE28 SHP27:SIA28 SRL27:SRW28 TBH27:TBS28 TLD27:TLO28 TUZ27:TVK28 UEV27:UFG28 UOR27:UPC28 UYN27:UYY28 VIJ27:VIU28 VSF27:VSQ28 WCB27:WCM28 WLX27:WMI28 WVT27:WWE28 JH65563:JS65564 TD65563:TO65564 ACZ65563:ADK65564 AMV65563:ANG65564 AWR65563:AXC65564 BGN65563:BGY65564 BQJ65563:BQU65564 CAF65563:CAQ65564 CKB65563:CKM65564 CTX65563:CUI65564 DDT65563:DEE65564 DNP65563:DOA65564 DXL65563:DXW65564 EHH65563:EHS65564 ERD65563:ERO65564 FAZ65563:FBK65564 FKV65563:FLG65564 FUR65563:FVC65564 GEN65563:GEY65564 GOJ65563:GOU65564 GYF65563:GYQ65564 HIB65563:HIM65564 HRX65563:HSI65564 IBT65563:ICE65564 ILP65563:IMA65564 IVL65563:IVW65564 JFH65563:JFS65564 JPD65563:JPO65564 JYZ65563:JZK65564 KIV65563:KJG65564 KSR65563:KTC65564 LCN65563:LCY65564 LMJ65563:LMU65564 LWF65563:LWQ65564 MGB65563:MGM65564 MPX65563:MQI65564 MZT65563:NAE65564 NJP65563:NKA65564 NTL65563:NTW65564 ODH65563:ODS65564 OND65563:ONO65564 OWZ65563:OXK65564 PGV65563:PHG65564 PQR65563:PRC65564 QAN65563:QAY65564 QKJ65563:QKU65564 QUF65563:QUQ65564 REB65563:REM65564 RNX65563:ROI65564 RXT65563:RYE65564 SHP65563:SIA65564 SRL65563:SRW65564 TBH65563:TBS65564 TLD65563:TLO65564 TUZ65563:TVK65564 UEV65563:UFG65564 UOR65563:UPC65564 UYN65563:UYY65564 VIJ65563:VIU65564 VSF65563:VSQ65564 WCB65563:WCM65564 WLX65563:WMI65564 WVT65563:WWE65564 JH131099:JS131100 TD131099:TO131100 ACZ131099:ADK131100 AMV131099:ANG131100 AWR131099:AXC131100 BGN131099:BGY131100 BQJ131099:BQU131100 CAF131099:CAQ131100 CKB131099:CKM131100 CTX131099:CUI131100 DDT131099:DEE131100 DNP131099:DOA131100 DXL131099:DXW131100 EHH131099:EHS131100 ERD131099:ERO131100 FAZ131099:FBK131100 FKV131099:FLG131100 FUR131099:FVC131100 GEN131099:GEY131100 GOJ131099:GOU131100 GYF131099:GYQ131100 HIB131099:HIM131100 HRX131099:HSI131100 IBT131099:ICE131100 ILP131099:IMA131100 IVL131099:IVW131100 JFH131099:JFS131100 JPD131099:JPO131100 JYZ131099:JZK131100 KIV131099:KJG131100 KSR131099:KTC131100 LCN131099:LCY131100 LMJ131099:LMU131100 LWF131099:LWQ131100 MGB131099:MGM131100 MPX131099:MQI131100 MZT131099:NAE131100 NJP131099:NKA131100 NTL131099:NTW131100 ODH131099:ODS131100 OND131099:ONO131100 OWZ131099:OXK131100 PGV131099:PHG131100 PQR131099:PRC131100 QAN131099:QAY131100 QKJ131099:QKU131100 QUF131099:QUQ131100 REB131099:REM131100 RNX131099:ROI131100 RXT131099:RYE131100 SHP131099:SIA131100 SRL131099:SRW131100 TBH131099:TBS131100 TLD131099:TLO131100 TUZ131099:TVK131100 UEV131099:UFG131100 UOR131099:UPC131100 UYN131099:UYY131100 VIJ131099:VIU131100 VSF131099:VSQ131100 WCB131099:WCM131100 WLX131099:WMI131100 WVT131099:WWE131100 JH196635:JS196636 TD196635:TO196636 ACZ196635:ADK196636 AMV196635:ANG196636 AWR196635:AXC196636 BGN196635:BGY196636 BQJ196635:BQU196636 CAF196635:CAQ196636 CKB196635:CKM196636 CTX196635:CUI196636 DDT196635:DEE196636 DNP196635:DOA196636 DXL196635:DXW196636 EHH196635:EHS196636 ERD196635:ERO196636 FAZ196635:FBK196636 FKV196635:FLG196636 FUR196635:FVC196636 GEN196635:GEY196636 GOJ196635:GOU196636 GYF196635:GYQ196636 HIB196635:HIM196636 HRX196635:HSI196636 IBT196635:ICE196636 ILP196635:IMA196636 IVL196635:IVW196636 JFH196635:JFS196636 JPD196635:JPO196636 JYZ196635:JZK196636 KIV196635:KJG196636 KSR196635:KTC196636 LCN196635:LCY196636 LMJ196635:LMU196636 LWF196635:LWQ196636 MGB196635:MGM196636 MPX196635:MQI196636 MZT196635:NAE196636 NJP196635:NKA196636 NTL196635:NTW196636 ODH196635:ODS196636 OND196635:ONO196636 OWZ196635:OXK196636 PGV196635:PHG196636 PQR196635:PRC196636 QAN196635:QAY196636 QKJ196635:QKU196636 QUF196635:QUQ196636 REB196635:REM196636 RNX196635:ROI196636 RXT196635:RYE196636 SHP196635:SIA196636 SRL196635:SRW196636 TBH196635:TBS196636 TLD196635:TLO196636 TUZ196635:TVK196636 UEV196635:UFG196636 UOR196635:UPC196636 UYN196635:UYY196636 VIJ196635:VIU196636 VSF196635:VSQ196636 WCB196635:WCM196636 WLX196635:WMI196636 WVT196635:WWE196636 JH262171:JS262172 TD262171:TO262172 ACZ262171:ADK262172 AMV262171:ANG262172 AWR262171:AXC262172 BGN262171:BGY262172 BQJ262171:BQU262172 CAF262171:CAQ262172 CKB262171:CKM262172 CTX262171:CUI262172 DDT262171:DEE262172 DNP262171:DOA262172 DXL262171:DXW262172 EHH262171:EHS262172 ERD262171:ERO262172 FAZ262171:FBK262172 FKV262171:FLG262172 FUR262171:FVC262172 GEN262171:GEY262172 GOJ262171:GOU262172 GYF262171:GYQ262172 HIB262171:HIM262172 HRX262171:HSI262172 IBT262171:ICE262172 ILP262171:IMA262172 IVL262171:IVW262172 JFH262171:JFS262172 JPD262171:JPO262172 JYZ262171:JZK262172 KIV262171:KJG262172 KSR262171:KTC262172 LCN262171:LCY262172 LMJ262171:LMU262172 LWF262171:LWQ262172 MGB262171:MGM262172 MPX262171:MQI262172 MZT262171:NAE262172 NJP262171:NKA262172 NTL262171:NTW262172 ODH262171:ODS262172 OND262171:ONO262172 OWZ262171:OXK262172 PGV262171:PHG262172 PQR262171:PRC262172 QAN262171:QAY262172 QKJ262171:QKU262172 QUF262171:QUQ262172 REB262171:REM262172 RNX262171:ROI262172 RXT262171:RYE262172 SHP262171:SIA262172 SRL262171:SRW262172 TBH262171:TBS262172 TLD262171:TLO262172 TUZ262171:TVK262172 UEV262171:UFG262172 UOR262171:UPC262172 UYN262171:UYY262172 VIJ262171:VIU262172 VSF262171:VSQ262172 WCB262171:WCM262172 WLX262171:WMI262172 WVT262171:WWE262172 JH327707:JS327708 TD327707:TO327708 ACZ327707:ADK327708 AMV327707:ANG327708 AWR327707:AXC327708 BGN327707:BGY327708 BQJ327707:BQU327708 CAF327707:CAQ327708 CKB327707:CKM327708 CTX327707:CUI327708 DDT327707:DEE327708 DNP327707:DOA327708 DXL327707:DXW327708 EHH327707:EHS327708 ERD327707:ERO327708 FAZ327707:FBK327708 FKV327707:FLG327708 FUR327707:FVC327708 GEN327707:GEY327708 GOJ327707:GOU327708 GYF327707:GYQ327708 HIB327707:HIM327708 HRX327707:HSI327708 IBT327707:ICE327708 ILP327707:IMA327708 IVL327707:IVW327708 JFH327707:JFS327708 JPD327707:JPO327708 JYZ327707:JZK327708 KIV327707:KJG327708 KSR327707:KTC327708 LCN327707:LCY327708 LMJ327707:LMU327708 LWF327707:LWQ327708 MGB327707:MGM327708 MPX327707:MQI327708 MZT327707:NAE327708 NJP327707:NKA327708 NTL327707:NTW327708 ODH327707:ODS327708 OND327707:ONO327708 OWZ327707:OXK327708 PGV327707:PHG327708 PQR327707:PRC327708 QAN327707:QAY327708 QKJ327707:QKU327708 QUF327707:QUQ327708 REB327707:REM327708 RNX327707:ROI327708 RXT327707:RYE327708 SHP327707:SIA327708 SRL327707:SRW327708 TBH327707:TBS327708 TLD327707:TLO327708 TUZ327707:TVK327708 UEV327707:UFG327708 UOR327707:UPC327708 UYN327707:UYY327708 VIJ327707:VIU327708 VSF327707:VSQ327708 WCB327707:WCM327708 WLX327707:WMI327708 WVT327707:WWE327708 JH393243:JS393244 TD393243:TO393244 ACZ393243:ADK393244 AMV393243:ANG393244 AWR393243:AXC393244 BGN393243:BGY393244 BQJ393243:BQU393244 CAF393243:CAQ393244 CKB393243:CKM393244 CTX393243:CUI393244 DDT393243:DEE393244 DNP393243:DOA393244 DXL393243:DXW393244 EHH393243:EHS393244 ERD393243:ERO393244 FAZ393243:FBK393244 FKV393243:FLG393244 FUR393243:FVC393244 GEN393243:GEY393244 GOJ393243:GOU393244 GYF393243:GYQ393244 HIB393243:HIM393244 HRX393243:HSI393244 IBT393243:ICE393244 ILP393243:IMA393244 IVL393243:IVW393244 JFH393243:JFS393244 JPD393243:JPO393244 JYZ393243:JZK393244 KIV393243:KJG393244 KSR393243:KTC393244 LCN393243:LCY393244 LMJ393243:LMU393244 LWF393243:LWQ393244 MGB393243:MGM393244 MPX393243:MQI393244 MZT393243:NAE393244 NJP393243:NKA393244 NTL393243:NTW393244 ODH393243:ODS393244 OND393243:ONO393244 OWZ393243:OXK393244 PGV393243:PHG393244 PQR393243:PRC393244 QAN393243:QAY393244 QKJ393243:QKU393244 QUF393243:QUQ393244 REB393243:REM393244 RNX393243:ROI393244 RXT393243:RYE393244 SHP393243:SIA393244 SRL393243:SRW393244 TBH393243:TBS393244 TLD393243:TLO393244 TUZ393243:TVK393244 UEV393243:UFG393244 UOR393243:UPC393244 UYN393243:UYY393244 VIJ393243:VIU393244 VSF393243:VSQ393244 WCB393243:WCM393244 WLX393243:WMI393244 WVT393243:WWE393244 JH458779:JS458780 TD458779:TO458780 ACZ458779:ADK458780 AMV458779:ANG458780 AWR458779:AXC458780 BGN458779:BGY458780 BQJ458779:BQU458780 CAF458779:CAQ458780 CKB458779:CKM458780 CTX458779:CUI458780 DDT458779:DEE458780 DNP458779:DOA458780 DXL458779:DXW458780 EHH458779:EHS458780 ERD458779:ERO458780 FAZ458779:FBK458780 FKV458779:FLG458780 FUR458779:FVC458780 GEN458779:GEY458780 GOJ458779:GOU458780 GYF458779:GYQ458780 HIB458779:HIM458780 HRX458779:HSI458780 IBT458779:ICE458780 ILP458779:IMA458780 IVL458779:IVW458780 JFH458779:JFS458780 JPD458779:JPO458780 JYZ458779:JZK458780 KIV458779:KJG458780 KSR458779:KTC458780 LCN458779:LCY458780 LMJ458779:LMU458780 LWF458779:LWQ458780 MGB458779:MGM458780 MPX458779:MQI458780 MZT458779:NAE458780 NJP458779:NKA458780 NTL458779:NTW458780 ODH458779:ODS458780 OND458779:ONO458780 OWZ458779:OXK458780 PGV458779:PHG458780 PQR458779:PRC458780 QAN458779:QAY458780 QKJ458779:QKU458780 QUF458779:QUQ458780 REB458779:REM458780 RNX458779:ROI458780 RXT458779:RYE458780 SHP458779:SIA458780 SRL458779:SRW458780 TBH458779:TBS458780 TLD458779:TLO458780 TUZ458779:TVK458780 UEV458779:UFG458780 UOR458779:UPC458780 UYN458779:UYY458780 VIJ458779:VIU458780 VSF458779:VSQ458780 WCB458779:WCM458780 WLX458779:WMI458780 WVT458779:WWE458780 JH524315:JS524316 TD524315:TO524316 ACZ524315:ADK524316 AMV524315:ANG524316 AWR524315:AXC524316 BGN524315:BGY524316 BQJ524315:BQU524316 CAF524315:CAQ524316 CKB524315:CKM524316 CTX524315:CUI524316 DDT524315:DEE524316 DNP524315:DOA524316 DXL524315:DXW524316 EHH524315:EHS524316 ERD524315:ERO524316 FAZ524315:FBK524316 FKV524315:FLG524316 FUR524315:FVC524316 GEN524315:GEY524316 GOJ524315:GOU524316 GYF524315:GYQ524316 HIB524315:HIM524316 HRX524315:HSI524316 IBT524315:ICE524316 ILP524315:IMA524316 IVL524315:IVW524316 JFH524315:JFS524316 JPD524315:JPO524316 JYZ524315:JZK524316 KIV524315:KJG524316 KSR524315:KTC524316 LCN524315:LCY524316 LMJ524315:LMU524316 LWF524315:LWQ524316 MGB524315:MGM524316 MPX524315:MQI524316 MZT524315:NAE524316 NJP524315:NKA524316 NTL524315:NTW524316 ODH524315:ODS524316 OND524315:ONO524316 OWZ524315:OXK524316 PGV524315:PHG524316 PQR524315:PRC524316 QAN524315:QAY524316 QKJ524315:QKU524316 QUF524315:QUQ524316 REB524315:REM524316 RNX524315:ROI524316 RXT524315:RYE524316 SHP524315:SIA524316 SRL524315:SRW524316 TBH524315:TBS524316 TLD524315:TLO524316 TUZ524315:TVK524316 UEV524315:UFG524316 UOR524315:UPC524316 UYN524315:UYY524316 VIJ524315:VIU524316 VSF524315:VSQ524316 WCB524315:WCM524316 WLX524315:WMI524316 WVT524315:WWE524316 JH589851:JS589852 TD589851:TO589852 ACZ589851:ADK589852 AMV589851:ANG589852 AWR589851:AXC589852 BGN589851:BGY589852 BQJ589851:BQU589852 CAF589851:CAQ589852 CKB589851:CKM589852 CTX589851:CUI589852 DDT589851:DEE589852 DNP589851:DOA589852 DXL589851:DXW589852 EHH589851:EHS589852 ERD589851:ERO589852 FAZ589851:FBK589852 FKV589851:FLG589852 FUR589851:FVC589852 GEN589851:GEY589852 GOJ589851:GOU589852 GYF589851:GYQ589852 HIB589851:HIM589852 HRX589851:HSI589852 IBT589851:ICE589852 ILP589851:IMA589852 IVL589851:IVW589852 JFH589851:JFS589852 JPD589851:JPO589852 JYZ589851:JZK589852 KIV589851:KJG589852 KSR589851:KTC589852 LCN589851:LCY589852 LMJ589851:LMU589852 LWF589851:LWQ589852 MGB589851:MGM589852 MPX589851:MQI589852 MZT589851:NAE589852 NJP589851:NKA589852 NTL589851:NTW589852 ODH589851:ODS589852 OND589851:ONO589852 OWZ589851:OXK589852 PGV589851:PHG589852 PQR589851:PRC589852 QAN589851:QAY589852 QKJ589851:QKU589852 QUF589851:QUQ589852 REB589851:REM589852 RNX589851:ROI589852 RXT589851:RYE589852 SHP589851:SIA589852 SRL589851:SRW589852 TBH589851:TBS589852 TLD589851:TLO589852 TUZ589851:TVK589852 UEV589851:UFG589852 UOR589851:UPC589852 UYN589851:UYY589852 VIJ589851:VIU589852 VSF589851:VSQ589852 WCB589851:WCM589852 WLX589851:WMI589852 WVT589851:WWE589852 JH655387:JS655388 TD655387:TO655388 ACZ655387:ADK655388 AMV655387:ANG655388 AWR655387:AXC655388 BGN655387:BGY655388 BQJ655387:BQU655388 CAF655387:CAQ655388 CKB655387:CKM655388 CTX655387:CUI655388 DDT655387:DEE655388 DNP655387:DOA655388 DXL655387:DXW655388 EHH655387:EHS655388 ERD655387:ERO655388 FAZ655387:FBK655388 FKV655387:FLG655388 FUR655387:FVC655388 GEN655387:GEY655388 GOJ655387:GOU655388 GYF655387:GYQ655388 HIB655387:HIM655388 HRX655387:HSI655388 IBT655387:ICE655388 ILP655387:IMA655388 IVL655387:IVW655388 JFH655387:JFS655388 JPD655387:JPO655388 JYZ655387:JZK655388 KIV655387:KJG655388 KSR655387:KTC655388 LCN655387:LCY655388 LMJ655387:LMU655388 LWF655387:LWQ655388 MGB655387:MGM655388 MPX655387:MQI655388 MZT655387:NAE655388 NJP655387:NKA655388 NTL655387:NTW655388 ODH655387:ODS655388 OND655387:ONO655388 OWZ655387:OXK655388 PGV655387:PHG655388 PQR655387:PRC655388 QAN655387:QAY655388 QKJ655387:QKU655388 QUF655387:QUQ655388 REB655387:REM655388 RNX655387:ROI655388 RXT655387:RYE655388 SHP655387:SIA655388 SRL655387:SRW655388 TBH655387:TBS655388 TLD655387:TLO655388 TUZ655387:TVK655388 UEV655387:UFG655388 UOR655387:UPC655388 UYN655387:UYY655388 VIJ655387:VIU655388 VSF655387:VSQ655388 WCB655387:WCM655388 WLX655387:WMI655388 WVT655387:WWE655388 JH720923:JS720924 TD720923:TO720924 ACZ720923:ADK720924 AMV720923:ANG720924 AWR720923:AXC720924 BGN720923:BGY720924 BQJ720923:BQU720924 CAF720923:CAQ720924 CKB720923:CKM720924 CTX720923:CUI720924 DDT720923:DEE720924 DNP720923:DOA720924 DXL720923:DXW720924 EHH720923:EHS720924 ERD720923:ERO720924 FAZ720923:FBK720924 FKV720923:FLG720924 FUR720923:FVC720924 GEN720923:GEY720924 GOJ720923:GOU720924 GYF720923:GYQ720924 HIB720923:HIM720924 HRX720923:HSI720924 IBT720923:ICE720924 ILP720923:IMA720924 IVL720923:IVW720924 JFH720923:JFS720924 JPD720923:JPO720924 JYZ720923:JZK720924 KIV720923:KJG720924 KSR720923:KTC720924 LCN720923:LCY720924 LMJ720923:LMU720924 LWF720923:LWQ720924 MGB720923:MGM720924 MPX720923:MQI720924 MZT720923:NAE720924 NJP720923:NKA720924 NTL720923:NTW720924 ODH720923:ODS720924 OND720923:ONO720924 OWZ720923:OXK720924 PGV720923:PHG720924 PQR720923:PRC720924 QAN720923:QAY720924 QKJ720923:QKU720924 QUF720923:QUQ720924 REB720923:REM720924 RNX720923:ROI720924 RXT720923:RYE720924 SHP720923:SIA720924 SRL720923:SRW720924 TBH720923:TBS720924 TLD720923:TLO720924 TUZ720923:TVK720924 UEV720923:UFG720924 UOR720923:UPC720924 UYN720923:UYY720924 VIJ720923:VIU720924 VSF720923:VSQ720924 WCB720923:WCM720924 WLX720923:WMI720924 WVT720923:WWE720924 JH786459:JS786460 TD786459:TO786460 ACZ786459:ADK786460 AMV786459:ANG786460 AWR786459:AXC786460 BGN786459:BGY786460 BQJ786459:BQU786460 CAF786459:CAQ786460 CKB786459:CKM786460 CTX786459:CUI786460 DDT786459:DEE786460 DNP786459:DOA786460 DXL786459:DXW786460 EHH786459:EHS786460 ERD786459:ERO786460 FAZ786459:FBK786460 FKV786459:FLG786460 FUR786459:FVC786460 GEN786459:GEY786460 GOJ786459:GOU786460 GYF786459:GYQ786460 HIB786459:HIM786460 HRX786459:HSI786460 IBT786459:ICE786460 ILP786459:IMA786460 IVL786459:IVW786460 JFH786459:JFS786460 JPD786459:JPO786460 JYZ786459:JZK786460 KIV786459:KJG786460 KSR786459:KTC786460 LCN786459:LCY786460 LMJ786459:LMU786460 LWF786459:LWQ786460 MGB786459:MGM786460 MPX786459:MQI786460 MZT786459:NAE786460 NJP786459:NKA786460 NTL786459:NTW786460 ODH786459:ODS786460 OND786459:ONO786460 OWZ786459:OXK786460 PGV786459:PHG786460 PQR786459:PRC786460 QAN786459:QAY786460 QKJ786459:QKU786460 QUF786459:QUQ786460 REB786459:REM786460 RNX786459:ROI786460 RXT786459:RYE786460 SHP786459:SIA786460 SRL786459:SRW786460 TBH786459:TBS786460 TLD786459:TLO786460 TUZ786459:TVK786460 UEV786459:UFG786460 UOR786459:UPC786460 UYN786459:UYY786460 VIJ786459:VIU786460 VSF786459:VSQ786460 WCB786459:WCM786460 WLX786459:WMI786460 WVT786459:WWE786460 JH851995:JS851996 TD851995:TO851996 ACZ851995:ADK851996 AMV851995:ANG851996 AWR851995:AXC851996 BGN851995:BGY851996 BQJ851995:BQU851996 CAF851995:CAQ851996 CKB851995:CKM851996 CTX851995:CUI851996 DDT851995:DEE851996 DNP851995:DOA851996 DXL851995:DXW851996 EHH851995:EHS851996 ERD851995:ERO851996 FAZ851995:FBK851996 FKV851995:FLG851996 FUR851995:FVC851996 GEN851995:GEY851996 GOJ851995:GOU851996 GYF851995:GYQ851996 HIB851995:HIM851996 HRX851995:HSI851996 IBT851995:ICE851996 ILP851995:IMA851996 IVL851995:IVW851996 JFH851995:JFS851996 JPD851995:JPO851996 JYZ851995:JZK851996 KIV851995:KJG851996 KSR851995:KTC851996 LCN851995:LCY851996 LMJ851995:LMU851996 LWF851995:LWQ851996 MGB851995:MGM851996 MPX851995:MQI851996 MZT851995:NAE851996 NJP851995:NKA851996 NTL851995:NTW851996 ODH851995:ODS851996 OND851995:ONO851996 OWZ851995:OXK851996 PGV851995:PHG851996 PQR851995:PRC851996 QAN851995:QAY851996 QKJ851995:QKU851996 QUF851995:QUQ851996 REB851995:REM851996 RNX851995:ROI851996 RXT851995:RYE851996 SHP851995:SIA851996 SRL851995:SRW851996 TBH851995:TBS851996 TLD851995:TLO851996 TUZ851995:TVK851996 UEV851995:UFG851996 UOR851995:UPC851996 UYN851995:UYY851996 VIJ851995:VIU851996 VSF851995:VSQ851996 WCB851995:WCM851996 WLX851995:WMI851996 WVT851995:WWE851996 JH917531:JS917532 TD917531:TO917532 ACZ917531:ADK917532 AMV917531:ANG917532 AWR917531:AXC917532 BGN917531:BGY917532 BQJ917531:BQU917532 CAF917531:CAQ917532 CKB917531:CKM917532 CTX917531:CUI917532 DDT917531:DEE917532 DNP917531:DOA917532 DXL917531:DXW917532 EHH917531:EHS917532 ERD917531:ERO917532 FAZ917531:FBK917532 FKV917531:FLG917532 FUR917531:FVC917532 GEN917531:GEY917532 GOJ917531:GOU917532 GYF917531:GYQ917532 HIB917531:HIM917532 HRX917531:HSI917532 IBT917531:ICE917532 ILP917531:IMA917532 IVL917531:IVW917532 JFH917531:JFS917532 JPD917531:JPO917532 JYZ917531:JZK917532 KIV917531:KJG917532 KSR917531:KTC917532 LCN917531:LCY917532 LMJ917531:LMU917532 LWF917531:LWQ917532 MGB917531:MGM917532 MPX917531:MQI917532 MZT917531:NAE917532 NJP917531:NKA917532 NTL917531:NTW917532 ODH917531:ODS917532 OND917531:ONO917532 OWZ917531:OXK917532 PGV917531:PHG917532 PQR917531:PRC917532 QAN917531:QAY917532 QKJ917531:QKU917532 QUF917531:QUQ917532 REB917531:REM917532 RNX917531:ROI917532 RXT917531:RYE917532 SHP917531:SIA917532 SRL917531:SRW917532 TBH917531:TBS917532 TLD917531:TLO917532 TUZ917531:TVK917532 UEV917531:UFG917532 UOR917531:UPC917532 UYN917531:UYY917532 VIJ917531:VIU917532 VSF917531:VSQ917532 WCB917531:WCM917532 WLX917531:WMI917532 WVT917531:WWE917532 WVT983067:WWE983068 JH983067:JS983068 TD983067:TO983068 ACZ983067:ADK983068 AMV983067:ANG983068 AWR983067:AXC983068 BGN983067:BGY983068 BQJ983067:BQU983068 CAF983067:CAQ983068 CKB983067:CKM983068 CTX983067:CUI983068 DDT983067:DEE983068 DNP983067:DOA983068 DXL983067:DXW983068 EHH983067:EHS983068 ERD983067:ERO983068 FAZ983067:FBK983068 FKV983067:FLG983068 FUR983067:FVC983068 GEN983067:GEY983068 GOJ983067:GOU983068 GYF983067:GYQ983068 HIB983067:HIM983068 HRX983067:HSI983068 IBT983067:ICE983068 ILP983067:IMA983068 IVL983067:IVW983068 JFH983067:JFS983068 JPD983067:JPO983068 JYZ983067:JZK983068 KIV983067:KJG983068 KSR983067:KTC983068 LCN983067:LCY983068 LMJ983067:LMU983068 LWF983067:LWQ983068 MGB983067:MGM983068 MPX983067:MQI983068 MZT983067:NAE983068 NJP983067:NKA983068 NTL983067:NTW983068 ODH983067:ODS983068 OND983067:ONO983068 OWZ983067:OXK983068 PGV983067:PHG983068 PQR983067:PRC983068 QAN983067:QAY983068 QKJ983067:QKU983068 QUF983067:QUQ983068 REB983067:REM983068 RNX983067:ROI983068 RXT983067:RYE983068 SHP983067:SIA983068 SRL983067:SRW983068 TBH983067:TBS983068 TLD983067:TLO983068 TUZ983067:TVK983068 UEV983067:UFG983068 UOR983067:UPC983068 UYN983067:UYY983068 VIJ983067:VIU983068 VSF983067:VSQ983068 WCB983067:WCM983068 WLX983067:WMI983068 W27:W28 L65563:W65564 L131099:W131100 L196635:W196636 L262171:W262172 L327707:W327708 L393243:W393244 L458779:W458780 L524315:W524316 L589851:W589852 L655387:W655388 L720923:W720924 L786459:W786460 L851995:W851996 L917531:W917532 L983067:W983068"/>
    <dataValidation allowBlank="1" prompt="Для выбора выполните двойной щелчок левой клавиши мыши по соответствующей ячейке." sqref="JH29:JS32 TD29:TO32 ACZ29:ADK32 AMV29:ANG32 AWR29:AXC32 BGN29:BGY32 BQJ29:BQU32 CAF29:CAQ32 CKB29:CKM32 CTX29:CUI32 DDT29:DEE32 DNP29:DOA32 DXL29:DXW32 EHH29:EHS32 ERD29:ERO32 FAZ29:FBK32 FKV29:FLG32 FUR29:FVC32 GEN29:GEY32 GOJ29:GOU32 GYF29:GYQ32 HIB29:HIM32 HRX29:HSI32 IBT29:ICE32 ILP29:IMA32 IVL29:IVW32 JFH29:JFS32 JPD29:JPO32 JYZ29:JZK32 KIV29:KJG32 KSR29:KTC32 LCN29:LCY32 LMJ29:LMU32 LWF29:LWQ32 MGB29:MGM32 MPX29:MQI32 MZT29:NAE32 NJP29:NKA32 NTL29:NTW32 ODH29:ODS32 OND29:ONO32 OWZ29:OXK32 PGV29:PHG32 PQR29:PRC32 QAN29:QAY32 QKJ29:QKU32 QUF29:QUQ32 REB29:REM32 RNX29:ROI32 RXT29:RYE32 SHP29:SIA32 SRL29:SRW32 TBH29:TBS32 TLD29:TLO32 TUZ29:TVK32 UEV29:UFG32 UOR29:UPC32 UYN29:UYY32 VIJ29:VIU32 VSF29:VSQ32 WCB29:WCM32 WLX29:WMI32 WVT29:WWE32 JH65565:JS65568 TD65565:TO65568 ACZ65565:ADK65568 AMV65565:ANG65568 AWR65565:AXC65568 BGN65565:BGY65568 BQJ65565:BQU65568 CAF65565:CAQ65568 CKB65565:CKM65568 CTX65565:CUI65568 DDT65565:DEE65568 DNP65565:DOA65568 DXL65565:DXW65568 EHH65565:EHS65568 ERD65565:ERO65568 FAZ65565:FBK65568 FKV65565:FLG65568 FUR65565:FVC65568 GEN65565:GEY65568 GOJ65565:GOU65568 GYF65565:GYQ65568 HIB65565:HIM65568 HRX65565:HSI65568 IBT65565:ICE65568 ILP65565:IMA65568 IVL65565:IVW65568 JFH65565:JFS65568 JPD65565:JPO65568 JYZ65565:JZK65568 KIV65565:KJG65568 KSR65565:KTC65568 LCN65565:LCY65568 LMJ65565:LMU65568 LWF65565:LWQ65568 MGB65565:MGM65568 MPX65565:MQI65568 MZT65565:NAE65568 NJP65565:NKA65568 NTL65565:NTW65568 ODH65565:ODS65568 OND65565:ONO65568 OWZ65565:OXK65568 PGV65565:PHG65568 PQR65565:PRC65568 QAN65565:QAY65568 QKJ65565:QKU65568 QUF65565:QUQ65568 REB65565:REM65568 RNX65565:ROI65568 RXT65565:RYE65568 SHP65565:SIA65568 SRL65565:SRW65568 TBH65565:TBS65568 TLD65565:TLO65568 TUZ65565:TVK65568 UEV65565:UFG65568 UOR65565:UPC65568 UYN65565:UYY65568 VIJ65565:VIU65568 VSF65565:VSQ65568 WCB65565:WCM65568 WLX65565:WMI65568 WVT65565:WWE65568 JH131101:JS131104 TD131101:TO131104 ACZ131101:ADK131104 AMV131101:ANG131104 AWR131101:AXC131104 BGN131101:BGY131104 BQJ131101:BQU131104 CAF131101:CAQ131104 CKB131101:CKM131104 CTX131101:CUI131104 DDT131101:DEE131104 DNP131101:DOA131104 DXL131101:DXW131104 EHH131101:EHS131104 ERD131101:ERO131104 FAZ131101:FBK131104 FKV131101:FLG131104 FUR131101:FVC131104 GEN131101:GEY131104 GOJ131101:GOU131104 GYF131101:GYQ131104 HIB131101:HIM131104 HRX131101:HSI131104 IBT131101:ICE131104 ILP131101:IMA131104 IVL131101:IVW131104 JFH131101:JFS131104 JPD131101:JPO131104 JYZ131101:JZK131104 KIV131101:KJG131104 KSR131101:KTC131104 LCN131101:LCY131104 LMJ131101:LMU131104 LWF131101:LWQ131104 MGB131101:MGM131104 MPX131101:MQI131104 MZT131101:NAE131104 NJP131101:NKA131104 NTL131101:NTW131104 ODH131101:ODS131104 OND131101:ONO131104 OWZ131101:OXK131104 PGV131101:PHG131104 PQR131101:PRC131104 QAN131101:QAY131104 QKJ131101:QKU131104 QUF131101:QUQ131104 REB131101:REM131104 RNX131101:ROI131104 RXT131101:RYE131104 SHP131101:SIA131104 SRL131101:SRW131104 TBH131101:TBS131104 TLD131101:TLO131104 TUZ131101:TVK131104 UEV131101:UFG131104 UOR131101:UPC131104 UYN131101:UYY131104 VIJ131101:VIU131104 VSF131101:VSQ131104 WCB131101:WCM131104 WLX131101:WMI131104 WVT131101:WWE131104 JH196637:JS196640 TD196637:TO196640 ACZ196637:ADK196640 AMV196637:ANG196640 AWR196637:AXC196640 BGN196637:BGY196640 BQJ196637:BQU196640 CAF196637:CAQ196640 CKB196637:CKM196640 CTX196637:CUI196640 DDT196637:DEE196640 DNP196637:DOA196640 DXL196637:DXW196640 EHH196637:EHS196640 ERD196637:ERO196640 FAZ196637:FBK196640 FKV196637:FLG196640 FUR196637:FVC196640 GEN196637:GEY196640 GOJ196637:GOU196640 GYF196637:GYQ196640 HIB196637:HIM196640 HRX196637:HSI196640 IBT196637:ICE196640 ILP196637:IMA196640 IVL196637:IVW196640 JFH196637:JFS196640 JPD196637:JPO196640 JYZ196637:JZK196640 KIV196637:KJG196640 KSR196637:KTC196640 LCN196637:LCY196640 LMJ196637:LMU196640 LWF196637:LWQ196640 MGB196637:MGM196640 MPX196637:MQI196640 MZT196637:NAE196640 NJP196637:NKA196640 NTL196637:NTW196640 ODH196637:ODS196640 OND196637:ONO196640 OWZ196637:OXK196640 PGV196637:PHG196640 PQR196637:PRC196640 QAN196637:QAY196640 QKJ196637:QKU196640 QUF196637:QUQ196640 REB196637:REM196640 RNX196637:ROI196640 RXT196637:RYE196640 SHP196637:SIA196640 SRL196637:SRW196640 TBH196637:TBS196640 TLD196637:TLO196640 TUZ196637:TVK196640 UEV196637:UFG196640 UOR196637:UPC196640 UYN196637:UYY196640 VIJ196637:VIU196640 VSF196637:VSQ196640 WCB196637:WCM196640 WLX196637:WMI196640 WVT196637:WWE196640 JH262173:JS262176 TD262173:TO262176 ACZ262173:ADK262176 AMV262173:ANG262176 AWR262173:AXC262176 BGN262173:BGY262176 BQJ262173:BQU262176 CAF262173:CAQ262176 CKB262173:CKM262176 CTX262173:CUI262176 DDT262173:DEE262176 DNP262173:DOA262176 DXL262173:DXW262176 EHH262173:EHS262176 ERD262173:ERO262176 FAZ262173:FBK262176 FKV262173:FLG262176 FUR262173:FVC262176 GEN262173:GEY262176 GOJ262173:GOU262176 GYF262173:GYQ262176 HIB262173:HIM262176 HRX262173:HSI262176 IBT262173:ICE262176 ILP262173:IMA262176 IVL262173:IVW262176 JFH262173:JFS262176 JPD262173:JPO262176 JYZ262173:JZK262176 KIV262173:KJG262176 KSR262173:KTC262176 LCN262173:LCY262176 LMJ262173:LMU262176 LWF262173:LWQ262176 MGB262173:MGM262176 MPX262173:MQI262176 MZT262173:NAE262176 NJP262173:NKA262176 NTL262173:NTW262176 ODH262173:ODS262176 OND262173:ONO262176 OWZ262173:OXK262176 PGV262173:PHG262176 PQR262173:PRC262176 QAN262173:QAY262176 QKJ262173:QKU262176 QUF262173:QUQ262176 REB262173:REM262176 RNX262173:ROI262176 RXT262173:RYE262176 SHP262173:SIA262176 SRL262173:SRW262176 TBH262173:TBS262176 TLD262173:TLO262176 TUZ262173:TVK262176 UEV262173:UFG262176 UOR262173:UPC262176 UYN262173:UYY262176 VIJ262173:VIU262176 VSF262173:VSQ262176 WCB262173:WCM262176 WLX262173:WMI262176 WVT262173:WWE262176 JH327709:JS327712 TD327709:TO327712 ACZ327709:ADK327712 AMV327709:ANG327712 AWR327709:AXC327712 BGN327709:BGY327712 BQJ327709:BQU327712 CAF327709:CAQ327712 CKB327709:CKM327712 CTX327709:CUI327712 DDT327709:DEE327712 DNP327709:DOA327712 DXL327709:DXW327712 EHH327709:EHS327712 ERD327709:ERO327712 FAZ327709:FBK327712 FKV327709:FLG327712 FUR327709:FVC327712 GEN327709:GEY327712 GOJ327709:GOU327712 GYF327709:GYQ327712 HIB327709:HIM327712 HRX327709:HSI327712 IBT327709:ICE327712 ILP327709:IMA327712 IVL327709:IVW327712 JFH327709:JFS327712 JPD327709:JPO327712 JYZ327709:JZK327712 KIV327709:KJG327712 KSR327709:KTC327712 LCN327709:LCY327712 LMJ327709:LMU327712 LWF327709:LWQ327712 MGB327709:MGM327712 MPX327709:MQI327712 MZT327709:NAE327712 NJP327709:NKA327712 NTL327709:NTW327712 ODH327709:ODS327712 OND327709:ONO327712 OWZ327709:OXK327712 PGV327709:PHG327712 PQR327709:PRC327712 QAN327709:QAY327712 QKJ327709:QKU327712 QUF327709:QUQ327712 REB327709:REM327712 RNX327709:ROI327712 RXT327709:RYE327712 SHP327709:SIA327712 SRL327709:SRW327712 TBH327709:TBS327712 TLD327709:TLO327712 TUZ327709:TVK327712 UEV327709:UFG327712 UOR327709:UPC327712 UYN327709:UYY327712 VIJ327709:VIU327712 VSF327709:VSQ327712 WCB327709:WCM327712 WLX327709:WMI327712 WVT327709:WWE327712 JH393245:JS393248 TD393245:TO393248 ACZ393245:ADK393248 AMV393245:ANG393248 AWR393245:AXC393248 BGN393245:BGY393248 BQJ393245:BQU393248 CAF393245:CAQ393248 CKB393245:CKM393248 CTX393245:CUI393248 DDT393245:DEE393248 DNP393245:DOA393248 DXL393245:DXW393248 EHH393245:EHS393248 ERD393245:ERO393248 FAZ393245:FBK393248 FKV393245:FLG393248 FUR393245:FVC393248 GEN393245:GEY393248 GOJ393245:GOU393248 GYF393245:GYQ393248 HIB393245:HIM393248 HRX393245:HSI393248 IBT393245:ICE393248 ILP393245:IMA393248 IVL393245:IVW393248 JFH393245:JFS393248 JPD393245:JPO393248 JYZ393245:JZK393248 KIV393245:KJG393248 KSR393245:KTC393248 LCN393245:LCY393248 LMJ393245:LMU393248 LWF393245:LWQ393248 MGB393245:MGM393248 MPX393245:MQI393248 MZT393245:NAE393248 NJP393245:NKA393248 NTL393245:NTW393248 ODH393245:ODS393248 OND393245:ONO393248 OWZ393245:OXK393248 PGV393245:PHG393248 PQR393245:PRC393248 QAN393245:QAY393248 QKJ393245:QKU393248 QUF393245:QUQ393248 REB393245:REM393248 RNX393245:ROI393248 RXT393245:RYE393248 SHP393245:SIA393248 SRL393245:SRW393248 TBH393245:TBS393248 TLD393245:TLO393248 TUZ393245:TVK393248 UEV393245:UFG393248 UOR393245:UPC393248 UYN393245:UYY393248 VIJ393245:VIU393248 VSF393245:VSQ393248 WCB393245:WCM393248 WLX393245:WMI393248 WVT393245:WWE393248 JH458781:JS458784 TD458781:TO458784 ACZ458781:ADK458784 AMV458781:ANG458784 AWR458781:AXC458784 BGN458781:BGY458784 BQJ458781:BQU458784 CAF458781:CAQ458784 CKB458781:CKM458784 CTX458781:CUI458784 DDT458781:DEE458784 DNP458781:DOA458784 DXL458781:DXW458784 EHH458781:EHS458784 ERD458781:ERO458784 FAZ458781:FBK458784 FKV458781:FLG458784 FUR458781:FVC458784 GEN458781:GEY458784 GOJ458781:GOU458784 GYF458781:GYQ458784 HIB458781:HIM458784 HRX458781:HSI458784 IBT458781:ICE458784 ILP458781:IMA458784 IVL458781:IVW458784 JFH458781:JFS458784 JPD458781:JPO458784 JYZ458781:JZK458784 KIV458781:KJG458784 KSR458781:KTC458784 LCN458781:LCY458784 LMJ458781:LMU458784 LWF458781:LWQ458784 MGB458781:MGM458784 MPX458781:MQI458784 MZT458781:NAE458784 NJP458781:NKA458784 NTL458781:NTW458784 ODH458781:ODS458784 OND458781:ONO458784 OWZ458781:OXK458784 PGV458781:PHG458784 PQR458781:PRC458784 QAN458781:QAY458784 QKJ458781:QKU458784 QUF458781:QUQ458784 REB458781:REM458784 RNX458781:ROI458784 RXT458781:RYE458784 SHP458781:SIA458784 SRL458781:SRW458784 TBH458781:TBS458784 TLD458781:TLO458784 TUZ458781:TVK458784 UEV458781:UFG458784 UOR458781:UPC458784 UYN458781:UYY458784 VIJ458781:VIU458784 VSF458781:VSQ458784 WCB458781:WCM458784 WLX458781:WMI458784 WVT458781:WWE458784 JH524317:JS524320 TD524317:TO524320 ACZ524317:ADK524320 AMV524317:ANG524320 AWR524317:AXC524320 BGN524317:BGY524320 BQJ524317:BQU524320 CAF524317:CAQ524320 CKB524317:CKM524320 CTX524317:CUI524320 DDT524317:DEE524320 DNP524317:DOA524320 DXL524317:DXW524320 EHH524317:EHS524320 ERD524317:ERO524320 FAZ524317:FBK524320 FKV524317:FLG524320 FUR524317:FVC524320 GEN524317:GEY524320 GOJ524317:GOU524320 GYF524317:GYQ524320 HIB524317:HIM524320 HRX524317:HSI524320 IBT524317:ICE524320 ILP524317:IMA524320 IVL524317:IVW524320 JFH524317:JFS524320 JPD524317:JPO524320 JYZ524317:JZK524320 KIV524317:KJG524320 KSR524317:KTC524320 LCN524317:LCY524320 LMJ524317:LMU524320 LWF524317:LWQ524320 MGB524317:MGM524320 MPX524317:MQI524320 MZT524317:NAE524320 NJP524317:NKA524320 NTL524317:NTW524320 ODH524317:ODS524320 OND524317:ONO524320 OWZ524317:OXK524320 PGV524317:PHG524320 PQR524317:PRC524320 QAN524317:QAY524320 QKJ524317:QKU524320 QUF524317:QUQ524320 REB524317:REM524320 RNX524317:ROI524320 RXT524317:RYE524320 SHP524317:SIA524320 SRL524317:SRW524320 TBH524317:TBS524320 TLD524317:TLO524320 TUZ524317:TVK524320 UEV524317:UFG524320 UOR524317:UPC524320 UYN524317:UYY524320 VIJ524317:VIU524320 VSF524317:VSQ524320 WCB524317:WCM524320 WLX524317:WMI524320 WVT524317:WWE524320 JH589853:JS589856 TD589853:TO589856 ACZ589853:ADK589856 AMV589853:ANG589856 AWR589853:AXC589856 BGN589853:BGY589856 BQJ589853:BQU589856 CAF589853:CAQ589856 CKB589853:CKM589856 CTX589853:CUI589856 DDT589853:DEE589856 DNP589853:DOA589856 DXL589853:DXW589856 EHH589853:EHS589856 ERD589853:ERO589856 FAZ589853:FBK589856 FKV589853:FLG589856 FUR589853:FVC589856 GEN589853:GEY589856 GOJ589853:GOU589856 GYF589853:GYQ589856 HIB589853:HIM589856 HRX589853:HSI589856 IBT589853:ICE589856 ILP589853:IMA589856 IVL589853:IVW589856 JFH589853:JFS589856 JPD589853:JPO589856 JYZ589853:JZK589856 KIV589853:KJG589856 KSR589853:KTC589856 LCN589853:LCY589856 LMJ589853:LMU589856 LWF589853:LWQ589856 MGB589853:MGM589856 MPX589853:MQI589856 MZT589853:NAE589856 NJP589853:NKA589856 NTL589853:NTW589856 ODH589853:ODS589856 OND589853:ONO589856 OWZ589853:OXK589856 PGV589853:PHG589856 PQR589853:PRC589856 QAN589853:QAY589856 QKJ589853:QKU589856 QUF589853:QUQ589856 REB589853:REM589856 RNX589853:ROI589856 RXT589853:RYE589856 SHP589853:SIA589856 SRL589853:SRW589856 TBH589853:TBS589856 TLD589853:TLO589856 TUZ589853:TVK589856 UEV589853:UFG589856 UOR589853:UPC589856 UYN589853:UYY589856 VIJ589853:VIU589856 VSF589853:VSQ589856 WCB589853:WCM589856 WLX589853:WMI589856 WVT589853:WWE589856 JH655389:JS655392 TD655389:TO655392 ACZ655389:ADK655392 AMV655389:ANG655392 AWR655389:AXC655392 BGN655389:BGY655392 BQJ655389:BQU655392 CAF655389:CAQ655392 CKB655389:CKM655392 CTX655389:CUI655392 DDT655389:DEE655392 DNP655389:DOA655392 DXL655389:DXW655392 EHH655389:EHS655392 ERD655389:ERO655392 FAZ655389:FBK655392 FKV655389:FLG655392 FUR655389:FVC655392 GEN655389:GEY655392 GOJ655389:GOU655392 GYF655389:GYQ655392 HIB655389:HIM655392 HRX655389:HSI655392 IBT655389:ICE655392 ILP655389:IMA655392 IVL655389:IVW655392 JFH655389:JFS655392 JPD655389:JPO655392 JYZ655389:JZK655392 KIV655389:KJG655392 KSR655389:KTC655392 LCN655389:LCY655392 LMJ655389:LMU655392 LWF655389:LWQ655392 MGB655389:MGM655392 MPX655389:MQI655392 MZT655389:NAE655392 NJP655389:NKA655392 NTL655389:NTW655392 ODH655389:ODS655392 OND655389:ONO655392 OWZ655389:OXK655392 PGV655389:PHG655392 PQR655389:PRC655392 QAN655389:QAY655392 QKJ655389:QKU655392 QUF655389:QUQ655392 REB655389:REM655392 RNX655389:ROI655392 RXT655389:RYE655392 SHP655389:SIA655392 SRL655389:SRW655392 TBH655389:TBS655392 TLD655389:TLO655392 TUZ655389:TVK655392 UEV655389:UFG655392 UOR655389:UPC655392 UYN655389:UYY655392 VIJ655389:VIU655392 VSF655389:VSQ655392 WCB655389:WCM655392 WLX655389:WMI655392 WVT655389:WWE655392 JH720925:JS720928 TD720925:TO720928 ACZ720925:ADK720928 AMV720925:ANG720928 AWR720925:AXC720928 BGN720925:BGY720928 BQJ720925:BQU720928 CAF720925:CAQ720928 CKB720925:CKM720928 CTX720925:CUI720928 DDT720925:DEE720928 DNP720925:DOA720928 DXL720925:DXW720928 EHH720925:EHS720928 ERD720925:ERO720928 FAZ720925:FBK720928 FKV720925:FLG720928 FUR720925:FVC720928 GEN720925:GEY720928 GOJ720925:GOU720928 GYF720925:GYQ720928 HIB720925:HIM720928 HRX720925:HSI720928 IBT720925:ICE720928 ILP720925:IMA720928 IVL720925:IVW720928 JFH720925:JFS720928 JPD720925:JPO720928 JYZ720925:JZK720928 KIV720925:KJG720928 KSR720925:KTC720928 LCN720925:LCY720928 LMJ720925:LMU720928 LWF720925:LWQ720928 MGB720925:MGM720928 MPX720925:MQI720928 MZT720925:NAE720928 NJP720925:NKA720928 NTL720925:NTW720928 ODH720925:ODS720928 OND720925:ONO720928 OWZ720925:OXK720928 PGV720925:PHG720928 PQR720925:PRC720928 QAN720925:QAY720928 QKJ720925:QKU720928 QUF720925:QUQ720928 REB720925:REM720928 RNX720925:ROI720928 RXT720925:RYE720928 SHP720925:SIA720928 SRL720925:SRW720928 TBH720925:TBS720928 TLD720925:TLO720928 TUZ720925:TVK720928 UEV720925:UFG720928 UOR720925:UPC720928 UYN720925:UYY720928 VIJ720925:VIU720928 VSF720925:VSQ720928 WCB720925:WCM720928 WLX720925:WMI720928 WVT720925:WWE720928 JH786461:JS786464 TD786461:TO786464 ACZ786461:ADK786464 AMV786461:ANG786464 AWR786461:AXC786464 BGN786461:BGY786464 BQJ786461:BQU786464 CAF786461:CAQ786464 CKB786461:CKM786464 CTX786461:CUI786464 DDT786461:DEE786464 DNP786461:DOA786464 DXL786461:DXW786464 EHH786461:EHS786464 ERD786461:ERO786464 FAZ786461:FBK786464 FKV786461:FLG786464 FUR786461:FVC786464 GEN786461:GEY786464 GOJ786461:GOU786464 GYF786461:GYQ786464 HIB786461:HIM786464 HRX786461:HSI786464 IBT786461:ICE786464 ILP786461:IMA786464 IVL786461:IVW786464 JFH786461:JFS786464 JPD786461:JPO786464 JYZ786461:JZK786464 KIV786461:KJG786464 KSR786461:KTC786464 LCN786461:LCY786464 LMJ786461:LMU786464 LWF786461:LWQ786464 MGB786461:MGM786464 MPX786461:MQI786464 MZT786461:NAE786464 NJP786461:NKA786464 NTL786461:NTW786464 ODH786461:ODS786464 OND786461:ONO786464 OWZ786461:OXK786464 PGV786461:PHG786464 PQR786461:PRC786464 QAN786461:QAY786464 QKJ786461:QKU786464 QUF786461:QUQ786464 REB786461:REM786464 RNX786461:ROI786464 RXT786461:RYE786464 SHP786461:SIA786464 SRL786461:SRW786464 TBH786461:TBS786464 TLD786461:TLO786464 TUZ786461:TVK786464 UEV786461:UFG786464 UOR786461:UPC786464 UYN786461:UYY786464 VIJ786461:VIU786464 VSF786461:VSQ786464 WCB786461:WCM786464 WLX786461:WMI786464 WVT786461:WWE786464 JH851997:JS852000 TD851997:TO852000 ACZ851997:ADK852000 AMV851997:ANG852000 AWR851997:AXC852000 BGN851997:BGY852000 BQJ851997:BQU852000 CAF851997:CAQ852000 CKB851997:CKM852000 CTX851997:CUI852000 DDT851997:DEE852000 DNP851997:DOA852000 DXL851997:DXW852000 EHH851997:EHS852000 ERD851997:ERO852000 FAZ851997:FBK852000 FKV851997:FLG852000 FUR851997:FVC852000 GEN851997:GEY852000 GOJ851997:GOU852000 GYF851997:GYQ852000 HIB851997:HIM852000 HRX851997:HSI852000 IBT851997:ICE852000 ILP851997:IMA852000 IVL851997:IVW852000 JFH851997:JFS852000 JPD851997:JPO852000 JYZ851997:JZK852000 KIV851997:KJG852000 KSR851997:KTC852000 LCN851997:LCY852000 LMJ851997:LMU852000 LWF851997:LWQ852000 MGB851997:MGM852000 MPX851997:MQI852000 MZT851997:NAE852000 NJP851997:NKA852000 NTL851997:NTW852000 ODH851997:ODS852000 OND851997:ONO852000 OWZ851997:OXK852000 PGV851997:PHG852000 PQR851997:PRC852000 QAN851997:QAY852000 QKJ851997:QKU852000 QUF851997:QUQ852000 REB851997:REM852000 RNX851997:ROI852000 RXT851997:RYE852000 SHP851997:SIA852000 SRL851997:SRW852000 TBH851997:TBS852000 TLD851997:TLO852000 TUZ851997:TVK852000 UEV851997:UFG852000 UOR851997:UPC852000 UYN851997:UYY852000 VIJ851997:VIU852000 VSF851997:VSQ852000 WCB851997:WCM852000 WLX851997:WMI852000 WVT851997:WWE852000 JH917533:JS917536 TD917533:TO917536 ACZ917533:ADK917536 AMV917533:ANG917536 AWR917533:AXC917536 BGN917533:BGY917536 BQJ917533:BQU917536 CAF917533:CAQ917536 CKB917533:CKM917536 CTX917533:CUI917536 DDT917533:DEE917536 DNP917533:DOA917536 DXL917533:DXW917536 EHH917533:EHS917536 ERD917533:ERO917536 FAZ917533:FBK917536 FKV917533:FLG917536 FUR917533:FVC917536 GEN917533:GEY917536 GOJ917533:GOU917536 GYF917533:GYQ917536 HIB917533:HIM917536 HRX917533:HSI917536 IBT917533:ICE917536 ILP917533:IMA917536 IVL917533:IVW917536 JFH917533:JFS917536 JPD917533:JPO917536 JYZ917533:JZK917536 KIV917533:KJG917536 KSR917533:KTC917536 LCN917533:LCY917536 LMJ917533:LMU917536 LWF917533:LWQ917536 MGB917533:MGM917536 MPX917533:MQI917536 MZT917533:NAE917536 NJP917533:NKA917536 NTL917533:NTW917536 ODH917533:ODS917536 OND917533:ONO917536 OWZ917533:OXK917536 PGV917533:PHG917536 PQR917533:PRC917536 QAN917533:QAY917536 QKJ917533:QKU917536 QUF917533:QUQ917536 REB917533:REM917536 RNX917533:ROI917536 RXT917533:RYE917536 SHP917533:SIA917536 SRL917533:SRW917536 TBH917533:TBS917536 TLD917533:TLO917536 TUZ917533:TVK917536 UEV917533:UFG917536 UOR917533:UPC917536 UYN917533:UYY917536 VIJ917533:VIU917536 VSF917533:VSQ917536 WCB917533:WCM917536 WLX917533:WMI917536 WVT917533:WWE917536 JH983069:JS983072 TD983069:TO983072 ACZ983069:ADK983072 AMV983069:ANG983072 AWR983069:AXC983072 BGN983069:BGY983072 BQJ983069:BQU983072 CAF983069:CAQ983072 CKB983069:CKM983072 CTX983069:CUI983072 DDT983069:DEE983072 DNP983069:DOA983072 DXL983069:DXW983072 EHH983069:EHS983072 ERD983069:ERO983072 FAZ983069:FBK983072 FKV983069:FLG983072 FUR983069:FVC983072 GEN983069:GEY983072 GOJ983069:GOU983072 GYF983069:GYQ983072 HIB983069:HIM983072 HRX983069:HSI983072 IBT983069:ICE983072 ILP983069:IMA983072 IVL983069:IVW983072 JFH983069:JFS983072 JPD983069:JPO983072 JYZ983069:JZK983072 KIV983069:KJG983072 KSR983069:KTC983072 LCN983069:LCY983072 LMJ983069:LMU983072 LWF983069:LWQ983072 MGB983069:MGM983072 MPX983069:MQI983072 MZT983069:NAE983072 NJP983069:NKA983072 NTL983069:NTW983072 ODH983069:ODS983072 OND983069:ONO983072 OWZ983069:OXK983072 PGV983069:PHG983072 PQR983069:PRC983072 QAN983069:QAY983072 QKJ983069:QKU983072 QUF983069:QUQ983072 REB983069:REM983072 RNX983069:ROI983072 RXT983069:RYE983072 SHP983069:SIA983072 SRL983069:SRW983072 TBH983069:TBS983072 TLD983069:TLO983072 TUZ983069:TVK983072 UEV983069:UFG983072 UOR983069:UPC983072 UYN983069:UYY983072 VIJ983069:VIU983072 VSF983069:VSQ983072 WCB983069:WCM983072 WLX983069:WMI983072 WVT983069:WWE983072 WVT983066:WWE983066 JH26:JS26 TD26:TO26 ACZ26:ADK26 AMV26:ANG26 AWR26:AXC26 BGN26:BGY26 BQJ26:BQU26 CAF26:CAQ26 CKB26:CKM26 CTX26:CUI26 DDT26:DEE26 DNP26:DOA26 DXL26:DXW26 EHH26:EHS26 ERD26:ERO26 FAZ26:FBK26 FKV26:FLG26 FUR26:FVC26 GEN26:GEY26 GOJ26:GOU26 GYF26:GYQ26 HIB26:HIM26 HRX26:HSI26 IBT26:ICE26 ILP26:IMA26 IVL26:IVW26 JFH26:JFS26 JPD26:JPO26 JYZ26:JZK26 KIV26:KJG26 KSR26:KTC26 LCN26:LCY26 LMJ26:LMU26 LWF26:LWQ26 MGB26:MGM26 MPX26:MQI26 MZT26:NAE26 NJP26:NKA26 NTL26:NTW26 ODH26:ODS26 OND26:ONO26 OWZ26:OXK26 PGV26:PHG26 PQR26:PRC26 QAN26:QAY26 QKJ26:QKU26 QUF26:QUQ26 REB26:REM26 RNX26:ROI26 RXT26:RYE26 SHP26:SIA26 SRL26:SRW26 TBH26:TBS26 TLD26:TLO26 TUZ26:TVK26 UEV26:UFG26 UOR26:UPC26 UYN26:UYY26 VIJ26:VIU26 VSF26:VSQ26 WCB26:WCM26 WLX26:WMI26 WVT26:WWE26 JH65562:JS65562 TD65562:TO65562 ACZ65562:ADK65562 AMV65562:ANG65562 AWR65562:AXC65562 BGN65562:BGY65562 BQJ65562:BQU65562 CAF65562:CAQ65562 CKB65562:CKM65562 CTX65562:CUI65562 DDT65562:DEE65562 DNP65562:DOA65562 DXL65562:DXW65562 EHH65562:EHS65562 ERD65562:ERO65562 FAZ65562:FBK65562 FKV65562:FLG65562 FUR65562:FVC65562 GEN65562:GEY65562 GOJ65562:GOU65562 GYF65562:GYQ65562 HIB65562:HIM65562 HRX65562:HSI65562 IBT65562:ICE65562 ILP65562:IMA65562 IVL65562:IVW65562 JFH65562:JFS65562 JPD65562:JPO65562 JYZ65562:JZK65562 KIV65562:KJG65562 KSR65562:KTC65562 LCN65562:LCY65562 LMJ65562:LMU65562 LWF65562:LWQ65562 MGB65562:MGM65562 MPX65562:MQI65562 MZT65562:NAE65562 NJP65562:NKA65562 NTL65562:NTW65562 ODH65562:ODS65562 OND65562:ONO65562 OWZ65562:OXK65562 PGV65562:PHG65562 PQR65562:PRC65562 QAN65562:QAY65562 QKJ65562:QKU65562 QUF65562:QUQ65562 REB65562:REM65562 RNX65562:ROI65562 RXT65562:RYE65562 SHP65562:SIA65562 SRL65562:SRW65562 TBH65562:TBS65562 TLD65562:TLO65562 TUZ65562:TVK65562 UEV65562:UFG65562 UOR65562:UPC65562 UYN65562:UYY65562 VIJ65562:VIU65562 VSF65562:VSQ65562 WCB65562:WCM65562 WLX65562:WMI65562 WVT65562:WWE65562 JH131098:JS131098 TD131098:TO131098 ACZ131098:ADK131098 AMV131098:ANG131098 AWR131098:AXC131098 BGN131098:BGY131098 BQJ131098:BQU131098 CAF131098:CAQ131098 CKB131098:CKM131098 CTX131098:CUI131098 DDT131098:DEE131098 DNP131098:DOA131098 DXL131098:DXW131098 EHH131098:EHS131098 ERD131098:ERO131098 FAZ131098:FBK131098 FKV131098:FLG131098 FUR131098:FVC131098 GEN131098:GEY131098 GOJ131098:GOU131098 GYF131098:GYQ131098 HIB131098:HIM131098 HRX131098:HSI131098 IBT131098:ICE131098 ILP131098:IMA131098 IVL131098:IVW131098 JFH131098:JFS131098 JPD131098:JPO131098 JYZ131098:JZK131098 KIV131098:KJG131098 KSR131098:KTC131098 LCN131098:LCY131098 LMJ131098:LMU131098 LWF131098:LWQ131098 MGB131098:MGM131098 MPX131098:MQI131098 MZT131098:NAE131098 NJP131098:NKA131098 NTL131098:NTW131098 ODH131098:ODS131098 OND131098:ONO131098 OWZ131098:OXK131098 PGV131098:PHG131098 PQR131098:PRC131098 QAN131098:QAY131098 QKJ131098:QKU131098 QUF131098:QUQ131098 REB131098:REM131098 RNX131098:ROI131098 RXT131098:RYE131098 SHP131098:SIA131098 SRL131098:SRW131098 TBH131098:TBS131098 TLD131098:TLO131098 TUZ131098:TVK131098 UEV131098:UFG131098 UOR131098:UPC131098 UYN131098:UYY131098 VIJ131098:VIU131098 VSF131098:VSQ131098 WCB131098:WCM131098 WLX131098:WMI131098 WVT131098:WWE131098 JH196634:JS196634 TD196634:TO196634 ACZ196634:ADK196634 AMV196634:ANG196634 AWR196634:AXC196634 BGN196634:BGY196634 BQJ196634:BQU196634 CAF196634:CAQ196634 CKB196634:CKM196634 CTX196634:CUI196634 DDT196634:DEE196634 DNP196634:DOA196634 DXL196634:DXW196634 EHH196634:EHS196634 ERD196634:ERO196634 FAZ196634:FBK196634 FKV196634:FLG196634 FUR196634:FVC196634 GEN196634:GEY196634 GOJ196634:GOU196634 GYF196634:GYQ196634 HIB196634:HIM196634 HRX196634:HSI196634 IBT196634:ICE196634 ILP196634:IMA196634 IVL196634:IVW196634 JFH196634:JFS196634 JPD196634:JPO196634 JYZ196634:JZK196634 KIV196634:KJG196634 KSR196634:KTC196634 LCN196634:LCY196634 LMJ196634:LMU196634 LWF196634:LWQ196634 MGB196634:MGM196634 MPX196634:MQI196634 MZT196634:NAE196634 NJP196634:NKA196634 NTL196634:NTW196634 ODH196634:ODS196634 OND196634:ONO196634 OWZ196634:OXK196634 PGV196634:PHG196634 PQR196634:PRC196634 QAN196634:QAY196634 QKJ196634:QKU196634 QUF196634:QUQ196634 REB196634:REM196634 RNX196634:ROI196634 RXT196634:RYE196634 SHP196634:SIA196634 SRL196634:SRW196634 TBH196634:TBS196634 TLD196634:TLO196634 TUZ196634:TVK196634 UEV196634:UFG196634 UOR196634:UPC196634 UYN196634:UYY196634 VIJ196634:VIU196634 VSF196634:VSQ196634 WCB196634:WCM196634 WLX196634:WMI196634 WVT196634:WWE196634 JH262170:JS262170 TD262170:TO262170 ACZ262170:ADK262170 AMV262170:ANG262170 AWR262170:AXC262170 BGN262170:BGY262170 BQJ262170:BQU262170 CAF262170:CAQ262170 CKB262170:CKM262170 CTX262170:CUI262170 DDT262170:DEE262170 DNP262170:DOA262170 DXL262170:DXW262170 EHH262170:EHS262170 ERD262170:ERO262170 FAZ262170:FBK262170 FKV262170:FLG262170 FUR262170:FVC262170 GEN262170:GEY262170 GOJ262170:GOU262170 GYF262170:GYQ262170 HIB262170:HIM262170 HRX262170:HSI262170 IBT262170:ICE262170 ILP262170:IMA262170 IVL262170:IVW262170 JFH262170:JFS262170 JPD262170:JPO262170 JYZ262170:JZK262170 KIV262170:KJG262170 KSR262170:KTC262170 LCN262170:LCY262170 LMJ262170:LMU262170 LWF262170:LWQ262170 MGB262170:MGM262170 MPX262170:MQI262170 MZT262170:NAE262170 NJP262170:NKA262170 NTL262170:NTW262170 ODH262170:ODS262170 OND262170:ONO262170 OWZ262170:OXK262170 PGV262170:PHG262170 PQR262170:PRC262170 QAN262170:QAY262170 QKJ262170:QKU262170 QUF262170:QUQ262170 REB262170:REM262170 RNX262170:ROI262170 RXT262170:RYE262170 SHP262170:SIA262170 SRL262170:SRW262170 TBH262170:TBS262170 TLD262170:TLO262170 TUZ262170:TVK262170 UEV262170:UFG262170 UOR262170:UPC262170 UYN262170:UYY262170 VIJ262170:VIU262170 VSF262170:VSQ262170 WCB262170:WCM262170 WLX262170:WMI262170 WVT262170:WWE262170 JH327706:JS327706 TD327706:TO327706 ACZ327706:ADK327706 AMV327706:ANG327706 AWR327706:AXC327706 BGN327706:BGY327706 BQJ327706:BQU327706 CAF327706:CAQ327706 CKB327706:CKM327706 CTX327706:CUI327706 DDT327706:DEE327706 DNP327706:DOA327706 DXL327706:DXW327706 EHH327706:EHS327706 ERD327706:ERO327706 FAZ327706:FBK327706 FKV327706:FLG327706 FUR327706:FVC327706 GEN327706:GEY327706 GOJ327706:GOU327706 GYF327706:GYQ327706 HIB327706:HIM327706 HRX327706:HSI327706 IBT327706:ICE327706 ILP327706:IMA327706 IVL327706:IVW327706 JFH327706:JFS327706 JPD327706:JPO327706 JYZ327706:JZK327706 KIV327706:KJG327706 KSR327706:KTC327706 LCN327706:LCY327706 LMJ327706:LMU327706 LWF327706:LWQ327706 MGB327706:MGM327706 MPX327706:MQI327706 MZT327706:NAE327706 NJP327706:NKA327706 NTL327706:NTW327706 ODH327706:ODS327706 OND327706:ONO327706 OWZ327706:OXK327706 PGV327706:PHG327706 PQR327706:PRC327706 QAN327706:QAY327706 QKJ327706:QKU327706 QUF327706:QUQ327706 REB327706:REM327706 RNX327706:ROI327706 RXT327706:RYE327706 SHP327706:SIA327706 SRL327706:SRW327706 TBH327706:TBS327706 TLD327706:TLO327706 TUZ327706:TVK327706 UEV327706:UFG327706 UOR327706:UPC327706 UYN327706:UYY327706 VIJ327706:VIU327706 VSF327706:VSQ327706 WCB327706:WCM327706 WLX327706:WMI327706 WVT327706:WWE327706 JH393242:JS393242 TD393242:TO393242 ACZ393242:ADK393242 AMV393242:ANG393242 AWR393242:AXC393242 BGN393242:BGY393242 BQJ393242:BQU393242 CAF393242:CAQ393242 CKB393242:CKM393242 CTX393242:CUI393242 DDT393242:DEE393242 DNP393242:DOA393242 DXL393242:DXW393242 EHH393242:EHS393242 ERD393242:ERO393242 FAZ393242:FBK393242 FKV393242:FLG393242 FUR393242:FVC393242 GEN393242:GEY393242 GOJ393242:GOU393242 GYF393242:GYQ393242 HIB393242:HIM393242 HRX393242:HSI393242 IBT393242:ICE393242 ILP393242:IMA393242 IVL393242:IVW393242 JFH393242:JFS393242 JPD393242:JPO393242 JYZ393242:JZK393242 KIV393242:KJG393242 KSR393242:KTC393242 LCN393242:LCY393242 LMJ393242:LMU393242 LWF393242:LWQ393242 MGB393242:MGM393242 MPX393242:MQI393242 MZT393242:NAE393242 NJP393242:NKA393242 NTL393242:NTW393242 ODH393242:ODS393242 OND393242:ONO393242 OWZ393242:OXK393242 PGV393242:PHG393242 PQR393242:PRC393242 QAN393242:QAY393242 QKJ393242:QKU393242 QUF393242:QUQ393242 REB393242:REM393242 RNX393242:ROI393242 RXT393242:RYE393242 SHP393242:SIA393242 SRL393242:SRW393242 TBH393242:TBS393242 TLD393242:TLO393242 TUZ393242:TVK393242 UEV393242:UFG393242 UOR393242:UPC393242 UYN393242:UYY393242 VIJ393242:VIU393242 VSF393242:VSQ393242 WCB393242:WCM393242 WLX393242:WMI393242 WVT393242:WWE393242 JH458778:JS458778 TD458778:TO458778 ACZ458778:ADK458778 AMV458778:ANG458778 AWR458778:AXC458778 BGN458778:BGY458778 BQJ458778:BQU458778 CAF458778:CAQ458778 CKB458778:CKM458778 CTX458778:CUI458778 DDT458778:DEE458778 DNP458778:DOA458778 DXL458778:DXW458778 EHH458778:EHS458778 ERD458778:ERO458778 FAZ458778:FBK458778 FKV458778:FLG458778 FUR458778:FVC458778 GEN458778:GEY458778 GOJ458778:GOU458778 GYF458778:GYQ458778 HIB458778:HIM458778 HRX458778:HSI458778 IBT458778:ICE458778 ILP458778:IMA458778 IVL458778:IVW458778 JFH458778:JFS458778 JPD458778:JPO458778 JYZ458778:JZK458778 KIV458778:KJG458778 KSR458778:KTC458778 LCN458778:LCY458778 LMJ458778:LMU458778 LWF458778:LWQ458778 MGB458778:MGM458778 MPX458778:MQI458778 MZT458778:NAE458778 NJP458778:NKA458778 NTL458778:NTW458778 ODH458778:ODS458778 OND458778:ONO458778 OWZ458778:OXK458778 PGV458778:PHG458778 PQR458778:PRC458778 QAN458778:QAY458778 QKJ458778:QKU458778 QUF458778:QUQ458778 REB458778:REM458778 RNX458778:ROI458778 RXT458778:RYE458778 SHP458778:SIA458778 SRL458778:SRW458778 TBH458778:TBS458778 TLD458778:TLO458778 TUZ458778:TVK458778 UEV458778:UFG458778 UOR458778:UPC458778 UYN458778:UYY458778 VIJ458778:VIU458778 VSF458778:VSQ458778 WCB458778:WCM458778 WLX458778:WMI458778 WVT458778:WWE458778 JH524314:JS524314 TD524314:TO524314 ACZ524314:ADK524314 AMV524314:ANG524314 AWR524314:AXC524314 BGN524314:BGY524314 BQJ524314:BQU524314 CAF524314:CAQ524314 CKB524314:CKM524314 CTX524314:CUI524314 DDT524314:DEE524314 DNP524314:DOA524314 DXL524314:DXW524314 EHH524314:EHS524314 ERD524314:ERO524314 FAZ524314:FBK524314 FKV524314:FLG524314 FUR524314:FVC524314 GEN524314:GEY524314 GOJ524314:GOU524314 GYF524314:GYQ524314 HIB524314:HIM524314 HRX524314:HSI524314 IBT524314:ICE524314 ILP524314:IMA524314 IVL524314:IVW524314 JFH524314:JFS524314 JPD524314:JPO524314 JYZ524314:JZK524314 KIV524314:KJG524314 KSR524314:KTC524314 LCN524314:LCY524314 LMJ524314:LMU524314 LWF524314:LWQ524314 MGB524314:MGM524314 MPX524314:MQI524314 MZT524314:NAE524314 NJP524314:NKA524314 NTL524314:NTW524314 ODH524314:ODS524314 OND524314:ONO524314 OWZ524314:OXK524314 PGV524314:PHG524314 PQR524314:PRC524314 QAN524314:QAY524314 QKJ524314:QKU524314 QUF524314:QUQ524314 REB524314:REM524314 RNX524314:ROI524314 RXT524314:RYE524314 SHP524314:SIA524314 SRL524314:SRW524314 TBH524314:TBS524314 TLD524314:TLO524314 TUZ524314:TVK524314 UEV524314:UFG524314 UOR524314:UPC524314 UYN524314:UYY524314 VIJ524314:VIU524314 VSF524314:VSQ524314 WCB524314:WCM524314 WLX524314:WMI524314 WVT524314:WWE524314 JH589850:JS589850 TD589850:TO589850 ACZ589850:ADK589850 AMV589850:ANG589850 AWR589850:AXC589850 BGN589850:BGY589850 BQJ589850:BQU589850 CAF589850:CAQ589850 CKB589850:CKM589850 CTX589850:CUI589850 DDT589850:DEE589850 DNP589850:DOA589850 DXL589850:DXW589850 EHH589850:EHS589850 ERD589850:ERO589850 FAZ589850:FBK589850 FKV589850:FLG589850 FUR589850:FVC589850 GEN589850:GEY589850 GOJ589850:GOU589850 GYF589850:GYQ589850 HIB589850:HIM589850 HRX589850:HSI589850 IBT589850:ICE589850 ILP589850:IMA589850 IVL589850:IVW589850 JFH589850:JFS589850 JPD589850:JPO589850 JYZ589850:JZK589850 KIV589850:KJG589850 KSR589850:KTC589850 LCN589850:LCY589850 LMJ589850:LMU589850 LWF589850:LWQ589850 MGB589850:MGM589850 MPX589850:MQI589850 MZT589850:NAE589850 NJP589850:NKA589850 NTL589850:NTW589850 ODH589850:ODS589850 OND589850:ONO589850 OWZ589850:OXK589850 PGV589850:PHG589850 PQR589850:PRC589850 QAN589850:QAY589850 QKJ589850:QKU589850 QUF589850:QUQ589850 REB589850:REM589850 RNX589850:ROI589850 RXT589850:RYE589850 SHP589850:SIA589850 SRL589850:SRW589850 TBH589850:TBS589850 TLD589850:TLO589850 TUZ589850:TVK589850 UEV589850:UFG589850 UOR589850:UPC589850 UYN589850:UYY589850 VIJ589850:VIU589850 VSF589850:VSQ589850 WCB589850:WCM589850 WLX589850:WMI589850 WVT589850:WWE589850 JH655386:JS655386 TD655386:TO655386 ACZ655386:ADK655386 AMV655386:ANG655386 AWR655386:AXC655386 BGN655386:BGY655386 BQJ655386:BQU655386 CAF655386:CAQ655386 CKB655386:CKM655386 CTX655386:CUI655386 DDT655386:DEE655386 DNP655386:DOA655386 DXL655386:DXW655386 EHH655386:EHS655386 ERD655386:ERO655386 FAZ655386:FBK655386 FKV655386:FLG655386 FUR655386:FVC655386 GEN655386:GEY655386 GOJ655386:GOU655386 GYF655386:GYQ655386 HIB655386:HIM655386 HRX655386:HSI655386 IBT655386:ICE655386 ILP655386:IMA655386 IVL655386:IVW655386 JFH655386:JFS655386 JPD655386:JPO655386 JYZ655386:JZK655386 KIV655386:KJG655386 KSR655386:KTC655386 LCN655386:LCY655386 LMJ655386:LMU655386 LWF655386:LWQ655386 MGB655386:MGM655386 MPX655386:MQI655386 MZT655386:NAE655386 NJP655386:NKA655386 NTL655386:NTW655386 ODH655386:ODS655386 OND655386:ONO655386 OWZ655386:OXK655386 PGV655386:PHG655386 PQR655386:PRC655386 QAN655386:QAY655386 QKJ655386:QKU655386 QUF655386:QUQ655386 REB655386:REM655386 RNX655386:ROI655386 RXT655386:RYE655386 SHP655386:SIA655386 SRL655386:SRW655386 TBH655386:TBS655386 TLD655386:TLO655386 TUZ655386:TVK655386 UEV655386:UFG655386 UOR655386:UPC655386 UYN655386:UYY655386 VIJ655386:VIU655386 VSF655386:VSQ655386 WCB655386:WCM655386 WLX655386:WMI655386 WVT655386:WWE655386 JH720922:JS720922 TD720922:TO720922 ACZ720922:ADK720922 AMV720922:ANG720922 AWR720922:AXC720922 BGN720922:BGY720922 BQJ720922:BQU720922 CAF720922:CAQ720922 CKB720922:CKM720922 CTX720922:CUI720922 DDT720922:DEE720922 DNP720922:DOA720922 DXL720922:DXW720922 EHH720922:EHS720922 ERD720922:ERO720922 FAZ720922:FBK720922 FKV720922:FLG720922 FUR720922:FVC720922 GEN720922:GEY720922 GOJ720922:GOU720922 GYF720922:GYQ720922 HIB720922:HIM720922 HRX720922:HSI720922 IBT720922:ICE720922 ILP720922:IMA720922 IVL720922:IVW720922 JFH720922:JFS720922 JPD720922:JPO720922 JYZ720922:JZK720922 KIV720922:KJG720922 KSR720922:KTC720922 LCN720922:LCY720922 LMJ720922:LMU720922 LWF720922:LWQ720922 MGB720922:MGM720922 MPX720922:MQI720922 MZT720922:NAE720922 NJP720922:NKA720922 NTL720922:NTW720922 ODH720922:ODS720922 OND720922:ONO720922 OWZ720922:OXK720922 PGV720922:PHG720922 PQR720922:PRC720922 QAN720922:QAY720922 QKJ720922:QKU720922 QUF720922:QUQ720922 REB720922:REM720922 RNX720922:ROI720922 RXT720922:RYE720922 SHP720922:SIA720922 SRL720922:SRW720922 TBH720922:TBS720922 TLD720922:TLO720922 TUZ720922:TVK720922 UEV720922:UFG720922 UOR720922:UPC720922 UYN720922:UYY720922 VIJ720922:VIU720922 VSF720922:VSQ720922 WCB720922:WCM720922 WLX720922:WMI720922 WVT720922:WWE720922 JH786458:JS786458 TD786458:TO786458 ACZ786458:ADK786458 AMV786458:ANG786458 AWR786458:AXC786458 BGN786458:BGY786458 BQJ786458:BQU786458 CAF786458:CAQ786458 CKB786458:CKM786458 CTX786458:CUI786458 DDT786458:DEE786458 DNP786458:DOA786458 DXL786458:DXW786458 EHH786458:EHS786458 ERD786458:ERO786458 FAZ786458:FBK786458 FKV786458:FLG786458 FUR786458:FVC786458 GEN786458:GEY786458 GOJ786458:GOU786458 GYF786458:GYQ786458 HIB786458:HIM786458 HRX786458:HSI786458 IBT786458:ICE786458 ILP786458:IMA786458 IVL786458:IVW786458 JFH786458:JFS786458 JPD786458:JPO786458 JYZ786458:JZK786458 KIV786458:KJG786458 KSR786458:KTC786458 LCN786458:LCY786458 LMJ786458:LMU786458 LWF786458:LWQ786458 MGB786458:MGM786458 MPX786458:MQI786458 MZT786458:NAE786458 NJP786458:NKA786458 NTL786458:NTW786458 ODH786458:ODS786458 OND786458:ONO786458 OWZ786458:OXK786458 PGV786458:PHG786458 PQR786458:PRC786458 QAN786458:QAY786458 QKJ786458:QKU786458 QUF786458:QUQ786458 REB786458:REM786458 RNX786458:ROI786458 RXT786458:RYE786458 SHP786458:SIA786458 SRL786458:SRW786458 TBH786458:TBS786458 TLD786458:TLO786458 TUZ786458:TVK786458 UEV786458:UFG786458 UOR786458:UPC786458 UYN786458:UYY786458 VIJ786458:VIU786458 VSF786458:VSQ786458 WCB786458:WCM786458 WLX786458:WMI786458 WVT786458:WWE786458 JH851994:JS851994 TD851994:TO851994 ACZ851994:ADK851994 AMV851994:ANG851994 AWR851994:AXC851994 BGN851994:BGY851994 BQJ851994:BQU851994 CAF851994:CAQ851994 CKB851994:CKM851994 CTX851994:CUI851994 DDT851994:DEE851994 DNP851994:DOA851994 DXL851994:DXW851994 EHH851994:EHS851994 ERD851994:ERO851994 FAZ851994:FBK851994 FKV851994:FLG851994 FUR851994:FVC851994 GEN851994:GEY851994 GOJ851994:GOU851994 GYF851994:GYQ851994 HIB851994:HIM851994 HRX851994:HSI851994 IBT851994:ICE851994 ILP851994:IMA851994 IVL851994:IVW851994 JFH851994:JFS851994 JPD851994:JPO851994 JYZ851994:JZK851994 KIV851994:KJG851994 KSR851994:KTC851994 LCN851994:LCY851994 LMJ851994:LMU851994 LWF851994:LWQ851994 MGB851994:MGM851994 MPX851994:MQI851994 MZT851994:NAE851994 NJP851994:NKA851994 NTL851994:NTW851994 ODH851994:ODS851994 OND851994:ONO851994 OWZ851994:OXK851994 PGV851994:PHG851994 PQR851994:PRC851994 QAN851994:QAY851994 QKJ851994:QKU851994 QUF851994:QUQ851994 REB851994:REM851994 RNX851994:ROI851994 RXT851994:RYE851994 SHP851994:SIA851994 SRL851994:SRW851994 TBH851994:TBS851994 TLD851994:TLO851994 TUZ851994:TVK851994 UEV851994:UFG851994 UOR851994:UPC851994 UYN851994:UYY851994 VIJ851994:VIU851994 VSF851994:VSQ851994 WCB851994:WCM851994 WLX851994:WMI851994 WVT851994:WWE851994 JH917530:JS917530 TD917530:TO917530 ACZ917530:ADK917530 AMV917530:ANG917530 AWR917530:AXC917530 BGN917530:BGY917530 BQJ917530:BQU917530 CAF917530:CAQ917530 CKB917530:CKM917530 CTX917530:CUI917530 DDT917530:DEE917530 DNP917530:DOA917530 DXL917530:DXW917530 EHH917530:EHS917530 ERD917530:ERO917530 FAZ917530:FBK917530 FKV917530:FLG917530 FUR917530:FVC917530 GEN917530:GEY917530 GOJ917530:GOU917530 GYF917530:GYQ917530 HIB917530:HIM917530 HRX917530:HSI917530 IBT917530:ICE917530 ILP917530:IMA917530 IVL917530:IVW917530 JFH917530:JFS917530 JPD917530:JPO917530 JYZ917530:JZK917530 KIV917530:KJG917530 KSR917530:KTC917530 LCN917530:LCY917530 LMJ917530:LMU917530 LWF917530:LWQ917530 MGB917530:MGM917530 MPX917530:MQI917530 MZT917530:NAE917530 NJP917530:NKA917530 NTL917530:NTW917530 ODH917530:ODS917530 OND917530:ONO917530 OWZ917530:OXK917530 PGV917530:PHG917530 PQR917530:PRC917530 QAN917530:QAY917530 QKJ917530:QKU917530 QUF917530:QUQ917530 REB917530:REM917530 RNX917530:ROI917530 RXT917530:RYE917530 SHP917530:SIA917530 SRL917530:SRW917530 TBH917530:TBS917530 TLD917530:TLO917530 TUZ917530:TVK917530 UEV917530:UFG917530 UOR917530:UPC917530 UYN917530:UYY917530 VIJ917530:VIU917530 VSF917530:VSQ917530 WCB917530:WCM917530 WLX917530:WMI917530 WVT917530:WWE917530 JH983066:JS983066 TD983066:TO983066 ACZ983066:ADK983066 AMV983066:ANG983066 AWR983066:AXC983066 BGN983066:BGY983066 BQJ983066:BQU983066 CAF983066:CAQ983066 CKB983066:CKM983066 CTX983066:CUI983066 DDT983066:DEE983066 DNP983066:DOA983066 DXL983066:DXW983066 EHH983066:EHS983066 ERD983066:ERO983066 FAZ983066:FBK983066 FKV983066:FLG983066 FUR983066:FVC983066 GEN983066:GEY983066 GOJ983066:GOU983066 GYF983066:GYQ983066 HIB983066:HIM983066 HRX983066:HSI983066 IBT983066:ICE983066 ILP983066:IMA983066 IVL983066:IVW983066 JFH983066:JFS983066 JPD983066:JPO983066 JYZ983066:JZK983066 KIV983066:KJG983066 KSR983066:KTC983066 LCN983066:LCY983066 LMJ983066:LMU983066 LWF983066:LWQ983066 MGB983066:MGM983066 MPX983066:MQI983066 MZT983066:NAE983066 NJP983066:NKA983066 NTL983066:NTW983066 ODH983066:ODS983066 OND983066:ONO983066 OWZ983066:OXK983066 PGV983066:PHG983066 PQR983066:PRC983066 QAN983066:QAY983066 QKJ983066:QKU983066 QUF983066:QUQ983066 REB983066:REM983066 RNX983066:ROI983066 RXT983066:RYE983066 SHP983066:SIA983066 SRL983066:SRW983066 TBH983066:TBS983066 TLD983066:TLO983066 TUZ983066:TVK983066 UEV983066:UFG983066 UOR983066:UPC983066 UYN983066:UYY983066 VIJ983066:VIU983066 VSF983066:VSQ983066 WCB983066:WCM983066 WLX983066:WMI983066 W29:W32 L131101:W131104 L196637:W196640 L262173:W262176 L327709:W327712 L393245:W393248 L458781:W458784 L524317:W524320 L589853:W589856 L655389:W655392 L720925:W720928 L786461:W786464 L851997:W852000 L917533:W917536 L983069:W983072 L65562:W65562 L131098:W131098 L196634:W196634 L262170:W262170 L327706:W327706 L393242:W393242 L458778:W458778 L524314:W524314 L589850:W589850 L655386:W655386 L720922:W720922 L786458:W786458 L851994:W851994 L917530:W917530 L983066:W983066 L65565:W65568"/>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JS18:JS24">
      <formula1>900</formula1>
    </dataValidation>
    <dataValidation type="list" allowBlank="1" showInputMessage="1" showErrorMessage="1" errorTitle="Ошибка" error="Выберите значение из списка" sqref="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WWB983064:WWB983065 WVZ983064:WVZ983065 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dataValidation allowBlank="1" showInputMessage="1" showErrorMessage="1" prompt="Для выбора выполните двойной щелчок левой клавиши мыши по соответствующей ячейке." sqref="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U327704:U327705 U393240:U393241 JQ65560:JQ65561 TM65560:TM65561 ADI65560:ADI65561 ANE65560:ANE65561 AXA65560:AXA65561 BGW65560:BGW65561 BQS65560:BQS65561 CAO65560:CAO65561 CKK65560:CKK65561 CUG65560:CUG65561 DEC65560:DEC65561 DNY65560:DNY65561 DXU65560:DXU65561 EHQ65560:EHQ65561 ERM65560:ERM65561 FBI65560:FBI65561 FLE65560:FLE65561 FVA65560:FVA65561 GEW65560:GEW65561 GOS65560:GOS65561 GYO65560:GYO65561 HIK65560:HIK65561 HSG65560:HSG65561 ICC65560:ICC65561 ILY65560:ILY65561 IVU65560:IVU65561 JFQ65560:JFQ65561 JPM65560:JPM65561 JZI65560:JZI65561 KJE65560:KJE65561 KTA65560:KTA65561 LCW65560:LCW65561 LMS65560:LMS65561 LWO65560:LWO65561 MGK65560:MGK65561 MQG65560:MQG65561 NAC65560:NAC65561 NJY65560:NJY65561 NTU65560:NTU65561 ODQ65560:ODQ65561 ONM65560:ONM65561 OXI65560:OXI65561 PHE65560:PHE65561 PRA65560:PRA65561 QAW65560:QAW65561 QKS65560:QKS65561 QUO65560:QUO65561 REK65560:REK65561 ROG65560:ROG65561 RYC65560:RYC65561 SHY65560:SHY65561 SRU65560:SRU65561 TBQ65560:TBQ65561 TLM65560:TLM65561 TVI65560:TVI65561 UFE65560:UFE65561 UPA65560:UPA65561 UYW65560:UYW65561 VIS65560:VIS65561 VSO65560:VSO65561 WCK65560:WCK65561 WMG65560:WMG65561 WWC65560:WWC65561 U458776:U458777 JQ131096:JQ131097 TM131096:TM131097 ADI131096:ADI131097 ANE131096:ANE131097 AXA131096:AXA131097 BGW131096:BGW131097 BQS131096:BQS131097 CAO131096:CAO131097 CKK131096:CKK131097 CUG131096:CUG131097 DEC131096:DEC131097 DNY131096:DNY131097 DXU131096:DXU131097 EHQ131096:EHQ131097 ERM131096:ERM131097 FBI131096:FBI131097 FLE131096:FLE131097 FVA131096:FVA131097 GEW131096:GEW131097 GOS131096:GOS131097 GYO131096:GYO131097 HIK131096:HIK131097 HSG131096:HSG131097 ICC131096:ICC131097 ILY131096:ILY131097 IVU131096:IVU131097 JFQ131096:JFQ131097 JPM131096:JPM131097 JZI131096:JZI131097 KJE131096:KJE131097 KTA131096:KTA131097 LCW131096:LCW131097 LMS131096:LMS131097 LWO131096:LWO131097 MGK131096:MGK131097 MQG131096:MQG131097 NAC131096:NAC131097 NJY131096:NJY131097 NTU131096:NTU131097 ODQ131096:ODQ131097 ONM131096:ONM131097 OXI131096:OXI131097 PHE131096:PHE131097 PRA131096:PRA131097 QAW131096:QAW131097 QKS131096:QKS131097 QUO131096:QUO131097 REK131096:REK131097 ROG131096:ROG131097 RYC131096:RYC131097 SHY131096:SHY131097 SRU131096:SRU131097 TBQ131096:TBQ131097 TLM131096:TLM131097 TVI131096:TVI131097 UFE131096:UFE131097 UPA131096:UPA131097 UYW131096:UYW131097 VIS131096:VIS131097 VSO131096:VSO131097 WCK131096:WCK131097 WMG131096:WMG131097 WWC131096:WWC131097 U524312:U524313 JQ196632:JQ196633 TM196632:TM196633 ADI196632:ADI196633 ANE196632:ANE196633 AXA196632:AXA196633 BGW196632:BGW196633 BQS196632:BQS196633 CAO196632:CAO196633 CKK196632:CKK196633 CUG196632:CUG196633 DEC196632:DEC196633 DNY196632:DNY196633 DXU196632:DXU196633 EHQ196632:EHQ196633 ERM196632:ERM196633 FBI196632:FBI196633 FLE196632:FLE196633 FVA196632:FVA196633 GEW196632:GEW196633 GOS196632:GOS196633 GYO196632:GYO196633 HIK196632:HIK196633 HSG196632:HSG196633 ICC196632:ICC196633 ILY196632:ILY196633 IVU196632:IVU196633 JFQ196632:JFQ196633 JPM196632:JPM196633 JZI196632:JZI196633 KJE196632:KJE196633 KTA196632:KTA196633 LCW196632:LCW196633 LMS196632:LMS196633 LWO196632:LWO196633 MGK196632:MGK196633 MQG196632:MQG196633 NAC196632:NAC196633 NJY196632:NJY196633 NTU196632:NTU196633 ODQ196632:ODQ196633 ONM196632:ONM196633 OXI196632:OXI196633 PHE196632:PHE196633 PRA196632:PRA196633 QAW196632:QAW196633 QKS196632:QKS196633 QUO196632:QUO196633 REK196632:REK196633 ROG196632:ROG196633 RYC196632:RYC196633 SHY196632:SHY196633 SRU196632:SRU196633 TBQ196632:TBQ196633 TLM196632:TLM196633 TVI196632:TVI196633 UFE196632:UFE196633 UPA196632:UPA196633 UYW196632:UYW196633 VIS196632:VIS196633 VSO196632:VSO196633 WCK196632:WCK196633 WMG196632:WMG196633 WWC196632:WWC196633 U589848:U589849 JQ262168:JQ262169 TM262168:TM262169 ADI262168:ADI262169 ANE262168:ANE262169 AXA262168:AXA262169 BGW262168:BGW262169 BQS262168:BQS262169 CAO262168:CAO262169 CKK262168:CKK262169 CUG262168:CUG262169 DEC262168:DEC262169 DNY262168:DNY262169 DXU262168:DXU262169 EHQ262168:EHQ262169 ERM262168:ERM262169 FBI262168:FBI262169 FLE262168:FLE262169 FVA262168:FVA262169 GEW262168:GEW262169 GOS262168:GOS262169 GYO262168:GYO262169 HIK262168:HIK262169 HSG262168:HSG262169 ICC262168:ICC262169 ILY262168:ILY262169 IVU262168:IVU262169 JFQ262168:JFQ262169 JPM262168:JPM262169 JZI262168:JZI262169 KJE262168:KJE262169 KTA262168:KTA262169 LCW262168:LCW262169 LMS262168:LMS262169 LWO262168:LWO262169 MGK262168:MGK262169 MQG262168:MQG262169 NAC262168:NAC262169 NJY262168:NJY262169 NTU262168:NTU262169 ODQ262168:ODQ262169 ONM262168:ONM262169 OXI262168:OXI262169 PHE262168:PHE262169 PRA262168:PRA262169 QAW262168:QAW262169 QKS262168:QKS262169 QUO262168:QUO262169 REK262168:REK262169 ROG262168:ROG262169 RYC262168:RYC262169 SHY262168:SHY262169 SRU262168:SRU262169 TBQ262168:TBQ262169 TLM262168:TLM262169 TVI262168:TVI262169 UFE262168:UFE262169 UPA262168:UPA262169 UYW262168:UYW262169 VIS262168:VIS262169 VSO262168:VSO262169 WCK262168:WCK262169 WMG262168:WMG262169 WWC262168:WWC262169 U655384:U655385 JQ327704:JQ327705 TM327704:TM327705 ADI327704:ADI327705 ANE327704:ANE327705 AXA327704:AXA327705 BGW327704:BGW327705 BQS327704:BQS327705 CAO327704:CAO327705 CKK327704:CKK327705 CUG327704:CUG327705 DEC327704:DEC327705 DNY327704:DNY327705 DXU327704:DXU327705 EHQ327704:EHQ327705 ERM327704:ERM327705 FBI327704:FBI327705 FLE327704:FLE327705 FVA327704:FVA327705 GEW327704:GEW327705 GOS327704:GOS327705 GYO327704:GYO327705 HIK327704:HIK327705 HSG327704:HSG327705 ICC327704:ICC327705 ILY327704:ILY327705 IVU327704:IVU327705 JFQ327704:JFQ327705 JPM327704:JPM327705 JZI327704:JZI327705 KJE327704:KJE327705 KTA327704:KTA327705 LCW327704:LCW327705 LMS327704:LMS327705 LWO327704:LWO327705 MGK327704:MGK327705 MQG327704:MQG327705 NAC327704:NAC327705 NJY327704:NJY327705 NTU327704:NTU327705 ODQ327704:ODQ327705 ONM327704:ONM327705 OXI327704:OXI327705 PHE327704:PHE327705 PRA327704:PRA327705 QAW327704:QAW327705 QKS327704:QKS327705 QUO327704:QUO327705 REK327704:REK327705 ROG327704:ROG327705 RYC327704:RYC327705 SHY327704:SHY327705 SRU327704:SRU327705 TBQ327704:TBQ327705 TLM327704:TLM327705 TVI327704:TVI327705 UFE327704:UFE327705 UPA327704:UPA327705 UYW327704:UYW327705 VIS327704:VIS327705 VSO327704:VSO327705 WCK327704:WCK327705 WMG327704:WMG327705 WWC327704:WWC327705 U720920:U720921 JQ393240:JQ393241 TM393240:TM393241 ADI393240:ADI393241 ANE393240:ANE393241 AXA393240:AXA393241 BGW393240:BGW393241 BQS393240:BQS393241 CAO393240:CAO393241 CKK393240:CKK393241 CUG393240:CUG393241 DEC393240:DEC393241 DNY393240:DNY393241 DXU393240:DXU393241 EHQ393240:EHQ393241 ERM393240:ERM393241 FBI393240:FBI393241 FLE393240:FLE393241 FVA393240:FVA393241 GEW393240:GEW393241 GOS393240:GOS393241 GYO393240:GYO393241 HIK393240:HIK393241 HSG393240:HSG393241 ICC393240:ICC393241 ILY393240:ILY393241 IVU393240:IVU393241 JFQ393240:JFQ393241 JPM393240:JPM393241 JZI393240:JZI393241 KJE393240:KJE393241 KTA393240:KTA393241 LCW393240:LCW393241 LMS393240:LMS393241 LWO393240:LWO393241 MGK393240:MGK393241 MQG393240:MQG393241 NAC393240:NAC393241 NJY393240:NJY393241 NTU393240:NTU393241 ODQ393240:ODQ393241 ONM393240:ONM393241 OXI393240:OXI393241 PHE393240:PHE393241 PRA393240:PRA393241 QAW393240:QAW393241 QKS393240:QKS393241 QUO393240:QUO393241 REK393240:REK393241 ROG393240:ROG393241 RYC393240:RYC393241 SHY393240:SHY393241 SRU393240:SRU393241 TBQ393240:TBQ393241 TLM393240:TLM393241 TVI393240:TVI393241 UFE393240:UFE393241 UPA393240:UPA393241 UYW393240:UYW393241 VIS393240:VIS393241 VSO393240:VSO393241 WCK393240:WCK393241 WMG393240:WMG393241 WWC393240:WWC393241 U786456:U786457 JQ458776:JQ458777 TM458776:TM458777 ADI458776:ADI458777 ANE458776:ANE458777 AXA458776:AXA458777 BGW458776:BGW458777 BQS458776:BQS458777 CAO458776:CAO458777 CKK458776:CKK458777 CUG458776:CUG458777 DEC458776:DEC458777 DNY458776:DNY458777 DXU458776:DXU458777 EHQ458776:EHQ458777 ERM458776:ERM458777 FBI458776:FBI458777 FLE458776:FLE458777 FVA458776:FVA458777 GEW458776:GEW458777 GOS458776:GOS458777 GYO458776:GYO458777 HIK458776:HIK458777 HSG458776:HSG458777 ICC458776:ICC458777 ILY458776:ILY458777 IVU458776:IVU458777 JFQ458776:JFQ458777 JPM458776:JPM458777 JZI458776:JZI458777 KJE458776:KJE458777 KTA458776:KTA458777 LCW458776:LCW458777 LMS458776:LMS458777 LWO458776:LWO458777 MGK458776:MGK458777 MQG458776:MQG458777 NAC458776:NAC458777 NJY458776:NJY458777 NTU458776:NTU458777 ODQ458776:ODQ458777 ONM458776:ONM458777 OXI458776:OXI458777 PHE458776:PHE458777 PRA458776:PRA458777 QAW458776:QAW458777 QKS458776:QKS458777 QUO458776:QUO458777 REK458776:REK458777 ROG458776:ROG458777 RYC458776:RYC458777 SHY458776:SHY458777 SRU458776:SRU458777 TBQ458776:TBQ458777 TLM458776:TLM458777 TVI458776:TVI458777 UFE458776:UFE458777 UPA458776:UPA458777 UYW458776:UYW458777 VIS458776:VIS458777 VSO458776:VSO458777 WCK458776:WCK458777 WMG458776:WMG458777 WWC458776:WWC458777 U851992:U851993 JQ524312:JQ524313 TM524312:TM524313 ADI524312:ADI524313 ANE524312:ANE524313 AXA524312:AXA524313 BGW524312:BGW524313 BQS524312:BQS524313 CAO524312:CAO524313 CKK524312:CKK524313 CUG524312:CUG524313 DEC524312:DEC524313 DNY524312:DNY524313 DXU524312:DXU524313 EHQ524312:EHQ524313 ERM524312:ERM524313 FBI524312:FBI524313 FLE524312:FLE524313 FVA524312:FVA524313 GEW524312:GEW524313 GOS524312:GOS524313 GYO524312:GYO524313 HIK524312:HIK524313 HSG524312:HSG524313 ICC524312:ICC524313 ILY524312:ILY524313 IVU524312:IVU524313 JFQ524312:JFQ524313 JPM524312:JPM524313 JZI524312:JZI524313 KJE524312:KJE524313 KTA524312:KTA524313 LCW524312:LCW524313 LMS524312:LMS524313 LWO524312:LWO524313 MGK524312:MGK524313 MQG524312:MQG524313 NAC524312:NAC524313 NJY524312:NJY524313 NTU524312:NTU524313 ODQ524312:ODQ524313 ONM524312:ONM524313 OXI524312:OXI524313 PHE524312:PHE524313 PRA524312:PRA524313 QAW524312:QAW524313 QKS524312:QKS524313 QUO524312:QUO524313 REK524312:REK524313 ROG524312:ROG524313 RYC524312:RYC524313 SHY524312:SHY524313 SRU524312:SRU524313 TBQ524312:TBQ524313 TLM524312:TLM524313 TVI524312:TVI524313 UFE524312:UFE524313 UPA524312:UPA524313 UYW524312:UYW524313 VIS524312:VIS524313 VSO524312:VSO524313 WCK524312:WCK524313 WMG524312:WMG524313 WWC524312:WWC524313 U917528:U917529 JQ589848:JQ589849 TM589848:TM589849 ADI589848:ADI589849 ANE589848:ANE589849 AXA589848:AXA589849 BGW589848:BGW589849 BQS589848:BQS589849 CAO589848:CAO589849 CKK589848:CKK589849 CUG589848:CUG589849 DEC589848:DEC589849 DNY589848:DNY589849 DXU589848:DXU589849 EHQ589848:EHQ589849 ERM589848:ERM589849 FBI589848:FBI589849 FLE589848:FLE589849 FVA589848:FVA589849 GEW589848:GEW589849 GOS589848:GOS589849 GYO589848:GYO589849 HIK589848:HIK589849 HSG589848:HSG589849 ICC589848:ICC589849 ILY589848:ILY589849 IVU589848:IVU589849 JFQ589848:JFQ589849 JPM589848:JPM589849 JZI589848:JZI589849 KJE589848:KJE589849 KTA589848:KTA589849 LCW589848:LCW589849 LMS589848:LMS589849 LWO589848:LWO589849 MGK589848:MGK589849 MQG589848:MQG589849 NAC589848:NAC589849 NJY589848:NJY589849 NTU589848:NTU589849 ODQ589848:ODQ589849 ONM589848:ONM589849 OXI589848:OXI589849 PHE589848:PHE589849 PRA589848:PRA589849 QAW589848:QAW589849 QKS589848:QKS589849 QUO589848:QUO589849 REK589848:REK589849 ROG589848:ROG589849 RYC589848:RYC589849 SHY589848:SHY589849 SRU589848:SRU589849 TBQ589848:TBQ589849 TLM589848:TLM589849 TVI589848:TVI589849 UFE589848:UFE589849 UPA589848:UPA589849 UYW589848:UYW589849 VIS589848:VIS589849 VSO589848:VSO589849 WCK589848:WCK589849 WMG589848:WMG589849 WWC589848:WWC589849 U983064:U983065 JQ655384:JQ655385 TM655384:TM655385 ADI655384:ADI655385 ANE655384:ANE655385 AXA655384:AXA655385 BGW655384:BGW655385 BQS655384:BQS655385 CAO655384:CAO655385 CKK655384:CKK655385 CUG655384:CUG655385 DEC655384:DEC655385 DNY655384:DNY655385 DXU655384:DXU655385 EHQ655384:EHQ655385 ERM655384:ERM655385 FBI655384:FBI655385 FLE655384:FLE655385 FVA655384:FVA655385 GEW655384:GEW655385 GOS655384:GOS655385 GYO655384:GYO655385 HIK655384:HIK655385 HSG655384:HSG655385 ICC655384:ICC655385 ILY655384:ILY655385 IVU655384:IVU655385 JFQ655384:JFQ655385 JPM655384:JPM655385 JZI655384:JZI655385 KJE655384:KJE655385 KTA655384:KTA655385 LCW655384:LCW655385 LMS655384:LMS655385 LWO655384:LWO655385 MGK655384:MGK655385 MQG655384:MQG655385 NAC655384:NAC655385 NJY655384:NJY655385 NTU655384:NTU655385 ODQ655384:ODQ655385 ONM655384:ONM655385 OXI655384:OXI655385 PHE655384:PHE655385 PRA655384:PRA655385 QAW655384:QAW655385 QKS655384:QKS655385 QUO655384:QUO655385 REK655384:REK655385 ROG655384:ROG655385 RYC655384:RYC655385 SHY655384:SHY655385 SRU655384:SRU655385 TBQ655384:TBQ655385 TLM655384:TLM655385 TVI655384:TVI655385 UFE655384:UFE655385 UPA655384:UPA655385 UYW655384:UYW655385 VIS655384:VIS655385 VSO655384:VSO655385 WCK655384:WCK655385 WMG655384:WMG655385 WWC655384:WWC655385 U65560:U65561 JQ720920:JQ720921 TM720920:TM720921 ADI720920:ADI720921 ANE720920:ANE720921 AXA720920:AXA720921 BGW720920:BGW720921 BQS720920:BQS720921 CAO720920:CAO720921 CKK720920:CKK720921 CUG720920:CUG720921 DEC720920:DEC720921 DNY720920:DNY720921 DXU720920:DXU720921 EHQ720920:EHQ720921 ERM720920:ERM720921 FBI720920:FBI720921 FLE720920:FLE720921 FVA720920:FVA720921 GEW720920:GEW720921 GOS720920:GOS720921 GYO720920:GYO720921 HIK720920:HIK720921 HSG720920:HSG720921 ICC720920:ICC720921 ILY720920:ILY720921 IVU720920:IVU720921 JFQ720920:JFQ720921 JPM720920:JPM720921 JZI720920:JZI720921 KJE720920:KJE720921 KTA720920:KTA720921 LCW720920:LCW720921 LMS720920:LMS720921 LWO720920:LWO720921 MGK720920:MGK720921 MQG720920:MQG720921 NAC720920:NAC720921 NJY720920:NJY720921 NTU720920:NTU720921 ODQ720920:ODQ720921 ONM720920:ONM720921 OXI720920:OXI720921 PHE720920:PHE720921 PRA720920:PRA720921 QAW720920:QAW720921 QKS720920:QKS720921 QUO720920:QUO720921 REK720920:REK720921 ROG720920:ROG720921 RYC720920:RYC720921 SHY720920:SHY720921 SRU720920:SRU720921 TBQ720920:TBQ720921 TLM720920:TLM720921 TVI720920:TVI720921 UFE720920:UFE720921 UPA720920:UPA720921 UYW720920:UYW720921 VIS720920:VIS720921 VSO720920:VSO720921 WCK720920:WCK720921 WMG720920:WMG720921 WWC720920:WWC720921 U131096:U131097 JQ786456:JQ786457 TM786456:TM786457 ADI786456:ADI786457 ANE786456:ANE786457 AXA786456:AXA786457 BGW786456:BGW786457 BQS786456:BQS786457 CAO786456:CAO786457 CKK786456:CKK786457 CUG786456:CUG786457 DEC786456:DEC786457 DNY786456:DNY786457 DXU786456:DXU786457 EHQ786456:EHQ786457 ERM786456:ERM786457 FBI786456:FBI786457 FLE786456:FLE786457 FVA786456:FVA786457 GEW786456:GEW786457 GOS786456:GOS786457 GYO786456:GYO786457 HIK786456:HIK786457 HSG786456:HSG786457 ICC786456:ICC786457 ILY786456:ILY786457 IVU786456:IVU786457 JFQ786456:JFQ786457 JPM786456:JPM786457 JZI786456:JZI786457 KJE786456:KJE786457 KTA786456:KTA786457 LCW786456:LCW786457 LMS786456:LMS786457 LWO786456:LWO786457 MGK786456:MGK786457 MQG786456:MQG786457 NAC786456:NAC786457 NJY786456:NJY786457 NTU786456:NTU786457 ODQ786456:ODQ786457 ONM786456:ONM786457 OXI786456:OXI786457 PHE786456:PHE786457 PRA786456:PRA786457 QAW786456:QAW786457 QKS786456:QKS786457 QUO786456:QUO786457 REK786456:REK786457 ROG786456:ROG786457 RYC786456:RYC786457 SHY786456:SHY786457 SRU786456:SRU786457 TBQ786456:TBQ786457 TLM786456:TLM786457 TVI786456:TVI786457 UFE786456:UFE786457 UPA786456:UPA786457 UYW786456:UYW786457 VIS786456:VIS786457 VSO786456:VSO786457 WCK786456:WCK786457 WMG786456:WMG786457 WWC786456:WWC786457 U196632:U196633 JQ851992:JQ851993 TM851992:TM851993 ADI851992:ADI851993 ANE851992:ANE851993 AXA851992:AXA851993 BGW851992:BGW851993 BQS851992:BQS851993 CAO851992:CAO851993 CKK851992:CKK851993 CUG851992:CUG851993 DEC851992:DEC851993 DNY851992:DNY851993 DXU851992:DXU851993 EHQ851992:EHQ851993 ERM851992:ERM851993 FBI851992:FBI851993 FLE851992:FLE851993 FVA851992:FVA851993 GEW851992:GEW851993 GOS851992:GOS851993 GYO851992:GYO851993 HIK851992:HIK851993 HSG851992:HSG851993 ICC851992:ICC851993 ILY851992:ILY851993 IVU851992:IVU851993 JFQ851992:JFQ851993 JPM851992:JPM851993 JZI851992:JZI851993 KJE851992:KJE851993 KTA851992:KTA851993 LCW851992:LCW851993 LMS851992:LMS851993 LWO851992:LWO851993 MGK851992:MGK851993 MQG851992:MQG851993 NAC851992:NAC851993 NJY851992:NJY851993 NTU851992:NTU851993 ODQ851992:ODQ851993 ONM851992:ONM851993 OXI851992:OXI851993 PHE851992:PHE851993 PRA851992:PRA851993 QAW851992:QAW851993 QKS851992:QKS851993 QUO851992:QUO851993 REK851992:REK851993 ROG851992:ROG851993 RYC851992:RYC851993 SHY851992:SHY851993 SRU851992:SRU851993 TBQ851992:TBQ851993 TLM851992:TLM851993 TVI851992:TVI851993 UFE851992:UFE851993 UPA851992:UPA851993 UYW851992:UYW851993 VIS851992:VIS851993 VSO851992:VSO851993 WCK851992:WCK851993 WMG851992:WMG851993 WWC851992:WWC851993 JQ917528:JQ917529 TM917528:TM917529 ADI917528:ADI917529 ANE917528:ANE917529 AXA917528:AXA917529 BGW917528:BGW917529 BQS917528:BQS917529 CAO917528:CAO917529 CKK917528:CKK917529 CUG917528:CUG917529 DEC917528:DEC917529 DNY917528:DNY917529 DXU917528:DXU917529 EHQ917528:EHQ917529 ERM917528:ERM917529 FBI917528:FBI917529 FLE917528:FLE917529 FVA917528:FVA917529 GEW917528:GEW917529 GOS917528:GOS917529 GYO917528:GYO917529 HIK917528:HIK917529 HSG917528:HSG917529 ICC917528:ICC917529 ILY917528:ILY917529 IVU917528:IVU917529 JFQ917528:JFQ917529 JPM917528:JPM917529 JZI917528:JZI917529 KJE917528:KJE917529 KTA917528:KTA917529 LCW917528:LCW917529 LMS917528:LMS917529 LWO917528:LWO917529 MGK917528:MGK917529 MQG917528:MQG917529 NAC917528:NAC917529 NJY917528:NJY917529 NTU917528:NTU917529 ODQ917528:ODQ917529 ONM917528:ONM917529 OXI917528:OXI917529 PHE917528:PHE917529 PRA917528:PRA917529 QAW917528:QAW917529 QKS917528:QKS917529 QUO917528:QUO917529 REK917528:REK917529 ROG917528:ROG917529 RYC917528:RYC917529 SHY917528:SHY917529 SRU917528:SRU917529 TBQ917528:TBQ917529 TLM917528:TLM917529 TVI917528:TVI917529 UFE917528:UFE917529 UPA917528:UPA917529 UYW917528:UYW917529 VIS917528:VIS917529 VSO917528:VSO917529 WCK917528:WCK917529 WMG917528:WMG917529 WWC917528:WWC917529 WWC983064:WWC983065 JQ983064:JQ983065 TM983064:TM983065 ADI983064:ADI983065 ANE983064:ANE983065 AXA983064:AXA983065 BGW983064:BGW983065 BQS983064:BQS983065 CAO983064:CAO983065 CKK983064:CKK983065 CUG983064:CUG983065 DEC983064:DEC983065 DNY983064:DNY983065 DXU983064:DXU983065 EHQ983064:EHQ983065 ERM983064:ERM983065 FBI983064:FBI983065 FLE983064:FLE983065 FVA983064:FVA983065 GEW983064:GEW983065 GOS983064:GOS983065 GYO983064:GYO983065 HIK983064:HIK983065 HSG983064:HSG983065 ICC983064:ICC983065 ILY983064:ILY983065 IVU983064:IVU983065 JFQ983064:JFQ983065 JPM983064:JPM983065 JZI983064:JZI983065 KJE983064:KJE983065 KTA983064:KTA983065 LCW983064:LCW983065 LMS983064:LMS983065 LWO983064:LWO983065 MGK983064:MGK983065 MQG983064:MQG983065 NAC983064:NAC983065 NJY983064:NJY983065 NTU983064:NTU983065 ODQ983064:ODQ983065 ONM983064:ONM983065 OXI983064:OXI983065 PHE983064:PHE983065 PRA983064:PRA983065 QAW983064:QAW983065 QKS983064:QKS983065 QUO983064:QUO983065 REK983064:REK983065 ROG983064:ROG983065 RYC983064:RYC983065 SHY983064:SHY983065 SRU983064:SRU983065 TBQ983064:TBQ983065 TLM983064:TLM983065 TVI983064:TVI983065 UFE983064:UFE983065 UPA983064:UPA983065 UYW983064:UYW983065 VIS983064:VIS983065 VSO983064:VSO983065 WCK983064:WCK983065 WMG983064:WMG983065 U24:U25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JQ24:JQ25 TM24:TM25 ADI24:ADI25 ANE24:ANE25 AXA24:AXA25 BGW24:BGW25 BQS24:BQS25 CAO24:CAO25 CKK24:CKK25 CUG24:CUG25 DEC24:DEC25 DNY24:DNY25 DXU24:DXU25 EHQ24:EHQ25 ERM24:ERM25 FBI24:FBI25 FLE24:FLE25 FVA24:FVA25 GEW24:GEW25 GOS24:GOS25 GYO24:GYO25 HIK24:HIK25 HSG24:HSG25 ICC24:ICC25 ILY24:ILY25 IVU24:IVU25 JFQ24:JFQ25 JPM24:JPM25 JZI24:JZI25 KJE24:KJE25 KTA24:KTA25 LCW24:LCW25 LMS24:LMS25 LWO24:LWO25 MGK24:MGK25 MQG24:MQG25 NAC24:NAC25 NJY24:NJY25 NTU24:NTU25 ODQ24:ODQ25 ONM24:ONM25 OXI24:OXI25 PHE24:PHE25 PRA24:PRA25 QAW24:QAW25 QKS24:QKS25 QUO24:QUO25 REK24:REK25 ROG24:ROG25 RYC24:RYC25 SHY24:SHY25 SRU24:SRU25 TBQ24:TBQ25 TLM24:TLM25 TVI24:TVI25 UFE24:UFE25 UPA24:UPA25 UYW24:UYW25 VIS24:VIS25 VSO24:VSO25 WCK24:WCK25 WMG24:WMG25 WWC24:WWC25 U262168:U262169"/>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6">
    <tabColor indexed="22"/>
  </sheetPr>
  <dimension ref="A1:T19"/>
  <sheetViews>
    <sheetView showGridLines="0" topLeftCell="E1" zoomScaleNormal="100" workbookViewId="0"/>
  </sheetViews>
  <sheetFormatPr defaultColWidth="10.5703125" defaultRowHeight="14.25"/>
  <cols>
    <col min="1" max="1" width="3.7109375" style="592" hidden="1" customWidth="1"/>
    <col min="2" max="4" width="3.7109375" style="586" hidden="1" customWidth="1"/>
    <col min="5" max="5" width="3.7109375" style="531" customWidth="1"/>
    <col min="6" max="6" width="9.7109375" style="524" customWidth="1"/>
    <col min="7" max="7" width="37.7109375" style="524" customWidth="1"/>
    <col min="8" max="8" width="66.85546875" style="524" customWidth="1"/>
    <col min="9" max="9" width="115.7109375" style="524" customWidth="1"/>
    <col min="10" max="11" width="10.5703125" style="586"/>
    <col min="12" max="12" width="11.140625" style="586" customWidth="1"/>
    <col min="13" max="20" width="10.5703125" style="586"/>
    <col min="21" max="16384" width="10.5703125" style="524"/>
  </cols>
  <sheetData>
    <row r="1" spans="1:20" ht="3" customHeight="1">
      <c r="A1" s="592" t="s">
        <v>69</v>
      </c>
    </row>
    <row r="2" spans="1:20" ht="22.5">
      <c r="F2" s="1196" t="s">
        <v>491</v>
      </c>
      <c r="G2" s="1197"/>
      <c r="H2" s="1198"/>
      <c r="I2" s="641"/>
    </row>
    <row r="3" spans="1:20" ht="3" customHeight="1"/>
    <row r="4" spans="1:20" s="571" customFormat="1" ht="11.25">
      <c r="A4" s="591"/>
      <c r="B4" s="591"/>
      <c r="C4" s="591"/>
      <c r="D4" s="591"/>
      <c r="F4" s="1157" t="s">
        <v>454</v>
      </c>
      <c r="G4" s="1157"/>
      <c r="H4" s="1157"/>
      <c r="I4" s="1199" t="s">
        <v>455</v>
      </c>
      <c r="J4" s="591"/>
      <c r="K4" s="591"/>
      <c r="L4" s="591"/>
      <c r="M4" s="591"/>
      <c r="N4" s="591"/>
      <c r="O4" s="591"/>
      <c r="P4" s="591"/>
      <c r="Q4" s="591"/>
      <c r="R4" s="591"/>
      <c r="S4" s="591"/>
      <c r="T4" s="591"/>
    </row>
    <row r="5" spans="1:20" s="571" customFormat="1" ht="11.25" customHeight="1">
      <c r="A5" s="591"/>
      <c r="B5" s="591"/>
      <c r="C5" s="591"/>
      <c r="D5" s="591"/>
      <c r="F5" s="607" t="s">
        <v>92</v>
      </c>
      <c r="G5" s="619" t="s">
        <v>457</v>
      </c>
      <c r="H5" s="606" t="s">
        <v>442</v>
      </c>
      <c r="I5" s="1199"/>
      <c r="J5" s="591"/>
      <c r="K5" s="591"/>
      <c r="L5" s="591"/>
      <c r="M5" s="591"/>
      <c r="N5" s="591"/>
      <c r="O5" s="591"/>
      <c r="P5" s="591"/>
      <c r="Q5" s="591"/>
      <c r="R5" s="591"/>
      <c r="S5" s="591"/>
      <c r="T5" s="591"/>
    </row>
    <row r="6" spans="1:20" s="571" customFormat="1" ht="12" customHeight="1">
      <c r="A6" s="591"/>
      <c r="B6" s="591"/>
      <c r="C6" s="591"/>
      <c r="D6" s="591"/>
      <c r="F6" s="608" t="s">
        <v>93</v>
      </c>
      <c r="G6" s="610">
        <v>2</v>
      </c>
      <c r="H6" s="611">
        <v>3</v>
      </c>
      <c r="I6" s="609">
        <v>4</v>
      </c>
      <c r="J6" s="591">
        <v>4</v>
      </c>
      <c r="K6" s="591"/>
      <c r="L6" s="591"/>
      <c r="M6" s="591"/>
      <c r="N6" s="591"/>
      <c r="O6" s="591"/>
      <c r="P6" s="591"/>
      <c r="Q6" s="591"/>
      <c r="R6" s="591"/>
      <c r="S6" s="591"/>
      <c r="T6" s="591"/>
    </row>
    <row r="7" spans="1:20" s="571" customFormat="1" ht="18.75">
      <c r="A7" s="591"/>
      <c r="B7" s="591"/>
      <c r="C7" s="591"/>
      <c r="D7" s="591"/>
      <c r="F7" s="617">
        <v>1</v>
      </c>
      <c r="G7" s="633" t="s">
        <v>492</v>
      </c>
      <c r="H7" s="605" t="str">
        <f>IF(dateCh="","",dateCh)</f>
        <v>13.05.2021</v>
      </c>
      <c r="I7" s="582" t="s">
        <v>493</v>
      </c>
      <c r="J7" s="616"/>
      <c r="K7" s="591"/>
      <c r="L7" s="591"/>
      <c r="M7" s="591"/>
      <c r="N7" s="591"/>
      <c r="O7" s="591"/>
      <c r="P7" s="591"/>
      <c r="Q7" s="591"/>
      <c r="R7" s="591"/>
      <c r="S7" s="591"/>
      <c r="T7" s="591"/>
    </row>
    <row r="8" spans="1:20" s="571" customFormat="1" ht="45">
      <c r="A8" s="1200">
        <v>1</v>
      </c>
      <c r="B8" s="591"/>
      <c r="C8" s="591"/>
      <c r="D8" s="591"/>
      <c r="F8" s="617" t="str">
        <f>"2." &amp;mergeValue(A8)</f>
        <v>2.1</v>
      </c>
      <c r="G8" s="633" t="s">
        <v>494</v>
      </c>
      <c r="H8" s="605"/>
      <c r="I8" s="582" t="s">
        <v>590</v>
      </c>
      <c r="J8" s="616"/>
      <c r="K8" s="591"/>
      <c r="L8" s="591"/>
      <c r="M8" s="591"/>
      <c r="N8" s="591"/>
      <c r="O8" s="591"/>
      <c r="P8" s="591"/>
      <c r="Q8" s="591"/>
      <c r="R8" s="591"/>
      <c r="S8" s="591"/>
      <c r="T8" s="591"/>
    </row>
    <row r="9" spans="1:20" s="571" customFormat="1" ht="22.5">
      <c r="A9" s="1200"/>
      <c r="B9" s="591"/>
      <c r="C9" s="591"/>
      <c r="D9" s="591"/>
      <c r="F9" s="617" t="str">
        <f>"3." &amp;mergeValue(A9)</f>
        <v>3.1</v>
      </c>
      <c r="G9" s="633" t="s">
        <v>495</v>
      </c>
      <c r="H9" s="605"/>
      <c r="I9" s="582" t="s">
        <v>588</v>
      </c>
      <c r="J9" s="616"/>
      <c r="K9" s="591"/>
      <c r="L9" s="591"/>
      <c r="M9" s="591"/>
      <c r="N9" s="591"/>
      <c r="O9" s="591"/>
      <c r="P9" s="591"/>
      <c r="Q9" s="591"/>
      <c r="R9" s="591"/>
      <c r="S9" s="591"/>
      <c r="T9" s="591"/>
    </row>
    <row r="10" spans="1:20" s="571" customFormat="1" ht="22.5">
      <c r="A10" s="1200"/>
      <c r="B10" s="591"/>
      <c r="C10" s="591"/>
      <c r="D10" s="591"/>
      <c r="F10" s="617" t="str">
        <f>"4."&amp;mergeValue(A10)</f>
        <v>4.1</v>
      </c>
      <c r="G10" s="633" t="s">
        <v>496</v>
      </c>
      <c r="H10" s="606" t="s">
        <v>458</v>
      </c>
      <c r="I10" s="582"/>
      <c r="J10" s="616"/>
      <c r="K10" s="591"/>
      <c r="L10" s="591"/>
      <c r="M10" s="591"/>
      <c r="N10" s="591"/>
      <c r="O10" s="591"/>
      <c r="P10" s="591"/>
      <c r="Q10" s="591"/>
      <c r="R10" s="591"/>
      <c r="S10" s="591"/>
      <c r="T10" s="591"/>
    </row>
    <row r="11" spans="1:20" s="571" customFormat="1" ht="18.75">
      <c r="A11" s="1200"/>
      <c r="B11" s="1200">
        <v>1</v>
      </c>
      <c r="C11" s="624"/>
      <c r="D11" s="624"/>
      <c r="F11" s="617" t="str">
        <f>"4."&amp;mergeValue(A11) &amp;"."&amp;mergeValue(B11)</f>
        <v>4.1.1</v>
      </c>
      <c r="G11" s="612" t="s">
        <v>592</v>
      </c>
      <c r="H11" s="605" t="str">
        <f>IF(region_name="","",region_name)</f>
        <v>Челябинская область</v>
      </c>
      <c r="I11" s="582" t="s">
        <v>499</v>
      </c>
      <c r="J11" s="616"/>
      <c r="K11" s="591"/>
      <c r="L11" s="591"/>
      <c r="M11" s="591"/>
      <c r="N11" s="591"/>
      <c r="O11" s="591"/>
      <c r="P11" s="591"/>
      <c r="Q11" s="591"/>
      <c r="R11" s="591"/>
      <c r="S11" s="591"/>
      <c r="T11" s="591"/>
    </row>
    <row r="12" spans="1:20" s="571" customFormat="1" ht="22.5">
      <c r="A12" s="1200"/>
      <c r="B12" s="1200"/>
      <c r="C12" s="1200">
        <v>1</v>
      </c>
      <c r="D12" s="624"/>
      <c r="F12" s="617" t="str">
        <f>"4."&amp;mergeValue(A12) &amp;"."&amp;mergeValue(B12)&amp;"."&amp;mergeValue(C12)</f>
        <v>4.1.1.1</v>
      </c>
      <c r="G12" s="623" t="s">
        <v>497</v>
      </c>
      <c r="H12" s="605"/>
      <c r="I12" s="582" t="s">
        <v>500</v>
      </c>
      <c r="J12" s="616"/>
      <c r="K12" s="591"/>
      <c r="L12" s="591"/>
      <c r="M12" s="591"/>
      <c r="N12" s="591"/>
      <c r="O12" s="591"/>
      <c r="P12" s="591"/>
      <c r="Q12" s="591"/>
      <c r="R12" s="591"/>
      <c r="S12" s="591"/>
      <c r="T12" s="591"/>
    </row>
    <row r="13" spans="1:20" s="571" customFormat="1" ht="39" customHeight="1">
      <c r="A13" s="1200"/>
      <c r="B13" s="1200"/>
      <c r="C13" s="1200"/>
      <c r="D13" s="624">
        <v>1</v>
      </c>
      <c r="F13" s="617" t="str">
        <f>"4."&amp;mergeValue(A13) &amp;"."&amp;mergeValue(B13)&amp;"."&amp;mergeValue(C13)&amp;"."&amp;mergeValue(D13)</f>
        <v>4.1.1.1.1</v>
      </c>
      <c r="G13" s="634" t="s">
        <v>498</v>
      </c>
      <c r="H13" s="605"/>
      <c r="I13" s="1201" t="s">
        <v>591</v>
      </c>
      <c r="J13" s="616"/>
      <c r="K13" s="591"/>
      <c r="L13" s="591"/>
      <c r="M13" s="591"/>
      <c r="N13" s="591"/>
      <c r="O13" s="591"/>
      <c r="P13" s="591"/>
      <c r="Q13" s="591"/>
      <c r="R13" s="591"/>
      <c r="S13" s="591"/>
      <c r="T13" s="591"/>
    </row>
    <row r="14" spans="1:20" s="571" customFormat="1" ht="18.75">
      <c r="A14" s="1200"/>
      <c r="B14" s="1200"/>
      <c r="C14" s="1200"/>
      <c r="D14" s="624"/>
      <c r="F14" s="620"/>
      <c r="G14" s="551" t="s">
        <v>4</v>
      </c>
      <c r="H14" s="625"/>
      <c r="I14" s="1201"/>
      <c r="J14" s="616"/>
      <c r="K14" s="591"/>
      <c r="L14" s="591"/>
      <c r="M14" s="591"/>
      <c r="N14" s="591"/>
      <c r="O14" s="591"/>
      <c r="P14" s="591"/>
      <c r="Q14" s="591"/>
      <c r="R14" s="591"/>
      <c r="S14" s="591"/>
      <c r="T14" s="591"/>
    </row>
    <row r="15" spans="1:20" s="571" customFormat="1" ht="18.75">
      <c r="A15" s="1200"/>
      <c r="B15" s="1200"/>
      <c r="C15" s="624"/>
      <c r="D15" s="624"/>
      <c r="F15" s="635"/>
      <c r="G15" s="578" t="s">
        <v>403</v>
      </c>
      <c r="H15" s="636"/>
      <c r="I15" s="637"/>
      <c r="J15" s="616"/>
      <c r="K15" s="591"/>
      <c r="L15" s="591"/>
      <c r="M15" s="591"/>
      <c r="N15" s="591"/>
      <c r="O15" s="591"/>
      <c r="P15" s="591"/>
      <c r="Q15" s="591"/>
      <c r="R15" s="591"/>
      <c r="S15" s="591"/>
      <c r="T15" s="591"/>
    </row>
    <row r="16" spans="1:20" s="571" customFormat="1" ht="18.75">
      <c r="A16" s="1200"/>
      <c r="B16" s="591"/>
      <c r="C16" s="591"/>
      <c r="D16" s="591"/>
      <c r="F16" s="620"/>
      <c r="G16" s="559" t="s">
        <v>506</v>
      </c>
      <c r="H16" s="621"/>
      <c r="I16" s="622"/>
      <c r="J16" s="616"/>
      <c r="K16" s="591"/>
      <c r="L16" s="591"/>
      <c r="M16" s="591"/>
      <c r="N16" s="591"/>
      <c r="O16" s="591"/>
      <c r="P16" s="591"/>
      <c r="Q16" s="591"/>
      <c r="R16" s="591"/>
      <c r="S16" s="591"/>
      <c r="T16" s="591"/>
    </row>
    <row r="17" spans="1:20" s="571" customFormat="1" ht="18.75">
      <c r="A17" s="591"/>
      <c r="B17" s="591"/>
      <c r="C17" s="591"/>
      <c r="D17" s="591"/>
      <c r="F17" s="620"/>
      <c r="G17" s="566" t="s">
        <v>505</v>
      </c>
      <c r="H17" s="621"/>
      <c r="I17" s="622"/>
      <c r="J17" s="616"/>
      <c r="K17" s="591"/>
      <c r="L17" s="591"/>
      <c r="M17" s="591"/>
      <c r="N17" s="591"/>
      <c r="O17" s="591"/>
      <c r="P17" s="591"/>
      <c r="Q17" s="591"/>
      <c r="R17" s="591"/>
      <c r="S17" s="591"/>
      <c r="T17" s="591"/>
    </row>
    <row r="18" spans="1:20" s="614" customFormat="1" ht="3" customHeight="1">
      <c r="A18" s="615"/>
      <c r="B18" s="615"/>
      <c r="C18" s="615"/>
      <c r="D18" s="615"/>
      <c r="F18" s="626"/>
      <c r="G18" s="627"/>
      <c r="H18" s="628"/>
      <c r="I18" s="629"/>
      <c r="J18" s="615"/>
      <c r="K18" s="615"/>
      <c r="L18" s="615"/>
      <c r="M18" s="615"/>
      <c r="N18" s="615"/>
      <c r="O18" s="615"/>
      <c r="P18" s="615"/>
      <c r="Q18" s="615"/>
      <c r="R18" s="615"/>
      <c r="S18" s="615"/>
      <c r="T18" s="615"/>
    </row>
    <row r="19" spans="1:20" s="614" customFormat="1" ht="15" customHeight="1">
      <c r="A19" s="615"/>
      <c r="B19" s="615"/>
      <c r="C19" s="615"/>
      <c r="D19" s="615"/>
      <c r="F19" s="613"/>
      <c r="G19" s="1195" t="s">
        <v>593</v>
      </c>
      <c r="H19" s="1195"/>
      <c r="I19" s="595"/>
      <c r="J19" s="615"/>
      <c r="K19" s="615"/>
      <c r="L19" s="615"/>
      <c r="M19" s="615"/>
      <c r="N19" s="615"/>
      <c r="O19" s="615"/>
      <c r="P19" s="615"/>
      <c r="Q19" s="615"/>
      <c r="R19" s="615"/>
      <c r="S19" s="615"/>
      <c r="T19" s="615"/>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6">
    <tabColor rgb="FFEAEBEE"/>
    <pageSetUpPr fitToPage="1"/>
  </sheetPr>
  <dimension ref="A1:AH34"/>
  <sheetViews>
    <sheetView showGridLines="0" topLeftCell="I4" zoomScaleNormal="100" workbookViewId="0"/>
  </sheetViews>
  <sheetFormatPr defaultColWidth="10.5703125" defaultRowHeight="14.25"/>
  <cols>
    <col min="1" max="6" width="10.5703125" style="477" hidden="1" customWidth="1"/>
    <col min="7" max="8" width="9.140625" style="484" hidden="1" customWidth="1"/>
    <col min="9" max="9" width="3.7109375" style="484" customWidth="1"/>
    <col min="10" max="11" width="3.7109375" style="483" customWidth="1"/>
    <col min="12" max="12" width="12.7109375" style="477" customWidth="1"/>
    <col min="13" max="13" width="44.7109375" style="477" customWidth="1"/>
    <col min="14" max="14" width="2.140625" style="477" hidden="1" customWidth="1"/>
    <col min="15" max="17" width="23.7109375" style="477" hidden="1" customWidth="1"/>
    <col min="18" max="18" width="11.7109375" style="477" customWidth="1"/>
    <col min="19" max="19" width="3.7109375" style="477" customWidth="1"/>
    <col min="20" max="20" width="11.7109375" style="477" customWidth="1"/>
    <col min="21" max="21" width="8.5703125" style="477" hidden="1" customWidth="1"/>
    <col min="22" max="22" width="4.7109375" style="477" customWidth="1"/>
    <col min="23" max="23" width="115.7109375" style="477" customWidth="1"/>
    <col min="24" max="26" width="10.5703125" style="501"/>
    <col min="27" max="27" width="10.140625" style="501" customWidth="1"/>
    <col min="28" max="34" width="10.5703125" style="501"/>
    <col min="35" max="256" width="10.5703125" style="477"/>
    <col min="257" max="264" width="0" style="477" hidden="1" customWidth="1"/>
    <col min="265" max="267" width="3.7109375" style="477" customWidth="1"/>
    <col min="268" max="268" width="12.7109375" style="477" customWidth="1"/>
    <col min="269" max="269" width="47.42578125" style="477" customWidth="1"/>
    <col min="270" max="273" width="0" style="477" hidden="1" customWidth="1"/>
    <col min="274" max="274" width="11.7109375" style="477" customWidth="1"/>
    <col min="275" max="275" width="6.42578125" style="477" bestFit="1" customWidth="1"/>
    <col min="276" max="276" width="11.7109375" style="477" customWidth="1"/>
    <col min="277" max="277" width="0" style="477" hidden="1" customWidth="1"/>
    <col min="278" max="278" width="3.7109375" style="477" customWidth="1"/>
    <col min="279" max="279" width="11.140625" style="477" bestFit="1" customWidth="1"/>
    <col min="280" max="282" width="10.5703125" style="477"/>
    <col min="283" max="283" width="10.140625" style="477" customWidth="1"/>
    <col min="284" max="512" width="10.5703125" style="477"/>
    <col min="513" max="520" width="0" style="477" hidden="1" customWidth="1"/>
    <col min="521" max="523" width="3.7109375" style="477" customWidth="1"/>
    <col min="524" max="524" width="12.7109375" style="477" customWidth="1"/>
    <col min="525" max="525" width="47.42578125" style="477" customWidth="1"/>
    <col min="526" max="529" width="0" style="477" hidden="1" customWidth="1"/>
    <col min="530" max="530" width="11.7109375" style="477" customWidth="1"/>
    <col min="531" max="531" width="6.42578125" style="477" bestFit="1" customWidth="1"/>
    <col min="532" max="532" width="11.7109375" style="477" customWidth="1"/>
    <col min="533" max="533" width="0" style="477" hidden="1" customWidth="1"/>
    <col min="534" max="534" width="3.7109375" style="477" customWidth="1"/>
    <col min="535" max="535" width="11.140625" style="477" bestFit="1" customWidth="1"/>
    <col min="536" max="538" width="10.5703125" style="477"/>
    <col min="539" max="539" width="10.140625" style="477" customWidth="1"/>
    <col min="540" max="768" width="10.5703125" style="477"/>
    <col min="769" max="776" width="0" style="477" hidden="1" customWidth="1"/>
    <col min="777" max="779" width="3.7109375" style="477" customWidth="1"/>
    <col min="780" max="780" width="12.7109375" style="477" customWidth="1"/>
    <col min="781" max="781" width="47.42578125" style="477" customWidth="1"/>
    <col min="782" max="785" width="0" style="477" hidden="1" customWidth="1"/>
    <col min="786" max="786" width="11.7109375" style="477" customWidth="1"/>
    <col min="787" max="787" width="6.42578125" style="477" bestFit="1" customWidth="1"/>
    <col min="788" max="788" width="11.7109375" style="477" customWidth="1"/>
    <col min="789" max="789" width="0" style="477" hidden="1" customWidth="1"/>
    <col min="790" max="790" width="3.7109375" style="477" customWidth="1"/>
    <col min="791" max="791" width="11.140625" style="477" bestFit="1" customWidth="1"/>
    <col min="792" max="794" width="10.5703125" style="477"/>
    <col min="795" max="795" width="10.140625" style="477" customWidth="1"/>
    <col min="796" max="1024" width="10.5703125" style="477"/>
    <col min="1025" max="1032" width="0" style="477" hidden="1" customWidth="1"/>
    <col min="1033" max="1035" width="3.7109375" style="477" customWidth="1"/>
    <col min="1036" max="1036" width="12.7109375" style="477" customWidth="1"/>
    <col min="1037" max="1037" width="47.42578125" style="477" customWidth="1"/>
    <col min="1038" max="1041" width="0" style="477" hidden="1" customWidth="1"/>
    <col min="1042" max="1042" width="11.7109375" style="477" customWidth="1"/>
    <col min="1043" max="1043" width="6.42578125" style="477" bestFit="1" customWidth="1"/>
    <col min="1044" max="1044" width="11.7109375" style="477" customWidth="1"/>
    <col min="1045" max="1045" width="0" style="477" hidden="1" customWidth="1"/>
    <col min="1046" max="1046" width="3.7109375" style="477" customWidth="1"/>
    <col min="1047" max="1047" width="11.140625" style="477" bestFit="1" customWidth="1"/>
    <col min="1048" max="1050" width="10.5703125" style="477"/>
    <col min="1051" max="1051" width="10.140625" style="477" customWidth="1"/>
    <col min="1052" max="1280" width="10.5703125" style="477"/>
    <col min="1281" max="1288" width="0" style="477" hidden="1" customWidth="1"/>
    <col min="1289" max="1291" width="3.7109375" style="477" customWidth="1"/>
    <col min="1292" max="1292" width="12.7109375" style="477" customWidth="1"/>
    <col min="1293" max="1293" width="47.42578125" style="477" customWidth="1"/>
    <col min="1294" max="1297" width="0" style="477" hidden="1" customWidth="1"/>
    <col min="1298" max="1298" width="11.7109375" style="477" customWidth="1"/>
    <col min="1299" max="1299" width="6.42578125" style="477" bestFit="1" customWidth="1"/>
    <col min="1300" max="1300" width="11.7109375" style="477" customWidth="1"/>
    <col min="1301" max="1301" width="0" style="477" hidden="1" customWidth="1"/>
    <col min="1302" max="1302" width="3.7109375" style="477" customWidth="1"/>
    <col min="1303" max="1303" width="11.140625" style="477" bestFit="1" customWidth="1"/>
    <col min="1304" max="1306" width="10.5703125" style="477"/>
    <col min="1307" max="1307" width="10.140625" style="477" customWidth="1"/>
    <col min="1308" max="1536" width="10.5703125" style="477"/>
    <col min="1537" max="1544" width="0" style="477" hidden="1" customWidth="1"/>
    <col min="1545" max="1547" width="3.7109375" style="477" customWidth="1"/>
    <col min="1548" max="1548" width="12.7109375" style="477" customWidth="1"/>
    <col min="1549" max="1549" width="47.42578125" style="477" customWidth="1"/>
    <col min="1550" max="1553" width="0" style="477" hidden="1" customWidth="1"/>
    <col min="1554" max="1554" width="11.7109375" style="477" customWidth="1"/>
    <col min="1555" max="1555" width="6.42578125" style="477" bestFit="1" customWidth="1"/>
    <col min="1556" max="1556" width="11.7109375" style="477" customWidth="1"/>
    <col min="1557" max="1557" width="0" style="477" hidden="1" customWidth="1"/>
    <col min="1558" max="1558" width="3.7109375" style="477" customWidth="1"/>
    <col min="1559" max="1559" width="11.140625" style="477" bestFit="1" customWidth="1"/>
    <col min="1560" max="1562" width="10.5703125" style="477"/>
    <col min="1563" max="1563" width="10.140625" style="477" customWidth="1"/>
    <col min="1564" max="1792" width="10.5703125" style="477"/>
    <col min="1793" max="1800" width="0" style="477" hidden="1" customWidth="1"/>
    <col min="1801" max="1803" width="3.7109375" style="477" customWidth="1"/>
    <col min="1804" max="1804" width="12.7109375" style="477" customWidth="1"/>
    <col min="1805" max="1805" width="47.42578125" style="477" customWidth="1"/>
    <col min="1806" max="1809" width="0" style="477" hidden="1" customWidth="1"/>
    <col min="1810" max="1810" width="11.7109375" style="477" customWidth="1"/>
    <col min="1811" max="1811" width="6.42578125" style="477" bestFit="1" customWidth="1"/>
    <col min="1812" max="1812" width="11.7109375" style="477" customWidth="1"/>
    <col min="1813" max="1813" width="0" style="477" hidden="1" customWidth="1"/>
    <col min="1814" max="1814" width="3.7109375" style="477" customWidth="1"/>
    <col min="1815" max="1815" width="11.140625" style="477" bestFit="1" customWidth="1"/>
    <col min="1816" max="1818" width="10.5703125" style="477"/>
    <col min="1819" max="1819" width="10.140625" style="477" customWidth="1"/>
    <col min="1820" max="2048" width="10.5703125" style="477"/>
    <col min="2049" max="2056" width="0" style="477" hidden="1" customWidth="1"/>
    <col min="2057" max="2059" width="3.7109375" style="477" customWidth="1"/>
    <col min="2060" max="2060" width="12.7109375" style="477" customWidth="1"/>
    <col min="2061" max="2061" width="47.42578125" style="477" customWidth="1"/>
    <col min="2062" max="2065" width="0" style="477" hidden="1" customWidth="1"/>
    <col min="2066" max="2066" width="11.7109375" style="477" customWidth="1"/>
    <col min="2067" max="2067" width="6.42578125" style="477" bestFit="1" customWidth="1"/>
    <col min="2068" max="2068" width="11.7109375" style="477" customWidth="1"/>
    <col min="2069" max="2069" width="0" style="477" hidden="1" customWidth="1"/>
    <col min="2070" max="2070" width="3.7109375" style="477" customWidth="1"/>
    <col min="2071" max="2071" width="11.140625" style="477" bestFit="1" customWidth="1"/>
    <col min="2072" max="2074" width="10.5703125" style="477"/>
    <col min="2075" max="2075" width="10.140625" style="477" customWidth="1"/>
    <col min="2076" max="2304" width="10.5703125" style="477"/>
    <col min="2305" max="2312" width="0" style="477" hidden="1" customWidth="1"/>
    <col min="2313" max="2315" width="3.7109375" style="477" customWidth="1"/>
    <col min="2316" max="2316" width="12.7109375" style="477" customWidth="1"/>
    <col min="2317" max="2317" width="47.42578125" style="477" customWidth="1"/>
    <col min="2318" max="2321" width="0" style="477" hidden="1" customWidth="1"/>
    <col min="2322" max="2322" width="11.7109375" style="477" customWidth="1"/>
    <col min="2323" max="2323" width="6.42578125" style="477" bestFit="1" customWidth="1"/>
    <col min="2324" max="2324" width="11.7109375" style="477" customWidth="1"/>
    <col min="2325" max="2325" width="0" style="477" hidden="1" customWidth="1"/>
    <col min="2326" max="2326" width="3.7109375" style="477" customWidth="1"/>
    <col min="2327" max="2327" width="11.140625" style="477" bestFit="1" customWidth="1"/>
    <col min="2328" max="2330" width="10.5703125" style="477"/>
    <col min="2331" max="2331" width="10.140625" style="477" customWidth="1"/>
    <col min="2332" max="2560" width="10.5703125" style="477"/>
    <col min="2561" max="2568" width="0" style="477" hidden="1" customWidth="1"/>
    <col min="2569" max="2571" width="3.7109375" style="477" customWidth="1"/>
    <col min="2572" max="2572" width="12.7109375" style="477" customWidth="1"/>
    <col min="2573" max="2573" width="47.42578125" style="477" customWidth="1"/>
    <col min="2574" max="2577" width="0" style="477" hidden="1" customWidth="1"/>
    <col min="2578" max="2578" width="11.7109375" style="477" customWidth="1"/>
    <col min="2579" max="2579" width="6.42578125" style="477" bestFit="1" customWidth="1"/>
    <col min="2580" max="2580" width="11.7109375" style="477" customWidth="1"/>
    <col min="2581" max="2581" width="0" style="477" hidden="1" customWidth="1"/>
    <col min="2582" max="2582" width="3.7109375" style="477" customWidth="1"/>
    <col min="2583" max="2583" width="11.140625" style="477" bestFit="1" customWidth="1"/>
    <col min="2584" max="2586" width="10.5703125" style="477"/>
    <col min="2587" max="2587" width="10.140625" style="477" customWidth="1"/>
    <col min="2588" max="2816" width="10.5703125" style="477"/>
    <col min="2817" max="2824" width="0" style="477" hidden="1" customWidth="1"/>
    <col min="2825" max="2827" width="3.7109375" style="477" customWidth="1"/>
    <col min="2828" max="2828" width="12.7109375" style="477" customWidth="1"/>
    <col min="2829" max="2829" width="47.42578125" style="477" customWidth="1"/>
    <col min="2830" max="2833" width="0" style="477" hidden="1" customWidth="1"/>
    <col min="2834" max="2834" width="11.7109375" style="477" customWidth="1"/>
    <col min="2835" max="2835" width="6.42578125" style="477" bestFit="1" customWidth="1"/>
    <col min="2836" max="2836" width="11.7109375" style="477" customWidth="1"/>
    <col min="2837" max="2837" width="0" style="477" hidden="1" customWidth="1"/>
    <col min="2838" max="2838" width="3.7109375" style="477" customWidth="1"/>
    <col min="2839" max="2839" width="11.140625" style="477" bestFit="1" customWidth="1"/>
    <col min="2840" max="2842" width="10.5703125" style="477"/>
    <col min="2843" max="2843" width="10.140625" style="477" customWidth="1"/>
    <col min="2844" max="3072" width="10.5703125" style="477"/>
    <col min="3073" max="3080" width="0" style="477" hidden="1" customWidth="1"/>
    <col min="3081" max="3083" width="3.7109375" style="477" customWidth="1"/>
    <col min="3084" max="3084" width="12.7109375" style="477" customWidth="1"/>
    <col min="3085" max="3085" width="47.42578125" style="477" customWidth="1"/>
    <col min="3086" max="3089" width="0" style="477" hidden="1" customWidth="1"/>
    <col min="3090" max="3090" width="11.7109375" style="477" customWidth="1"/>
    <col min="3091" max="3091" width="6.42578125" style="477" bestFit="1" customWidth="1"/>
    <col min="3092" max="3092" width="11.7109375" style="477" customWidth="1"/>
    <col min="3093" max="3093" width="0" style="477" hidden="1" customWidth="1"/>
    <col min="3094" max="3094" width="3.7109375" style="477" customWidth="1"/>
    <col min="3095" max="3095" width="11.140625" style="477" bestFit="1" customWidth="1"/>
    <col min="3096" max="3098" width="10.5703125" style="477"/>
    <col min="3099" max="3099" width="10.140625" style="477" customWidth="1"/>
    <col min="3100" max="3328" width="10.5703125" style="477"/>
    <col min="3329" max="3336" width="0" style="477" hidden="1" customWidth="1"/>
    <col min="3337" max="3339" width="3.7109375" style="477" customWidth="1"/>
    <col min="3340" max="3340" width="12.7109375" style="477" customWidth="1"/>
    <col min="3341" max="3341" width="47.42578125" style="477" customWidth="1"/>
    <col min="3342" max="3345" width="0" style="477" hidden="1" customWidth="1"/>
    <col min="3346" max="3346" width="11.7109375" style="477" customWidth="1"/>
    <col min="3347" max="3347" width="6.42578125" style="477" bestFit="1" customWidth="1"/>
    <col min="3348" max="3348" width="11.7109375" style="477" customWidth="1"/>
    <col min="3349" max="3349" width="0" style="477" hidden="1" customWidth="1"/>
    <col min="3350" max="3350" width="3.7109375" style="477" customWidth="1"/>
    <col min="3351" max="3351" width="11.140625" style="477" bestFit="1" customWidth="1"/>
    <col min="3352" max="3354" width="10.5703125" style="477"/>
    <col min="3355" max="3355" width="10.140625" style="477" customWidth="1"/>
    <col min="3356" max="3584" width="10.5703125" style="477"/>
    <col min="3585" max="3592" width="0" style="477" hidden="1" customWidth="1"/>
    <col min="3593" max="3595" width="3.7109375" style="477" customWidth="1"/>
    <col min="3596" max="3596" width="12.7109375" style="477" customWidth="1"/>
    <col min="3597" max="3597" width="47.42578125" style="477" customWidth="1"/>
    <col min="3598" max="3601" width="0" style="477" hidden="1" customWidth="1"/>
    <col min="3602" max="3602" width="11.7109375" style="477" customWidth="1"/>
    <col min="3603" max="3603" width="6.42578125" style="477" bestFit="1" customWidth="1"/>
    <col min="3604" max="3604" width="11.7109375" style="477" customWidth="1"/>
    <col min="3605" max="3605" width="0" style="477" hidden="1" customWidth="1"/>
    <col min="3606" max="3606" width="3.7109375" style="477" customWidth="1"/>
    <col min="3607" max="3607" width="11.140625" style="477" bestFit="1" customWidth="1"/>
    <col min="3608" max="3610" width="10.5703125" style="477"/>
    <col min="3611" max="3611" width="10.140625" style="477" customWidth="1"/>
    <col min="3612" max="3840" width="10.5703125" style="477"/>
    <col min="3841" max="3848" width="0" style="477" hidden="1" customWidth="1"/>
    <col min="3849" max="3851" width="3.7109375" style="477" customWidth="1"/>
    <col min="3852" max="3852" width="12.7109375" style="477" customWidth="1"/>
    <col min="3853" max="3853" width="47.42578125" style="477" customWidth="1"/>
    <col min="3854" max="3857" width="0" style="477" hidden="1" customWidth="1"/>
    <col min="3858" max="3858" width="11.7109375" style="477" customWidth="1"/>
    <col min="3859" max="3859" width="6.42578125" style="477" bestFit="1" customWidth="1"/>
    <col min="3860" max="3860" width="11.7109375" style="477" customWidth="1"/>
    <col min="3861" max="3861" width="0" style="477" hidden="1" customWidth="1"/>
    <col min="3862" max="3862" width="3.7109375" style="477" customWidth="1"/>
    <col min="3863" max="3863" width="11.140625" style="477" bestFit="1" customWidth="1"/>
    <col min="3864" max="3866" width="10.5703125" style="477"/>
    <col min="3867" max="3867" width="10.140625" style="477" customWidth="1"/>
    <col min="3868" max="4096" width="10.5703125" style="477"/>
    <col min="4097" max="4104" width="0" style="477" hidden="1" customWidth="1"/>
    <col min="4105" max="4107" width="3.7109375" style="477" customWidth="1"/>
    <col min="4108" max="4108" width="12.7109375" style="477" customWidth="1"/>
    <col min="4109" max="4109" width="47.42578125" style="477" customWidth="1"/>
    <col min="4110" max="4113" width="0" style="477" hidden="1" customWidth="1"/>
    <col min="4114" max="4114" width="11.7109375" style="477" customWidth="1"/>
    <col min="4115" max="4115" width="6.42578125" style="477" bestFit="1" customWidth="1"/>
    <col min="4116" max="4116" width="11.7109375" style="477" customWidth="1"/>
    <col min="4117" max="4117" width="0" style="477" hidden="1" customWidth="1"/>
    <col min="4118" max="4118" width="3.7109375" style="477" customWidth="1"/>
    <col min="4119" max="4119" width="11.140625" style="477" bestFit="1" customWidth="1"/>
    <col min="4120" max="4122" width="10.5703125" style="477"/>
    <col min="4123" max="4123" width="10.140625" style="477" customWidth="1"/>
    <col min="4124" max="4352" width="10.5703125" style="477"/>
    <col min="4353" max="4360" width="0" style="477" hidden="1" customWidth="1"/>
    <col min="4361" max="4363" width="3.7109375" style="477" customWidth="1"/>
    <col min="4364" max="4364" width="12.7109375" style="477" customWidth="1"/>
    <col min="4365" max="4365" width="47.42578125" style="477" customWidth="1"/>
    <col min="4366" max="4369" width="0" style="477" hidden="1" customWidth="1"/>
    <col min="4370" max="4370" width="11.7109375" style="477" customWidth="1"/>
    <col min="4371" max="4371" width="6.42578125" style="477" bestFit="1" customWidth="1"/>
    <col min="4372" max="4372" width="11.7109375" style="477" customWidth="1"/>
    <col min="4373" max="4373" width="0" style="477" hidden="1" customWidth="1"/>
    <col min="4374" max="4374" width="3.7109375" style="477" customWidth="1"/>
    <col min="4375" max="4375" width="11.140625" style="477" bestFit="1" customWidth="1"/>
    <col min="4376" max="4378" width="10.5703125" style="477"/>
    <col min="4379" max="4379" width="10.140625" style="477" customWidth="1"/>
    <col min="4380" max="4608" width="10.5703125" style="477"/>
    <col min="4609" max="4616" width="0" style="477" hidden="1" customWidth="1"/>
    <col min="4617" max="4619" width="3.7109375" style="477" customWidth="1"/>
    <col min="4620" max="4620" width="12.7109375" style="477" customWidth="1"/>
    <col min="4621" max="4621" width="47.42578125" style="477" customWidth="1"/>
    <col min="4622" max="4625" width="0" style="477" hidden="1" customWidth="1"/>
    <col min="4626" max="4626" width="11.7109375" style="477" customWidth="1"/>
    <col min="4627" max="4627" width="6.42578125" style="477" bestFit="1" customWidth="1"/>
    <col min="4628" max="4628" width="11.7109375" style="477" customWidth="1"/>
    <col min="4629" max="4629" width="0" style="477" hidden="1" customWidth="1"/>
    <col min="4630" max="4630" width="3.7109375" style="477" customWidth="1"/>
    <col min="4631" max="4631" width="11.140625" style="477" bestFit="1" customWidth="1"/>
    <col min="4632" max="4634" width="10.5703125" style="477"/>
    <col min="4635" max="4635" width="10.140625" style="477" customWidth="1"/>
    <col min="4636" max="4864" width="10.5703125" style="477"/>
    <col min="4865" max="4872" width="0" style="477" hidden="1" customWidth="1"/>
    <col min="4873" max="4875" width="3.7109375" style="477" customWidth="1"/>
    <col min="4876" max="4876" width="12.7109375" style="477" customWidth="1"/>
    <col min="4877" max="4877" width="47.42578125" style="477" customWidth="1"/>
    <col min="4878" max="4881" width="0" style="477" hidden="1" customWidth="1"/>
    <col min="4882" max="4882" width="11.7109375" style="477" customWidth="1"/>
    <col min="4883" max="4883" width="6.42578125" style="477" bestFit="1" customWidth="1"/>
    <col min="4884" max="4884" width="11.7109375" style="477" customWidth="1"/>
    <col min="4885" max="4885" width="0" style="477" hidden="1" customWidth="1"/>
    <col min="4886" max="4886" width="3.7109375" style="477" customWidth="1"/>
    <col min="4887" max="4887" width="11.140625" style="477" bestFit="1" customWidth="1"/>
    <col min="4888" max="4890" width="10.5703125" style="477"/>
    <col min="4891" max="4891" width="10.140625" style="477" customWidth="1"/>
    <col min="4892" max="5120" width="10.5703125" style="477"/>
    <col min="5121" max="5128" width="0" style="477" hidden="1" customWidth="1"/>
    <col min="5129" max="5131" width="3.7109375" style="477" customWidth="1"/>
    <col min="5132" max="5132" width="12.7109375" style="477" customWidth="1"/>
    <col min="5133" max="5133" width="47.42578125" style="477" customWidth="1"/>
    <col min="5134" max="5137" width="0" style="477" hidden="1" customWidth="1"/>
    <col min="5138" max="5138" width="11.7109375" style="477" customWidth="1"/>
    <col min="5139" max="5139" width="6.42578125" style="477" bestFit="1" customWidth="1"/>
    <col min="5140" max="5140" width="11.7109375" style="477" customWidth="1"/>
    <col min="5141" max="5141" width="0" style="477" hidden="1" customWidth="1"/>
    <col min="5142" max="5142" width="3.7109375" style="477" customWidth="1"/>
    <col min="5143" max="5143" width="11.140625" style="477" bestFit="1" customWidth="1"/>
    <col min="5144" max="5146" width="10.5703125" style="477"/>
    <col min="5147" max="5147" width="10.140625" style="477" customWidth="1"/>
    <col min="5148" max="5376" width="10.5703125" style="477"/>
    <col min="5377" max="5384" width="0" style="477" hidden="1" customWidth="1"/>
    <col min="5385" max="5387" width="3.7109375" style="477" customWidth="1"/>
    <col min="5388" max="5388" width="12.7109375" style="477" customWidth="1"/>
    <col min="5389" max="5389" width="47.42578125" style="477" customWidth="1"/>
    <col min="5390" max="5393" width="0" style="477" hidden="1" customWidth="1"/>
    <col min="5394" max="5394" width="11.7109375" style="477" customWidth="1"/>
    <col min="5395" max="5395" width="6.42578125" style="477" bestFit="1" customWidth="1"/>
    <col min="5396" max="5396" width="11.7109375" style="477" customWidth="1"/>
    <col min="5397" max="5397" width="0" style="477" hidden="1" customWidth="1"/>
    <col min="5398" max="5398" width="3.7109375" style="477" customWidth="1"/>
    <col min="5399" max="5399" width="11.140625" style="477" bestFit="1" customWidth="1"/>
    <col min="5400" max="5402" width="10.5703125" style="477"/>
    <col min="5403" max="5403" width="10.140625" style="477" customWidth="1"/>
    <col min="5404" max="5632" width="10.5703125" style="477"/>
    <col min="5633" max="5640" width="0" style="477" hidden="1" customWidth="1"/>
    <col min="5641" max="5643" width="3.7109375" style="477" customWidth="1"/>
    <col min="5644" max="5644" width="12.7109375" style="477" customWidth="1"/>
    <col min="5645" max="5645" width="47.42578125" style="477" customWidth="1"/>
    <col min="5646" max="5649" width="0" style="477" hidden="1" customWidth="1"/>
    <col min="5650" max="5650" width="11.7109375" style="477" customWidth="1"/>
    <col min="5651" max="5651" width="6.42578125" style="477" bestFit="1" customWidth="1"/>
    <col min="5652" max="5652" width="11.7109375" style="477" customWidth="1"/>
    <col min="5653" max="5653" width="0" style="477" hidden="1" customWidth="1"/>
    <col min="5654" max="5654" width="3.7109375" style="477" customWidth="1"/>
    <col min="5655" max="5655" width="11.140625" style="477" bestFit="1" customWidth="1"/>
    <col min="5656" max="5658" width="10.5703125" style="477"/>
    <col min="5659" max="5659" width="10.140625" style="477" customWidth="1"/>
    <col min="5660" max="5888" width="10.5703125" style="477"/>
    <col min="5889" max="5896" width="0" style="477" hidden="1" customWidth="1"/>
    <col min="5897" max="5899" width="3.7109375" style="477" customWidth="1"/>
    <col min="5900" max="5900" width="12.7109375" style="477" customWidth="1"/>
    <col min="5901" max="5901" width="47.42578125" style="477" customWidth="1"/>
    <col min="5902" max="5905" width="0" style="477" hidden="1" customWidth="1"/>
    <col min="5906" max="5906" width="11.7109375" style="477" customWidth="1"/>
    <col min="5907" max="5907" width="6.42578125" style="477" bestFit="1" customWidth="1"/>
    <col min="5908" max="5908" width="11.7109375" style="477" customWidth="1"/>
    <col min="5909" max="5909" width="0" style="477" hidden="1" customWidth="1"/>
    <col min="5910" max="5910" width="3.7109375" style="477" customWidth="1"/>
    <col min="5911" max="5911" width="11.140625" style="477" bestFit="1" customWidth="1"/>
    <col min="5912" max="5914" width="10.5703125" style="477"/>
    <col min="5915" max="5915" width="10.140625" style="477" customWidth="1"/>
    <col min="5916" max="6144" width="10.5703125" style="477"/>
    <col min="6145" max="6152" width="0" style="477" hidden="1" customWidth="1"/>
    <col min="6153" max="6155" width="3.7109375" style="477" customWidth="1"/>
    <col min="6156" max="6156" width="12.7109375" style="477" customWidth="1"/>
    <col min="6157" max="6157" width="47.42578125" style="477" customWidth="1"/>
    <col min="6158" max="6161" width="0" style="477" hidden="1" customWidth="1"/>
    <col min="6162" max="6162" width="11.7109375" style="477" customWidth="1"/>
    <col min="6163" max="6163" width="6.42578125" style="477" bestFit="1" customWidth="1"/>
    <col min="6164" max="6164" width="11.7109375" style="477" customWidth="1"/>
    <col min="6165" max="6165" width="0" style="477" hidden="1" customWidth="1"/>
    <col min="6166" max="6166" width="3.7109375" style="477" customWidth="1"/>
    <col min="6167" max="6167" width="11.140625" style="477" bestFit="1" customWidth="1"/>
    <col min="6168" max="6170" width="10.5703125" style="477"/>
    <col min="6171" max="6171" width="10.140625" style="477" customWidth="1"/>
    <col min="6172" max="6400" width="10.5703125" style="477"/>
    <col min="6401" max="6408" width="0" style="477" hidden="1" customWidth="1"/>
    <col min="6409" max="6411" width="3.7109375" style="477" customWidth="1"/>
    <col min="6412" max="6412" width="12.7109375" style="477" customWidth="1"/>
    <col min="6413" max="6413" width="47.42578125" style="477" customWidth="1"/>
    <col min="6414" max="6417" width="0" style="477" hidden="1" customWidth="1"/>
    <col min="6418" max="6418" width="11.7109375" style="477" customWidth="1"/>
    <col min="6419" max="6419" width="6.42578125" style="477" bestFit="1" customWidth="1"/>
    <col min="6420" max="6420" width="11.7109375" style="477" customWidth="1"/>
    <col min="6421" max="6421" width="0" style="477" hidden="1" customWidth="1"/>
    <col min="6422" max="6422" width="3.7109375" style="477" customWidth="1"/>
    <col min="6423" max="6423" width="11.140625" style="477" bestFit="1" customWidth="1"/>
    <col min="6424" max="6426" width="10.5703125" style="477"/>
    <col min="6427" max="6427" width="10.140625" style="477" customWidth="1"/>
    <col min="6428" max="6656" width="10.5703125" style="477"/>
    <col min="6657" max="6664" width="0" style="477" hidden="1" customWidth="1"/>
    <col min="6665" max="6667" width="3.7109375" style="477" customWidth="1"/>
    <col min="6668" max="6668" width="12.7109375" style="477" customWidth="1"/>
    <col min="6669" max="6669" width="47.42578125" style="477" customWidth="1"/>
    <col min="6670" max="6673" width="0" style="477" hidden="1" customWidth="1"/>
    <col min="6674" max="6674" width="11.7109375" style="477" customWidth="1"/>
    <col min="6675" max="6675" width="6.42578125" style="477" bestFit="1" customWidth="1"/>
    <col min="6676" max="6676" width="11.7109375" style="477" customWidth="1"/>
    <col min="6677" max="6677" width="0" style="477" hidden="1" customWidth="1"/>
    <col min="6678" max="6678" width="3.7109375" style="477" customWidth="1"/>
    <col min="6679" max="6679" width="11.140625" style="477" bestFit="1" customWidth="1"/>
    <col min="6680" max="6682" width="10.5703125" style="477"/>
    <col min="6683" max="6683" width="10.140625" style="477" customWidth="1"/>
    <col min="6684" max="6912" width="10.5703125" style="477"/>
    <col min="6913" max="6920" width="0" style="477" hidden="1" customWidth="1"/>
    <col min="6921" max="6923" width="3.7109375" style="477" customWidth="1"/>
    <col min="6924" max="6924" width="12.7109375" style="477" customWidth="1"/>
    <col min="6925" max="6925" width="47.42578125" style="477" customWidth="1"/>
    <col min="6926" max="6929" width="0" style="477" hidden="1" customWidth="1"/>
    <col min="6930" max="6930" width="11.7109375" style="477" customWidth="1"/>
    <col min="6931" max="6931" width="6.42578125" style="477" bestFit="1" customWidth="1"/>
    <col min="6932" max="6932" width="11.7109375" style="477" customWidth="1"/>
    <col min="6933" max="6933" width="0" style="477" hidden="1" customWidth="1"/>
    <col min="6934" max="6934" width="3.7109375" style="477" customWidth="1"/>
    <col min="6935" max="6935" width="11.140625" style="477" bestFit="1" customWidth="1"/>
    <col min="6936" max="6938" width="10.5703125" style="477"/>
    <col min="6939" max="6939" width="10.140625" style="477" customWidth="1"/>
    <col min="6940" max="7168" width="10.5703125" style="477"/>
    <col min="7169" max="7176" width="0" style="477" hidden="1" customWidth="1"/>
    <col min="7177" max="7179" width="3.7109375" style="477" customWidth="1"/>
    <col min="7180" max="7180" width="12.7109375" style="477" customWidth="1"/>
    <col min="7181" max="7181" width="47.42578125" style="477" customWidth="1"/>
    <col min="7182" max="7185" width="0" style="477" hidden="1" customWidth="1"/>
    <col min="7186" max="7186" width="11.7109375" style="477" customWidth="1"/>
    <col min="7187" max="7187" width="6.42578125" style="477" bestFit="1" customWidth="1"/>
    <col min="7188" max="7188" width="11.7109375" style="477" customWidth="1"/>
    <col min="7189" max="7189" width="0" style="477" hidden="1" customWidth="1"/>
    <col min="7190" max="7190" width="3.7109375" style="477" customWidth="1"/>
    <col min="7191" max="7191" width="11.140625" style="477" bestFit="1" customWidth="1"/>
    <col min="7192" max="7194" width="10.5703125" style="477"/>
    <col min="7195" max="7195" width="10.140625" style="477" customWidth="1"/>
    <col min="7196" max="7424" width="10.5703125" style="477"/>
    <col min="7425" max="7432" width="0" style="477" hidden="1" customWidth="1"/>
    <col min="7433" max="7435" width="3.7109375" style="477" customWidth="1"/>
    <col min="7436" max="7436" width="12.7109375" style="477" customWidth="1"/>
    <col min="7437" max="7437" width="47.42578125" style="477" customWidth="1"/>
    <col min="7438" max="7441" width="0" style="477" hidden="1" customWidth="1"/>
    <col min="7442" max="7442" width="11.7109375" style="477" customWidth="1"/>
    <col min="7443" max="7443" width="6.42578125" style="477" bestFit="1" customWidth="1"/>
    <col min="7444" max="7444" width="11.7109375" style="477" customWidth="1"/>
    <col min="7445" max="7445" width="0" style="477" hidden="1" customWidth="1"/>
    <col min="7446" max="7446" width="3.7109375" style="477" customWidth="1"/>
    <col min="7447" max="7447" width="11.140625" style="477" bestFit="1" customWidth="1"/>
    <col min="7448" max="7450" width="10.5703125" style="477"/>
    <col min="7451" max="7451" width="10.140625" style="477" customWidth="1"/>
    <col min="7452" max="7680" width="10.5703125" style="477"/>
    <col min="7681" max="7688" width="0" style="477" hidden="1" customWidth="1"/>
    <col min="7689" max="7691" width="3.7109375" style="477" customWidth="1"/>
    <col min="7692" max="7692" width="12.7109375" style="477" customWidth="1"/>
    <col min="7693" max="7693" width="47.42578125" style="477" customWidth="1"/>
    <col min="7694" max="7697" width="0" style="477" hidden="1" customWidth="1"/>
    <col min="7698" max="7698" width="11.7109375" style="477" customWidth="1"/>
    <col min="7699" max="7699" width="6.42578125" style="477" bestFit="1" customWidth="1"/>
    <col min="7700" max="7700" width="11.7109375" style="477" customWidth="1"/>
    <col min="7701" max="7701" width="0" style="477" hidden="1" customWidth="1"/>
    <col min="7702" max="7702" width="3.7109375" style="477" customWidth="1"/>
    <col min="7703" max="7703" width="11.140625" style="477" bestFit="1" customWidth="1"/>
    <col min="7704" max="7706" width="10.5703125" style="477"/>
    <col min="7707" max="7707" width="10.140625" style="477" customWidth="1"/>
    <col min="7708" max="7936" width="10.5703125" style="477"/>
    <col min="7937" max="7944" width="0" style="477" hidden="1" customWidth="1"/>
    <col min="7945" max="7947" width="3.7109375" style="477" customWidth="1"/>
    <col min="7948" max="7948" width="12.7109375" style="477" customWidth="1"/>
    <col min="7949" max="7949" width="47.42578125" style="477" customWidth="1"/>
    <col min="7950" max="7953" width="0" style="477" hidden="1" customWidth="1"/>
    <col min="7954" max="7954" width="11.7109375" style="477" customWidth="1"/>
    <col min="7955" max="7955" width="6.42578125" style="477" bestFit="1" customWidth="1"/>
    <col min="7956" max="7956" width="11.7109375" style="477" customWidth="1"/>
    <col min="7957" max="7957" width="0" style="477" hidden="1" customWidth="1"/>
    <col min="7958" max="7958" width="3.7109375" style="477" customWidth="1"/>
    <col min="7959" max="7959" width="11.140625" style="477" bestFit="1" customWidth="1"/>
    <col min="7960" max="7962" width="10.5703125" style="477"/>
    <col min="7963" max="7963" width="10.140625" style="477" customWidth="1"/>
    <col min="7964" max="8192" width="10.5703125" style="477"/>
    <col min="8193" max="8200" width="0" style="477" hidden="1" customWidth="1"/>
    <col min="8201" max="8203" width="3.7109375" style="477" customWidth="1"/>
    <col min="8204" max="8204" width="12.7109375" style="477" customWidth="1"/>
    <col min="8205" max="8205" width="47.42578125" style="477" customWidth="1"/>
    <col min="8206" max="8209" width="0" style="477" hidden="1" customWidth="1"/>
    <col min="8210" max="8210" width="11.7109375" style="477" customWidth="1"/>
    <col min="8211" max="8211" width="6.42578125" style="477" bestFit="1" customWidth="1"/>
    <col min="8212" max="8212" width="11.7109375" style="477" customWidth="1"/>
    <col min="8213" max="8213" width="0" style="477" hidden="1" customWidth="1"/>
    <col min="8214" max="8214" width="3.7109375" style="477" customWidth="1"/>
    <col min="8215" max="8215" width="11.140625" style="477" bestFit="1" customWidth="1"/>
    <col min="8216" max="8218" width="10.5703125" style="477"/>
    <col min="8219" max="8219" width="10.140625" style="477" customWidth="1"/>
    <col min="8220" max="8448" width="10.5703125" style="477"/>
    <col min="8449" max="8456" width="0" style="477" hidden="1" customWidth="1"/>
    <col min="8457" max="8459" width="3.7109375" style="477" customWidth="1"/>
    <col min="8460" max="8460" width="12.7109375" style="477" customWidth="1"/>
    <col min="8461" max="8461" width="47.42578125" style="477" customWidth="1"/>
    <col min="8462" max="8465" width="0" style="477" hidden="1" customWidth="1"/>
    <col min="8466" max="8466" width="11.7109375" style="477" customWidth="1"/>
    <col min="8467" max="8467" width="6.42578125" style="477" bestFit="1" customWidth="1"/>
    <col min="8468" max="8468" width="11.7109375" style="477" customWidth="1"/>
    <col min="8469" max="8469" width="0" style="477" hidden="1" customWidth="1"/>
    <col min="8470" max="8470" width="3.7109375" style="477" customWidth="1"/>
    <col min="8471" max="8471" width="11.140625" style="477" bestFit="1" customWidth="1"/>
    <col min="8472" max="8474" width="10.5703125" style="477"/>
    <col min="8475" max="8475" width="10.140625" style="477" customWidth="1"/>
    <col min="8476" max="8704" width="10.5703125" style="477"/>
    <col min="8705" max="8712" width="0" style="477" hidden="1" customWidth="1"/>
    <col min="8713" max="8715" width="3.7109375" style="477" customWidth="1"/>
    <col min="8716" max="8716" width="12.7109375" style="477" customWidth="1"/>
    <col min="8717" max="8717" width="47.42578125" style="477" customWidth="1"/>
    <col min="8718" max="8721" width="0" style="477" hidden="1" customWidth="1"/>
    <col min="8722" max="8722" width="11.7109375" style="477" customWidth="1"/>
    <col min="8723" max="8723" width="6.42578125" style="477" bestFit="1" customWidth="1"/>
    <col min="8724" max="8724" width="11.7109375" style="477" customWidth="1"/>
    <col min="8725" max="8725" width="0" style="477" hidden="1" customWidth="1"/>
    <col min="8726" max="8726" width="3.7109375" style="477" customWidth="1"/>
    <col min="8727" max="8727" width="11.140625" style="477" bestFit="1" customWidth="1"/>
    <col min="8728" max="8730" width="10.5703125" style="477"/>
    <col min="8731" max="8731" width="10.140625" style="477" customWidth="1"/>
    <col min="8732" max="8960" width="10.5703125" style="477"/>
    <col min="8961" max="8968" width="0" style="477" hidden="1" customWidth="1"/>
    <col min="8969" max="8971" width="3.7109375" style="477" customWidth="1"/>
    <col min="8972" max="8972" width="12.7109375" style="477" customWidth="1"/>
    <col min="8973" max="8973" width="47.42578125" style="477" customWidth="1"/>
    <col min="8974" max="8977" width="0" style="477" hidden="1" customWidth="1"/>
    <col min="8978" max="8978" width="11.7109375" style="477" customWidth="1"/>
    <col min="8979" max="8979" width="6.42578125" style="477" bestFit="1" customWidth="1"/>
    <col min="8980" max="8980" width="11.7109375" style="477" customWidth="1"/>
    <col min="8981" max="8981" width="0" style="477" hidden="1" customWidth="1"/>
    <col min="8982" max="8982" width="3.7109375" style="477" customWidth="1"/>
    <col min="8983" max="8983" width="11.140625" style="477" bestFit="1" customWidth="1"/>
    <col min="8984" max="8986" width="10.5703125" style="477"/>
    <col min="8987" max="8987" width="10.140625" style="477" customWidth="1"/>
    <col min="8988" max="9216" width="10.5703125" style="477"/>
    <col min="9217" max="9224" width="0" style="477" hidden="1" customWidth="1"/>
    <col min="9225" max="9227" width="3.7109375" style="477" customWidth="1"/>
    <col min="9228" max="9228" width="12.7109375" style="477" customWidth="1"/>
    <col min="9229" max="9229" width="47.42578125" style="477" customWidth="1"/>
    <col min="9230" max="9233" width="0" style="477" hidden="1" customWidth="1"/>
    <col min="9234" max="9234" width="11.7109375" style="477" customWidth="1"/>
    <col min="9235" max="9235" width="6.42578125" style="477" bestFit="1" customWidth="1"/>
    <col min="9236" max="9236" width="11.7109375" style="477" customWidth="1"/>
    <col min="9237" max="9237" width="0" style="477" hidden="1" customWidth="1"/>
    <col min="9238" max="9238" width="3.7109375" style="477" customWidth="1"/>
    <col min="9239" max="9239" width="11.140625" style="477" bestFit="1" customWidth="1"/>
    <col min="9240" max="9242" width="10.5703125" style="477"/>
    <col min="9243" max="9243" width="10.140625" style="477" customWidth="1"/>
    <col min="9244" max="9472" width="10.5703125" style="477"/>
    <col min="9473" max="9480" width="0" style="477" hidden="1" customWidth="1"/>
    <col min="9481" max="9483" width="3.7109375" style="477" customWidth="1"/>
    <col min="9484" max="9484" width="12.7109375" style="477" customWidth="1"/>
    <col min="9485" max="9485" width="47.42578125" style="477" customWidth="1"/>
    <col min="9486" max="9489" width="0" style="477" hidden="1" customWidth="1"/>
    <col min="9490" max="9490" width="11.7109375" style="477" customWidth="1"/>
    <col min="9491" max="9491" width="6.42578125" style="477" bestFit="1" customWidth="1"/>
    <col min="9492" max="9492" width="11.7109375" style="477" customWidth="1"/>
    <col min="9493" max="9493" width="0" style="477" hidden="1" customWidth="1"/>
    <col min="9494" max="9494" width="3.7109375" style="477" customWidth="1"/>
    <col min="9495" max="9495" width="11.140625" style="477" bestFit="1" customWidth="1"/>
    <col min="9496" max="9498" width="10.5703125" style="477"/>
    <col min="9499" max="9499" width="10.140625" style="477" customWidth="1"/>
    <col min="9500" max="9728" width="10.5703125" style="477"/>
    <col min="9729" max="9736" width="0" style="477" hidden="1" customWidth="1"/>
    <col min="9737" max="9739" width="3.7109375" style="477" customWidth="1"/>
    <col min="9740" max="9740" width="12.7109375" style="477" customWidth="1"/>
    <col min="9741" max="9741" width="47.42578125" style="477" customWidth="1"/>
    <col min="9742" max="9745" width="0" style="477" hidden="1" customWidth="1"/>
    <col min="9746" max="9746" width="11.7109375" style="477" customWidth="1"/>
    <col min="9747" max="9747" width="6.42578125" style="477" bestFit="1" customWidth="1"/>
    <col min="9748" max="9748" width="11.7109375" style="477" customWidth="1"/>
    <col min="9749" max="9749" width="0" style="477" hidden="1" customWidth="1"/>
    <col min="9750" max="9750" width="3.7109375" style="477" customWidth="1"/>
    <col min="9751" max="9751" width="11.140625" style="477" bestFit="1" customWidth="1"/>
    <col min="9752" max="9754" width="10.5703125" style="477"/>
    <col min="9755" max="9755" width="10.140625" style="477" customWidth="1"/>
    <col min="9756" max="9984" width="10.5703125" style="477"/>
    <col min="9985" max="9992" width="0" style="477" hidden="1" customWidth="1"/>
    <col min="9993" max="9995" width="3.7109375" style="477" customWidth="1"/>
    <col min="9996" max="9996" width="12.7109375" style="477" customWidth="1"/>
    <col min="9997" max="9997" width="47.42578125" style="477" customWidth="1"/>
    <col min="9998" max="10001" width="0" style="477" hidden="1" customWidth="1"/>
    <col min="10002" max="10002" width="11.7109375" style="477" customWidth="1"/>
    <col min="10003" max="10003" width="6.42578125" style="477" bestFit="1" customWidth="1"/>
    <col min="10004" max="10004" width="11.7109375" style="477" customWidth="1"/>
    <col min="10005" max="10005" width="0" style="477" hidden="1" customWidth="1"/>
    <col min="10006" max="10006" width="3.7109375" style="477" customWidth="1"/>
    <col min="10007" max="10007" width="11.140625" style="477" bestFit="1" customWidth="1"/>
    <col min="10008" max="10010" width="10.5703125" style="477"/>
    <col min="10011" max="10011" width="10.140625" style="477" customWidth="1"/>
    <col min="10012" max="10240" width="10.5703125" style="477"/>
    <col min="10241" max="10248" width="0" style="477" hidden="1" customWidth="1"/>
    <col min="10249" max="10251" width="3.7109375" style="477" customWidth="1"/>
    <col min="10252" max="10252" width="12.7109375" style="477" customWidth="1"/>
    <col min="10253" max="10253" width="47.42578125" style="477" customWidth="1"/>
    <col min="10254" max="10257" width="0" style="477" hidden="1" customWidth="1"/>
    <col min="10258" max="10258" width="11.7109375" style="477" customWidth="1"/>
    <col min="10259" max="10259" width="6.42578125" style="477" bestFit="1" customWidth="1"/>
    <col min="10260" max="10260" width="11.7109375" style="477" customWidth="1"/>
    <col min="10261" max="10261" width="0" style="477" hidden="1" customWidth="1"/>
    <col min="10262" max="10262" width="3.7109375" style="477" customWidth="1"/>
    <col min="10263" max="10263" width="11.140625" style="477" bestFit="1" customWidth="1"/>
    <col min="10264" max="10266" width="10.5703125" style="477"/>
    <col min="10267" max="10267" width="10.140625" style="477" customWidth="1"/>
    <col min="10268" max="10496" width="10.5703125" style="477"/>
    <col min="10497" max="10504" width="0" style="477" hidden="1" customWidth="1"/>
    <col min="10505" max="10507" width="3.7109375" style="477" customWidth="1"/>
    <col min="10508" max="10508" width="12.7109375" style="477" customWidth="1"/>
    <col min="10509" max="10509" width="47.42578125" style="477" customWidth="1"/>
    <col min="10510" max="10513" width="0" style="477" hidden="1" customWidth="1"/>
    <col min="10514" max="10514" width="11.7109375" style="477" customWidth="1"/>
    <col min="10515" max="10515" width="6.42578125" style="477" bestFit="1" customWidth="1"/>
    <col min="10516" max="10516" width="11.7109375" style="477" customWidth="1"/>
    <col min="10517" max="10517" width="0" style="477" hidden="1" customWidth="1"/>
    <col min="10518" max="10518" width="3.7109375" style="477" customWidth="1"/>
    <col min="10519" max="10519" width="11.140625" style="477" bestFit="1" customWidth="1"/>
    <col min="10520" max="10522" width="10.5703125" style="477"/>
    <col min="10523" max="10523" width="10.140625" style="477" customWidth="1"/>
    <col min="10524" max="10752" width="10.5703125" style="477"/>
    <col min="10753" max="10760" width="0" style="477" hidden="1" customWidth="1"/>
    <col min="10761" max="10763" width="3.7109375" style="477" customWidth="1"/>
    <col min="10764" max="10764" width="12.7109375" style="477" customWidth="1"/>
    <col min="10765" max="10765" width="47.42578125" style="477" customWidth="1"/>
    <col min="10766" max="10769" width="0" style="477" hidden="1" customWidth="1"/>
    <col min="10770" max="10770" width="11.7109375" style="477" customWidth="1"/>
    <col min="10771" max="10771" width="6.42578125" style="477" bestFit="1" customWidth="1"/>
    <col min="10772" max="10772" width="11.7109375" style="477" customWidth="1"/>
    <col min="10773" max="10773" width="0" style="477" hidden="1" customWidth="1"/>
    <col min="10774" max="10774" width="3.7109375" style="477" customWidth="1"/>
    <col min="10775" max="10775" width="11.140625" style="477" bestFit="1" customWidth="1"/>
    <col min="10776" max="10778" width="10.5703125" style="477"/>
    <col min="10779" max="10779" width="10.140625" style="477" customWidth="1"/>
    <col min="10780" max="11008" width="10.5703125" style="477"/>
    <col min="11009" max="11016" width="0" style="477" hidden="1" customWidth="1"/>
    <col min="11017" max="11019" width="3.7109375" style="477" customWidth="1"/>
    <col min="11020" max="11020" width="12.7109375" style="477" customWidth="1"/>
    <col min="11021" max="11021" width="47.42578125" style="477" customWidth="1"/>
    <col min="11022" max="11025" width="0" style="477" hidden="1" customWidth="1"/>
    <col min="11026" max="11026" width="11.7109375" style="477" customWidth="1"/>
    <col min="11027" max="11027" width="6.42578125" style="477" bestFit="1" customWidth="1"/>
    <col min="11028" max="11028" width="11.7109375" style="477" customWidth="1"/>
    <col min="11029" max="11029" width="0" style="477" hidden="1" customWidth="1"/>
    <col min="11030" max="11030" width="3.7109375" style="477" customWidth="1"/>
    <col min="11031" max="11031" width="11.140625" style="477" bestFit="1" customWidth="1"/>
    <col min="11032" max="11034" width="10.5703125" style="477"/>
    <col min="11035" max="11035" width="10.140625" style="477" customWidth="1"/>
    <col min="11036" max="11264" width="10.5703125" style="477"/>
    <col min="11265" max="11272" width="0" style="477" hidden="1" customWidth="1"/>
    <col min="11273" max="11275" width="3.7109375" style="477" customWidth="1"/>
    <col min="11276" max="11276" width="12.7109375" style="477" customWidth="1"/>
    <col min="11277" max="11277" width="47.42578125" style="477" customWidth="1"/>
    <col min="11278" max="11281" width="0" style="477" hidden="1" customWidth="1"/>
    <col min="11282" max="11282" width="11.7109375" style="477" customWidth="1"/>
    <col min="11283" max="11283" width="6.42578125" style="477" bestFit="1" customWidth="1"/>
    <col min="11284" max="11284" width="11.7109375" style="477" customWidth="1"/>
    <col min="11285" max="11285" width="0" style="477" hidden="1" customWidth="1"/>
    <col min="11286" max="11286" width="3.7109375" style="477" customWidth="1"/>
    <col min="11287" max="11287" width="11.140625" style="477" bestFit="1" customWidth="1"/>
    <col min="11288" max="11290" width="10.5703125" style="477"/>
    <col min="11291" max="11291" width="10.140625" style="477" customWidth="1"/>
    <col min="11292" max="11520" width="10.5703125" style="477"/>
    <col min="11521" max="11528" width="0" style="477" hidden="1" customWidth="1"/>
    <col min="11529" max="11531" width="3.7109375" style="477" customWidth="1"/>
    <col min="11532" max="11532" width="12.7109375" style="477" customWidth="1"/>
    <col min="11533" max="11533" width="47.42578125" style="477" customWidth="1"/>
    <col min="11534" max="11537" width="0" style="477" hidden="1" customWidth="1"/>
    <col min="11538" max="11538" width="11.7109375" style="477" customWidth="1"/>
    <col min="11539" max="11539" width="6.42578125" style="477" bestFit="1" customWidth="1"/>
    <col min="11540" max="11540" width="11.7109375" style="477" customWidth="1"/>
    <col min="11541" max="11541" width="0" style="477" hidden="1" customWidth="1"/>
    <col min="11542" max="11542" width="3.7109375" style="477" customWidth="1"/>
    <col min="11543" max="11543" width="11.140625" style="477" bestFit="1" customWidth="1"/>
    <col min="11544" max="11546" width="10.5703125" style="477"/>
    <col min="11547" max="11547" width="10.140625" style="477" customWidth="1"/>
    <col min="11548" max="11776" width="10.5703125" style="477"/>
    <col min="11777" max="11784" width="0" style="477" hidden="1" customWidth="1"/>
    <col min="11785" max="11787" width="3.7109375" style="477" customWidth="1"/>
    <col min="11788" max="11788" width="12.7109375" style="477" customWidth="1"/>
    <col min="11789" max="11789" width="47.42578125" style="477" customWidth="1"/>
    <col min="11790" max="11793" width="0" style="477" hidden="1" customWidth="1"/>
    <col min="11794" max="11794" width="11.7109375" style="477" customWidth="1"/>
    <col min="11795" max="11795" width="6.42578125" style="477" bestFit="1" customWidth="1"/>
    <col min="11796" max="11796" width="11.7109375" style="477" customWidth="1"/>
    <col min="11797" max="11797" width="0" style="477" hidden="1" customWidth="1"/>
    <col min="11798" max="11798" width="3.7109375" style="477" customWidth="1"/>
    <col min="11799" max="11799" width="11.140625" style="477" bestFit="1" customWidth="1"/>
    <col min="11800" max="11802" width="10.5703125" style="477"/>
    <col min="11803" max="11803" width="10.140625" style="477" customWidth="1"/>
    <col min="11804" max="12032" width="10.5703125" style="477"/>
    <col min="12033" max="12040" width="0" style="477" hidden="1" customWidth="1"/>
    <col min="12041" max="12043" width="3.7109375" style="477" customWidth="1"/>
    <col min="12044" max="12044" width="12.7109375" style="477" customWidth="1"/>
    <col min="12045" max="12045" width="47.42578125" style="477" customWidth="1"/>
    <col min="12046" max="12049" width="0" style="477" hidden="1" customWidth="1"/>
    <col min="12050" max="12050" width="11.7109375" style="477" customWidth="1"/>
    <col min="12051" max="12051" width="6.42578125" style="477" bestFit="1" customWidth="1"/>
    <col min="12052" max="12052" width="11.7109375" style="477" customWidth="1"/>
    <col min="12053" max="12053" width="0" style="477" hidden="1" customWidth="1"/>
    <col min="12054" max="12054" width="3.7109375" style="477" customWidth="1"/>
    <col min="12055" max="12055" width="11.140625" style="477" bestFit="1" customWidth="1"/>
    <col min="12056" max="12058" width="10.5703125" style="477"/>
    <col min="12059" max="12059" width="10.140625" style="477" customWidth="1"/>
    <col min="12060" max="12288" width="10.5703125" style="477"/>
    <col min="12289" max="12296" width="0" style="477" hidden="1" customWidth="1"/>
    <col min="12297" max="12299" width="3.7109375" style="477" customWidth="1"/>
    <col min="12300" max="12300" width="12.7109375" style="477" customWidth="1"/>
    <col min="12301" max="12301" width="47.42578125" style="477" customWidth="1"/>
    <col min="12302" max="12305" width="0" style="477" hidden="1" customWidth="1"/>
    <col min="12306" max="12306" width="11.7109375" style="477" customWidth="1"/>
    <col min="12307" max="12307" width="6.42578125" style="477" bestFit="1" customWidth="1"/>
    <col min="12308" max="12308" width="11.7109375" style="477" customWidth="1"/>
    <col min="12309" max="12309" width="0" style="477" hidden="1" customWidth="1"/>
    <col min="12310" max="12310" width="3.7109375" style="477" customWidth="1"/>
    <col min="12311" max="12311" width="11.140625" style="477" bestFit="1" customWidth="1"/>
    <col min="12312" max="12314" width="10.5703125" style="477"/>
    <col min="12315" max="12315" width="10.140625" style="477" customWidth="1"/>
    <col min="12316" max="12544" width="10.5703125" style="477"/>
    <col min="12545" max="12552" width="0" style="477" hidden="1" customWidth="1"/>
    <col min="12553" max="12555" width="3.7109375" style="477" customWidth="1"/>
    <col min="12556" max="12556" width="12.7109375" style="477" customWidth="1"/>
    <col min="12557" max="12557" width="47.42578125" style="477" customWidth="1"/>
    <col min="12558" max="12561" width="0" style="477" hidden="1" customWidth="1"/>
    <col min="12562" max="12562" width="11.7109375" style="477" customWidth="1"/>
    <col min="12563" max="12563" width="6.42578125" style="477" bestFit="1" customWidth="1"/>
    <col min="12564" max="12564" width="11.7109375" style="477" customWidth="1"/>
    <col min="12565" max="12565" width="0" style="477" hidden="1" customWidth="1"/>
    <col min="12566" max="12566" width="3.7109375" style="477" customWidth="1"/>
    <col min="12567" max="12567" width="11.140625" style="477" bestFit="1" customWidth="1"/>
    <col min="12568" max="12570" width="10.5703125" style="477"/>
    <col min="12571" max="12571" width="10.140625" style="477" customWidth="1"/>
    <col min="12572" max="12800" width="10.5703125" style="477"/>
    <col min="12801" max="12808" width="0" style="477" hidden="1" customWidth="1"/>
    <col min="12809" max="12811" width="3.7109375" style="477" customWidth="1"/>
    <col min="12812" max="12812" width="12.7109375" style="477" customWidth="1"/>
    <col min="12813" max="12813" width="47.42578125" style="477" customWidth="1"/>
    <col min="12814" max="12817" width="0" style="477" hidden="1" customWidth="1"/>
    <col min="12818" max="12818" width="11.7109375" style="477" customWidth="1"/>
    <col min="12819" max="12819" width="6.42578125" style="477" bestFit="1" customWidth="1"/>
    <col min="12820" max="12820" width="11.7109375" style="477" customWidth="1"/>
    <col min="12821" max="12821" width="0" style="477" hidden="1" customWidth="1"/>
    <col min="12822" max="12822" width="3.7109375" style="477" customWidth="1"/>
    <col min="12823" max="12823" width="11.140625" style="477" bestFit="1" customWidth="1"/>
    <col min="12824" max="12826" width="10.5703125" style="477"/>
    <col min="12827" max="12827" width="10.140625" style="477" customWidth="1"/>
    <col min="12828" max="13056" width="10.5703125" style="477"/>
    <col min="13057" max="13064" width="0" style="477" hidden="1" customWidth="1"/>
    <col min="13065" max="13067" width="3.7109375" style="477" customWidth="1"/>
    <col min="13068" max="13068" width="12.7109375" style="477" customWidth="1"/>
    <col min="13069" max="13069" width="47.42578125" style="477" customWidth="1"/>
    <col min="13070" max="13073" width="0" style="477" hidden="1" customWidth="1"/>
    <col min="13074" max="13074" width="11.7109375" style="477" customWidth="1"/>
    <col min="13075" max="13075" width="6.42578125" style="477" bestFit="1" customWidth="1"/>
    <col min="13076" max="13076" width="11.7109375" style="477" customWidth="1"/>
    <col min="13077" max="13077" width="0" style="477" hidden="1" customWidth="1"/>
    <col min="13078" max="13078" width="3.7109375" style="477" customWidth="1"/>
    <col min="13079" max="13079" width="11.140625" style="477" bestFit="1" customWidth="1"/>
    <col min="13080" max="13082" width="10.5703125" style="477"/>
    <col min="13083" max="13083" width="10.140625" style="477" customWidth="1"/>
    <col min="13084" max="13312" width="10.5703125" style="477"/>
    <col min="13313" max="13320" width="0" style="477" hidden="1" customWidth="1"/>
    <col min="13321" max="13323" width="3.7109375" style="477" customWidth="1"/>
    <col min="13324" max="13324" width="12.7109375" style="477" customWidth="1"/>
    <col min="13325" max="13325" width="47.42578125" style="477" customWidth="1"/>
    <col min="13326" max="13329" width="0" style="477" hidden="1" customWidth="1"/>
    <col min="13330" max="13330" width="11.7109375" style="477" customWidth="1"/>
    <col min="13331" max="13331" width="6.42578125" style="477" bestFit="1" customWidth="1"/>
    <col min="13332" max="13332" width="11.7109375" style="477" customWidth="1"/>
    <col min="13333" max="13333" width="0" style="477" hidden="1" customWidth="1"/>
    <col min="13334" max="13334" width="3.7109375" style="477" customWidth="1"/>
    <col min="13335" max="13335" width="11.140625" style="477" bestFit="1" customWidth="1"/>
    <col min="13336" max="13338" width="10.5703125" style="477"/>
    <col min="13339" max="13339" width="10.140625" style="477" customWidth="1"/>
    <col min="13340" max="13568" width="10.5703125" style="477"/>
    <col min="13569" max="13576" width="0" style="477" hidden="1" customWidth="1"/>
    <col min="13577" max="13579" width="3.7109375" style="477" customWidth="1"/>
    <col min="13580" max="13580" width="12.7109375" style="477" customWidth="1"/>
    <col min="13581" max="13581" width="47.42578125" style="477" customWidth="1"/>
    <col min="13582" max="13585" width="0" style="477" hidden="1" customWidth="1"/>
    <col min="13586" max="13586" width="11.7109375" style="477" customWidth="1"/>
    <col min="13587" max="13587" width="6.42578125" style="477" bestFit="1" customWidth="1"/>
    <col min="13588" max="13588" width="11.7109375" style="477" customWidth="1"/>
    <col min="13589" max="13589" width="0" style="477" hidden="1" customWidth="1"/>
    <col min="13590" max="13590" width="3.7109375" style="477" customWidth="1"/>
    <col min="13591" max="13591" width="11.140625" style="477" bestFit="1" customWidth="1"/>
    <col min="13592" max="13594" width="10.5703125" style="477"/>
    <col min="13595" max="13595" width="10.140625" style="477" customWidth="1"/>
    <col min="13596" max="13824" width="10.5703125" style="477"/>
    <col min="13825" max="13832" width="0" style="477" hidden="1" customWidth="1"/>
    <col min="13833" max="13835" width="3.7109375" style="477" customWidth="1"/>
    <col min="13836" max="13836" width="12.7109375" style="477" customWidth="1"/>
    <col min="13837" max="13837" width="47.42578125" style="477" customWidth="1"/>
    <col min="13838" max="13841" width="0" style="477" hidden="1" customWidth="1"/>
    <col min="13842" max="13842" width="11.7109375" style="477" customWidth="1"/>
    <col min="13843" max="13843" width="6.42578125" style="477" bestFit="1" customWidth="1"/>
    <col min="13844" max="13844" width="11.7109375" style="477" customWidth="1"/>
    <col min="13845" max="13845" width="0" style="477" hidden="1" customWidth="1"/>
    <col min="13846" max="13846" width="3.7109375" style="477" customWidth="1"/>
    <col min="13847" max="13847" width="11.140625" style="477" bestFit="1" customWidth="1"/>
    <col min="13848" max="13850" width="10.5703125" style="477"/>
    <col min="13851" max="13851" width="10.140625" style="477" customWidth="1"/>
    <col min="13852" max="14080" width="10.5703125" style="477"/>
    <col min="14081" max="14088" width="0" style="477" hidden="1" customWidth="1"/>
    <col min="14089" max="14091" width="3.7109375" style="477" customWidth="1"/>
    <col min="14092" max="14092" width="12.7109375" style="477" customWidth="1"/>
    <col min="14093" max="14093" width="47.42578125" style="477" customWidth="1"/>
    <col min="14094" max="14097" width="0" style="477" hidden="1" customWidth="1"/>
    <col min="14098" max="14098" width="11.7109375" style="477" customWidth="1"/>
    <col min="14099" max="14099" width="6.42578125" style="477" bestFit="1" customWidth="1"/>
    <col min="14100" max="14100" width="11.7109375" style="477" customWidth="1"/>
    <col min="14101" max="14101" width="0" style="477" hidden="1" customWidth="1"/>
    <col min="14102" max="14102" width="3.7109375" style="477" customWidth="1"/>
    <col min="14103" max="14103" width="11.140625" style="477" bestFit="1" customWidth="1"/>
    <col min="14104" max="14106" width="10.5703125" style="477"/>
    <col min="14107" max="14107" width="10.140625" style="477" customWidth="1"/>
    <col min="14108" max="14336" width="10.5703125" style="477"/>
    <col min="14337" max="14344" width="0" style="477" hidden="1" customWidth="1"/>
    <col min="14345" max="14347" width="3.7109375" style="477" customWidth="1"/>
    <col min="14348" max="14348" width="12.7109375" style="477" customWidth="1"/>
    <col min="14349" max="14349" width="47.42578125" style="477" customWidth="1"/>
    <col min="14350" max="14353" width="0" style="477" hidden="1" customWidth="1"/>
    <col min="14354" max="14354" width="11.7109375" style="477" customWidth="1"/>
    <col min="14355" max="14355" width="6.42578125" style="477" bestFit="1" customWidth="1"/>
    <col min="14356" max="14356" width="11.7109375" style="477" customWidth="1"/>
    <col min="14357" max="14357" width="0" style="477" hidden="1" customWidth="1"/>
    <col min="14358" max="14358" width="3.7109375" style="477" customWidth="1"/>
    <col min="14359" max="14359" width="11.140625" style="477" bestFit="1" customWidth="1"/>
    <col min="14360" max="14362" width="10.5703125" style="477"/>
    <col min="14363" max="14363" width="10.140625" style="477" customWidth="1"/>
    <col min="14364" max="14592" width="10.5703125" style="477"/>
    <col min="14593" max="14600" width="0" style="477" hidden="1" customWidth="1"/>
    <col min="14601" max="14603" width="3.7109375" style="477" customWidth="1"/>
    <col min="14604" max="14604" width="12.7109375" style="477" customWidth="1"/>
    <col min="14605" max="14605" width="47.42578125" style="477" customWidth="1"/>
    <col min="14606" max="14609" width="0" style="477" hidden="1" customWidth="1"/>
    <col min="14610" max="14610" width="11.7109375" style="477" customWidth="1"/>
    <col min="14611" max="14611" width="6.42578125" style="477" bestFit="1" customWidth="1"/>
    <col min="14612" max="14612" width="11.7109375" style="477" customWidth="1"/>
    <col min="14613" max="14613" width="0" style="477" hidden="1" customWidth="1"/>
    <col min="14614" max="14614" width="3.7109375" style="477" customWidth="1"/>
    <col min="14615" max="14615" width="11.140625" style="477" bestFit="1" customWidth="1"/>
    <col min="14616" max="14618" width="10.5703125" style="477"/>
    <col min="14619" max="14619" width="10.140625" style="477" customWidth="1"/>
    <col min="14620" max="14848" width="10.5703125" style="477"/>
    <col min="14849" max="14856" width="0" style="477" hidden="1" customWidth="1"/>
    <col min="14857" max="14859" width="3.7109375" style="477" customWidth="1"/>
    <col min="14860" max="14860" width="12.7109375" style="477" customWidth="1"/>
    <col min="14861" max="14861" width="47.42578125" style="477" customWidth="1"/>
    <col min="14862" max="14865" width="0" style="477" hidden="1" customWidth="1"/>
    <col min="14866" max="14866" width="11.7109375" style="477" customWidth="1"/>
    <col min="14867" max="14867" width="6.42578125" style="477" bestFit="1" customWidth="1"/>
    <col min="14868" max="14868" width="11.7109375" style="477" customWidth="1"/>
    <col min="14869" max="14869" width="0" style="477" hidden="1" customWidth="1"/>
    <col min="14870" max="14870" width="3.7109375" style="477" customWidth="1"/>
    <col min="14871" max="14871" width="11.140625" style="477" bestFit="1" customWidth="1"/>
    <col min="14872" max="14874" width="10.5703125" style="477"/>
    <col min="14875" max="14875" width="10.140625" style="477" customWidth="1"/>
    <col min="14876" max="15104" width="10.5703125" style="477"/>
    <col min="15105" max="15112" width="0" style="477" hidden="1" customWidth="1"/>
    <col min="15113" max="15115" width="3.7109375" style="477" customWidth="1"/>
    <col min="15116" max="15116" width="12.7109375" style="477" customWidth="1"/>
    <col min="15117" max="15117" width="47.42578125" style="477" customWidth="1"/>
    <col min="15118" max="15121" width="0" style="477" hidden="1" customWidth="1"/>
    <col min="15122" max="15122" width="11.7109375" style="477" customWidth="1"/>
    <col min="15123" max="15123" width="6.42578125" style="477" bestFit="1" customWidth="1"/>
    <col min="15124" max="15124" width="11.7109375" style="477" customWidth="1"/>
    <col min="15125" max="15125" width="0" style="477" hidden="1" customWidth="1"/>
    <col min="15126" max="15126" width="3.7109375" style="477" customWidth="1"/>
    <col min="15127" max="15127" width="11.140625" style="477" bestFit="1" customWidth="1"/>
    <col min="15128" max="15130" width="10.5703125" style="477"/>
    <col min="15131" max="15131" width="10.140625" style="477" customWidth="1"/>
    <col min="15132" max="15360" width="10.5703125" style="477"/>
    <col min="15361" max="15368" width="0" style="477" hidden="1" customWidth="1"/>
    <col min="15369" max="15371" width="3.7109375" style="477" customWidth="1"/>
    <col min="15372" max="15372" width="12.7109375" style="477" customWidth="1"/>
    <col min="15373" max="15373" width="47.42578125" style="477" customWidth="1"/>
    <col min="15374" max="15377" width="0" style="477" hidden="1" customWidth="1"/>
    <col min="15378" max="15378" width="11.7109375" style="477" customWidth="1"/>
    <col min="15379" max="15379" width="6.42578125" style="477" bestFit="1" customWidth="1"/>
    <col min="15380" max="15380" width="11.7109375" style="477" customWidth="1"/>
    <col min="15381" max="15381" width="0" style="477" hidden="1" customWidth="1"/>
    <col min="15382" max="15382" width="3.7109375" style="477" customWidth="1"/>
    <col min="15383" max="15383" width="11.140625" style="477" bestFit="1" customWidth="1"/>
    <col min="15384" max="15386" width="10.5703125" style="477"/>
    <col min="15387" max="15387" width="10.140625" style="477" customWidth="1"/>
    <col min="15388" max="15616" width="10.5703125" style="477"/>
    <col min="15617" max="15624" width="0" style="477" hidden="1" customWidth="1"/>
    <col min="15625" max="15627" width="3.7109375" style="477" customWidth="1"/>
    <col min="15628" max="15628" width="12.7109375" style="477" customWidth="1"/>
    <col min="15629" max="15629" width="47.42578125" style="477" customWidth="1"/>
    <col min="15630" max="15633" width="0" style="477" hidden="1" customWidth="1"/>
    <col min="15634" max="15634" width="11.7109375" style="477" customWidth="1"/>
    <col min="15635" max="15635" width="6.42578125" style="477" bestFit="1" customWidth="1"/>
    <col min="15636" max="15636" width="11.7109375" style="477" customWidth="1"/>
    <col min="15637" max="15637" width="0" style="477" hidden="1" customWidth="1"/>
    <col min="15638" max="15638" width="3.7109375" style="477" customWidth="1"/>
    <col min="15639" max="15639" width="11.140625" style="477" bestFit="1" customWidth="1"/>
    <col min="15640" max="15642" width="10.5703125" style="477"/>
    <col min="15643" max="15643" width="10.140625" style="477" customWidth="1"/>
    <col min="15644" max="15872" width="10.5703125" style="477"/>
    <col min="15873" max="15880" width="0" style="477" hidden="1" customWidth="1"/>
    <col min="15881" max="15883" width="3.7109375" style="477" customWidth="1"/>
    <col min="15884" max="15884" width="12.7109375" style="477" customWidth="1"/>
    <col min="15885" max="15885" width="47.42578125" style="477" customWidth="1"/>
    <col min="15886" max="15889" width="0" style="477" hidden="1" customWidth="1"/>
    <col min="15890" max="15890" width="11.7109375" style="477" customWidth="1"/>
    <col min="15891" max="15891" width="6.42578125" style="477" bestFit="1" customWidth="1"/>
    <col min="15892" max="15892" width="11.7109375" style="477" customWidth="1"/>
    <col min="15893" max="15893" width="0" style="477" hidden="1" customWidth="1"/>
    <col min="15894" max="15894" width="3.7109375" style="477" customWidth="1"/>
    <col min="15895" max="15895" width="11.140625" style="477" bestFit="1" customWidth="1"/>
    <col min="15896" max="15898" width="10.5703125" style="477"/>
    <col min="15899" max="15899" width="10.140625" style="477" customWidth="1"/>
    <col min="15900" max="16128" width="10.5703125" style="477"/>
    <col min="16129" max="16136" width="0" style="477" hidden="1" customWidth="1"/>
    <col min="16137" max="16139" width="3.7109375" style="477" customWidth="1"/>
    <col min="16140" max="16140" width="12.7109375" style="477" customWidth="1"/>
    <col min="16141" max="16141" width="47.42578125" style="477" customWidth="1"/>
    <col min="16142" max="16145" width="0" style="477" hidden="1" customWidth="1"/>
    <col min="16146" max="16146" width="11.7109375" style="477" customWidth="1"/>
    <col min="16147" max="16147" width="6.42578125" style="477" bestFit="1" customWidth="1"/>
    <col min="16148" max="16148" width="11.7109375" style="477" customWidth="1"/>
    <col min="16149" max="16149" width="0" style="477" hidden="1" customWidth="1"/>
    <col min="16150" max="16150" width="3.7109375" style="477" customWidth="1"/>
    <col min="16151" max="16151" width="11.140625" style="477" bestFit="1" customWidth="1"/>
    <col min="16152" max="16154" width="10.5703125" style="477"/>
    <col min="16155" max="16155" width="10.140625" style="477" customWidth="1"/>
    <col min="16156" max="16384" width="10.5703125" style="477"/>
  </cols>
  <sheetData>
    <row r="1" spans="7:34" hidden="1"/>
    <row r="2" spans="7:34" hidden="1"/>
    <row r="3" spans="7:34" hidden="1"/>
    <row r="4" spans="7:34" ht="3" customHeight="1">
      <c r="J4" s="482"/>
      <c r="K4" s="482"/>
      <c r="L4" s="478"/>
      <c r="M4" s="478"/>
      <c r="N4" s="478"/>
      <c r="O4" s="485"/>
      <c r="P4" s="485"/>
      <c r="Q4" s="485"/>
      <c r="R4" s="485"/>
      <c r="S4" s="485"/>
      <c r="T4" s="485"/>
      <c r="U4" s="478"/>
    </row>
    <row r="5" spans="7:34" ht="22.5" customHeight="1">
      <c r="J5" s="482"/>
      <c r="K5" s="482"/>
      <c r="L5" s="1216" t="s">
        <v>657</v>
      </c>
      <c r="M5" s="1216"/>
      <c r="N5" s="1216"/>
      <c r="O5" s="1216"/>
      <c r="P5" s="1216"/>
      <c r="Q5" s="1216"/>
      <c r="R5" s="1216"/>
      <c r="S5" s="1216"/>
      <c r="T5" s="1216"/>
      <c r="U5" s="498"/>
    </row>
    <row r="6" spans="7:34" ht="3" customHeight="1">
      <c r="J6" s="482"/>
      <c r="K6" s="482"/>
      <c r="L6" s="478"/>
      <c r="M6" s="478"/>
      <c r="N6" s="478"/>
      <c r="O6" s="481"/>
      <c r="P6" s="481"/>
      <c r="Q6" s="481"/>
      <c r="R6" s="481"/>
      <c r="S6" s="481"/>
      <c r="T6" s="481"/>
      <c r="U6" s="478"/>
    </row>
    <row r="7" spans="7:34" s="524" customFormat="1" ht="22.5">
      <c r="G7" s="532"/>
      <c r="H7" s="532"/>
      <c r="I7" s="532"/>
      <c r="J7" s="530"/>
      <c r="K7" s="530"/>
      <c r="L7" s="525"/>
      <c r="M7" s="618" t="s">
        <v>502</v>
      </c>
      <c r="N7" s="667"/>
      <c r="O7" s="1248" t="str">
        <f>IF(NameOrPr_ch="",IF(NameOrPr="","",NameOrPr),NameOrPr_ch)</f>
        <v>Министерство тарифного регулирования и энергетики Челябинской области</v>
      </c>
      <c r="P7" s="1249"/>
      <c r="Q7" s="1249"/>
      <c r="R7" s="1249"/>
      <c r="S7" s="1249"/>
      <c r="T7" s="1250"/>
      <c r="U7" s="670"/>
      <c r="X7" s="586"/>
      <c r="Y7" s="586"/>
      <c r="Z7" s="586"/>
      <c r="AA7" s="586"/>
      <c r="AB7" s="586"/>
      <c r="AC7" s="586"/>
      <c r="AD7" s="586"/>
      <c r="AE7" s="586"/>
      <c r="AF7" s="586"/>
      <c r="AG7" s="586"/>
      <c r="AH7" s="586"/>
    </row>
    <row r="8" spans="7:34" s="492" customFormat="1" ht="18.75">
      <c r="G8" s="491"/>
      <c r="H8" s="491"/>
      <c r="L8" s="500"/>
      <c r="M8" s="618" t="s">
        <v>596</v>
      </c>
      <c r="N8" s="667"/>
      <c r="O8" s="1248" t="str">
        <f>IF(datePr_ch="",IF(datePr="","",datePr),datePr_ch)</f>
        <v>12.03.2021</v>
      </c>
      <c r="P8" s="1249"/>
      <c r="Q8" s="1249"/>
      <c r="R8" s="1249"/>
      <c r="S8" s="1249"/>
      <c r="T8" s="1250"/>
      <c r="U8" s="668"/>
      <c r="X8" s="506"/>
      <c r="Y8" s="506"/>
      <c r="Z8" s="506"/>
      <c r="AA8" s="506"/>
      <c r="AB8" s="506"/>
      <c r="AC8" s="506"/>
      <c r="AD8" s="506"/>
      <c r="AE8" s="506"/>
      <c r="AF8" s="506"/>
      <c r="AG8" s="506"/>
      <c r="AH8" s="506"/>
    </row>
    <row r="9" spans="7:34" s="492" customFormat="1" ht="18.75">
      <c r="G9" s="491"/>
      <c r="H9" s="491"/>
      <c r="L9" s="553"/>
      <c r="M9" s="618" t="s">
        <v>595</v>
      </c>
      <c r="N9" s="667"/>
      <c r="O9" s="1248" t="str">
        <f>IF(numberPr_ch="",IF(numberPr="","",numberPr),numberPr_ch)</f>
        <v>12/16</v>
      </c>
      <c r="P9" s="1249"/>
      <c r="Q9" s="1249"/>
      <c r="R9" s="1249"/>
      <c r="S9" s="1249"/>
      <c r="T9" s="1250"/>
      <c r="U9" s="668"/>
      <c r="X9" s="506"/>
      <c r="Y9" s="506"/>
      <c r="Z9" s="506"/>
      <c r="AA9" s="506"/>
      <c r="AB9" s="506"/>
      <c r="AC9" s="506"/>
      <c r="AD9" s="506"/>
      <c r="AE9" s="506"/>
      <c r="AF9" s="506"/>
      <c r="AG9" s="506"/>
      <c r="AH9" s="506"/>
    </row>
    <row r="10" spans="7:34" s="492" customFormat="1" ht="18.75">
      <c r="G10" s="491"/>
      <c r="H10" s="491"/>
      <c r="L10" s="553"/>
      <c r="M10" s="618" t="s">
        <v>501</v>
      </c>
      <c r="N10" s="667"/>
      <c r="O10" s="1248" t="str">
        <f>IF(IstPub_ch="",IF(IstPub="","",IstPub),IstPub_ch)</f>
        <v>Официальный сайт Министерства тарифного регулирования и энергетики Челябинской области</v>
      </c>
      <c r="P10" s="1249"/>
      <c r="Q10" s="1249"/>
      <c r="R10" s="1249"/>
      <c r="S10" s="1249"/>
      <c r="T10" s="1250"/>
      <c r="U10" s="668"/>
      <c r="X10" s="506"/>
      <c r="Y10" s="506"/>
      <c r="Z10" s="506"/>
      <c r="AA10" s="506"/>
      <c r="AB10" s="506"/>
      <c r="AC10" s="506"/>
      <c r="AD10" s="506"/>
      <c r="AE10" s="506"/>
      <c r="AF10" s="506"/>
      <c r="AG10" s="506"/>
      <c r="AH10" s="506"/>
    </row>
    <row r="11" spans="7:34" s="492" customFormat="1" ht="11.25" hidden="1">
      <c r="G11" s="491"/>
      <c r="H11" s="491"/>
      <c r="L11" s="1217"/>
      <c r="M11" s="1217"/>
      <c r="N11" s="489"/>
      <c r="O11" s="1252"/>
      <c r="P11" s="1252"/>
      <c r="Q11" s="1252"/>
      <c r="R11" s="1252"/>
      <c r="S11" s="1252"/>
      <c r="T11" s="1252"/>
      <c r="U11" s="504" t="s">
        <v>373</v>
      </c>
      <c r="X11" s="506"/>
      <c r="Y11" s="506"/>
      <c r="Z11" s="506"/>
      <c r="AA11" s="506"/>
      <c r="AB11" s="506"/>
      <c r="AC11" s="506"/>
      <c r="AD11" s="506"/>
      <c r="AE11" s="506"/>
      <c r="AF11" s="506"/>
      <c r="AG11" s="506"/>
      <c r="AH11" s="506"/>
    </row>
    <row r="12" spans="7:34">
      <c r="J12" s="482"/>
      <c r="K12" s="482"/>
      <c r="L12" s="478"/>
      <c r="M12" s="478"/>
      <c r="N12" s="478"/>
      <c r="O12" s="1247"/>
      <c r="P12" s="1247"/>
      <c r="Q12" s="1247"/>
      <c r="R12" s="1247"/>
      <c r="S12" s="1247"/>
      <c r="T12" s="1247"/>
      <c r="U12" s="1247"/>
    </row>
    <row r="13" spans="7:34">
      <c r="J13" s="482"/>
      <c r="K13" s="482"/>
      <c r="L13" s="1157" t="s">
        <v>454</v>
      </c>
      <c r="M13" s="1157"/>
      <c r="N13" s="1157"/>
      <c r="O13" s="1157"/>
      <c r="P13" s="1157"/>
      <c r="Q13" s="1157"/>
      <c r="R13" s="1157"/>
      <c r="S13" s="1157"/>
      <c r="T13" s="1157"/>
      <c r="U13" s="1157"/>
      <c r="V13" s="1157"/>
      <c r="W13" s="1157" t="s">
        <v>455</v>
      </c>
    </row>
    <row r="14" spans="7:34" ht="14.25" customHeight="1">
      <c r="J14" s="482"/>
      <c r="K14" s="482"/>
      <c r="L14" s="1229" t="s">
        <v>92</v>
      </c>
      <c r="M14" s="1229" t="s">
        <v>639</v>
      </c>
      <c r="N14" s="522"/>
      <c r="O14" s="1230" t="s">
        <v>641</v>
      </c>
      <c r="P14" s="1231"/>
      <c r="Q14" s="1231"/>
      <c r="R14" s="1231"/>
      <c r="S14" s="1231"/>
      <c r="T14" s="1232"/>
      <c r="U14" s="1213" t="s">
        <v>341</v>
      </c>
      <c r="V14" s="1226" t="s">
        <v>275</v>
      </c>
      <c r="W14" s="1157"/>
    </row>
    <row r="15" spans="7:34" s="524" customFormat="1" ht="14.25" customHeight="1">
      <c r="G15" s="532"/>
      <c r="H15" s="532"/>
      <c r="I15" s="532"/>
      <c r="J15" s="530"/>
      <c r="K15" s="530"/>
      <c r="L15" s="1229"/>
      <c r="M15" s="1229"/>
      <c r="N15" s="522"/>
      <c r="O15" s="1235" t="s">
        <v>605</v>
      </c>
      <c r="P15" s="1233" t="s">
        <v>271</v>
      </c>
      <c r="Q15" s="1234"/>
      <c r="R15" s="1211" t="s">
        <v>654</v>
      </c>
      <c r="S15" s="1211"/>
      <c r="T15" s="1212"/>
      <c r="U15" s="1214"/>
      <c r="V15" s="1227"/>
      <c r="W15" s="1157"/>
      <c r="X15" s="586"/>
      <c r="Y15" s="586"/>
      <c r="Z15" s="586"/>
      <c r="AA15" s="586"/>
      <c r="AB15" s="586"/>
      <c r="AC15" s="586"/>
      <c r="AD15" s="586"/>
      <c r="AE15" s="586"/>
      <c r="AF15" s="586"/>
      <c r="AG15" s="586"/>
      <c r="AH15" s="586"/>
    </row>
    <row r="16" spans="7:34" ht="33.75">
      <c r="J16" s="482"/>
      <c r="K16" s="482"/>
      <c r="L16" s="1229"/>
      <c r="M16" s="1229"/>
      <c r="N16" s="521"/>
      <c r="O16" s="1236"/>
      <c r="P16" s="536" t="s">
        <v>765</v>
      </c>
      <c r="Q16" s="536" t="s">
        <v>766</v>
      </c>
      <c r="R16" s="537" t="s">
        <v>274</v>
      </c>
      <c r="S16" s="1224" t="s">
        <v>273</v>
      </c>
      <c r="T16" s="1225"/>
      <c r="U16" s="1215"/>
      <c r="V16" s="1228"/>
      <c r="W16" s="1157"/>
    </row>
    <row r="17" spans="1:34">
      <c r="J17" s="482"/>
      <c r="K17" s="490">
        <v>1</v>
      </c>
      <c r="L17" s="479" t="s">
        <v>93</v>
      </c>
      <c r="M17" s="479" t="s">
        <v>49</v>
      </c>
      <c r="N17" s="497" t="s">
        <v>49</v>
      </c>
      <c r="O17" s="488">
        <f ca="1">OFFSET(O17,0,-1)+1</f>
        <v>3</v>
      </c>
      <c r="P17" s="488">
        <f ca="1">OFFSET(P17,0,-1)+1</f>
        <v>4</v>
      </c>
      <c r="Q17" s="488">
        <f ca="1">OFFSET(Q17,0,-1)+1</f>
        <v>5</v>
      </c>
      <c r="R17" s="488">
        <f ca="1">OFFSET(R17,0,-1)+1</f>
        <v>6</v>
      </c>
      <c r="S17" s="1218">
        <f ca="1">OFFSET(S17,0,-1)+1</f>
        <v>7</v>
      </c>
      <c r="T17" s="1218"/>
      <c r="U17" s="488">
        <f ca="1">OFFSET(U17,0,-2)+1</f>
        <v>8</v>
      </c>
      <c r="V17" s="496">
        <f ca="1">OFFSET(V17,0,-1)</f>
        <v>8</v>
      </c>
      <c r="W17" s="488">
        <f ca="1">OFFSET(W17,0,-1)+1</f>
        <v>9</v>
      </c>
    </row>
    <row r="18" spans="1:34" ht="22.5">
      <c r="A18" s="1202">
        <v>1</v>
      </c>
      <c r="B18" s="941"/>
      <c r="C18" s="941"/>
      <c r="D18" s="941"/>
      <c r="E18" s="942"/>
      <c r="F18" s="943"/>
      <c r="G18" s="943"/>
      <c r="H18" s="943"/>
      <c r="I18" s="944"/>
      <c r="J18" s="939"/>
      <c r="K18" s="946"/>
      <c r="L18" s="594">
        <f>mergeValue(A18)</f>
        <v>1</v>
      </c>
      <c r="M18" s="642" t="s">
        <v>20</v>
      </c>
      <c r="N18" s="581"/>
      <c r="O18" s="1243"/>
      <c r="P18" s="1243"/>
      <c r="Q18" s="1243"/>
      <c r="R18" s="1243"/>
      <c r="S18" s="1243"/>
      <c r="T18" s="1243"/>
      <c r="U18" s="1243"/>
      <c r="V18" s="1243"/>
      <c r="W18" s="631" t="s">
        <v>658</v>
      </c>
    </row>
    <row r="19" spans="1:34" ht="22.5">
      <c r="A19" s="1202"/>
      <c r="B19" s="1202">
        <v>1</v>
      </c>
      <c r="C19" s="941"/>
      <c r="D19" s="941"/>
      <c r="E19" s="943"/>
      <c r="F19" s="943"/>
      <c r="G19" s="943"/>
      <c r="H19" s="943"/>
      <c r="I19" s="938"/>
      <c r="J19" s="937"/>
      <c r="K19" s="940"/>
      <c r="L19" s="594" t="str">
        <f>mergeValue(A19) &amp;"."&amp; mergeValue(B19)</f>
        <v>1.1</v>
      </c>
      <c r="M19" s="547" t="s">
        <v>16</v>
      </c>
      <c r="N19" s="581"/>
      <c r="O19" s="1243"/>
      <c r="P19" s="1243"/>
      <c r="Q19" s="1243"/>
      <c r="R19" s="1243"/>
      <c r="S19" s="1243"/>
      <c r="T19" s="1243"/>
      <c r="U19" s="1243"/>
      <c r="V19" s="1243"/>
      <c r="W19" s="631" t="s">
        <v>477</v>
      </c>
    </row>
    <row r="20" spans="1:34" ht="22.5">
      <c r="A20" s="1202"/>
      <c r="B20" s="1202"/>
      <c r="C20" s="1202">
        <v>1</v>
      </c>
      <c r="D20" s="941"/>
      <c r="E20" s="943"/>
      <c r="F20" s="943"/>
      <c r="G20" s="943"/>
      <c r="H20" s="943"/>
      <c r="I20" s="945"/>
      <c r="J20" s="937"/>
      <c r="K20" s="940"/>
      <c r="L20" s="594" t="str">
        <f>mergeValue(A20) &amp;"."&amp; mergeValue(B20)&amp;"."&amp; mergeValue(C20)</f>
        <v>1.1.1</v>
      </c>
      <c r="M20" s="548" t="s">
        <v>7</v>
      </c>
      <c r="N20" s="581"/>
      <c r="O20" s="1243"/>
      <c r="P20" s="1243"/>
      <c r="Q20" s="1243"/>
      <c r="R20" s="1243"/>
      <c r="S20" s="1243"/>
      <c r="T20" s="1243"/>
      <c r="U20" s="1243"/>
      <c r="V20" s="1243"/>
      <c r="W20" s="631" t="s">
        <v>633</v>
      </c>
    </row>
    <row r="21" spans="1:34" ht="22.5">
      <c r="A21" s="1202"/>
      <c r="B21" s="1202"/>
      <c r="C21" s="1202"/>
      <c r="D21" s="1202">
        <v>1</v>
      </c>
      <c r="E21" s="943"/>
      <c r="F21" s="943"/>
      <c r="G21" s="943"/>
      <c r="H21" s="943"/>
      <c r="I21" s="945"/>
      <c r="J21" s="937"/>
      <c r="K21" s="940"/>
      <c r="L21" s="594" t="str">
        <f>mergeValue(A21) &amp;"."&amp; mergeValue(B21)&amp;"."&amp; mergeValue(C21)&amp;"."&amp; mergeValue(D21)</f>
        <v>1.1.1.1</v>
      </c>
      <c r="M21" s="549" t="s">
        <v>22</v>
      </c>
      <c r="N21" s="581"/>
      <c r="O21" s="1243"/>
      <c r="P21" s="1243"/>
      <c r="Q21" s="1243"/>
      <c r="R21" s="1243"/>
      <c r="S21" s="1243"/>
      <c r="T21" s="1243"/>
      <c r="U21" s="1243"/>
      <c r="V21" s="1243"/>
      <c r="W21" s="631" t="s">
        <v>634</v>
      </c>
    </row>
    <row r="22" spans="1:34" ht="11.25" hidden="1" customHeight="1">
      <c r="A22" s="1202"/>
      <c r="B22" s="1202"/>
      <c r="C22" s="1202"/>
      <c r="D22" s="1202"/>
      <c r="E22" s="1202">
        <v>1</v>
      </c>
      <c r="F22" s="943"/>
      <c r="G22" s="943"/>
      <c r="H22" s="941">
        <v>1</v>
      </c>
      <c r="I22" s="1202">
        <v>1</v>
      </c>
      <c r="J22" s="943"/>
      <c r="K22" s="948"/>
      <c r="L22" s="594"/>
      <c r="M22" s="555"/>
      <c r="N22" s="582"/>
      <c r="O22" s="632"/>
      <c r="P22" s="632"/>
      <c r="Q22" s="632"/>
      <c r="R22" s="632"/>
      <c r="S22" s="632"/>
      <c r="T22" s="632"/>
      <c r="U22" s="632"/>
      <c r="V22" s="509"/>
      <c r="W22" s="560"/>
    </row>
    <row r="23" spans="1:34" ht="90">
      <c r="A23" s="1202"/>
      <c r="B23" s="1202"/>
      <c r="C23" s="1202"/>
      <c r="D23" s="1202"/>
      <c r="E23" s="1202"/>
      <c r="F23" s="1202">
        <v>1</v>
      </c>
      <c r="G23" s="941"/>
      <c r="H23" s="941"/>
      <c r="I23" s="1202"/>
      <c r="J23" s="1202">
        <v>1</v>
      </c>
      <c r="K23" s="949"/>
      <c r="L23" s="594" t="str">
        <f>mergeValue(A23) &amp;"."&amp; mergeValue(B23)&amp;"."&amp; mergeValue(C23)&amp;"."&amp; mergeValue(D23)&amp;"."&amp;  mergeValue(F23)</f>
        <v>1.1.1.1.1</v>
      </c>
      <c r="M23" s="556" t="s">
        <v>10</v>
      </c>
      <c r="N23" s="582"/>
      <c r="O23" s="1204"/>
      <c r="P23" s="1204"/>
      <c r="Q23" s="1204"/>
      <c r="R23" s="1204"/>
      <c r="S23" s="1204"/>
      <c r="T23" s="1204"/>
      <c r="U23" s="1204"/>
      <c r="V23" s="1204"/>
      <c r="W23" s="631" t="s">
        <v>635</v>
      </c>
      <c r="Y23" s="505" t="str">
        <f>strCheckUnique(Z23:Z26)</f>
        <v/>
      </c>
      <c r="AA23" s="505"/>
    </row>
    <row r="24" spans="1:34" ht="189" customHeight="1">
      <c r="A24" s="1202"/>
      <c r="B24" s="1202"/>
      <c r="C24" s="1202"/>
      <c r="D24" s="1202"/>
      <c r="E24" s="1202"/>
      <c r="F24" s="1202"/>
      <c r="G24" s="941">
        <v>1</v>
      </c>
      <c r="H24" s="941"/>
      <c r="I24" s="1202"/>
      <c r="J24" s="1202"/>
      <c r="K24" s="949">
        <v>1</v>
      </c>
      <c r="L24" s="594" t="str">
        <f>mergeValue(A24) &amp;"."&amp; mergeValue(B24)&amp;"."&amp; mergeValue(C24)&amp;"."&amp; mergeValue(D24)&amp;"."&amp; mergeValue(F24)&amp;"."&amp; mergeValue(G24)</f>
        <v>1.1.1.1.1.1</v>
      </c>
      <c r="M24" s="1069"/>
      <c r="N24" s="587"/>
      <c r="O24" s="563"/>
      <c r="P24" s="563"/>
      <c r="Q24" s="1094"/>
      <c r="R24" s="1244"/>
      <c r="S24" s="1209" t="s">
        <v>84</v>
      </c>
      <c r="T24" s="1244"/>
      <c r="U24" s="1209" t="s">
        <v>85</v>
      </c>
      <c r="V24" s="579"/>
      <c r="W24" s="1219" t="s">
        <v>659</v>
      </c>
      <c r="X24" s="501" t="str">
        <f>strCheckDate(O25:V25)</f>
        <v/>
      </c>
      <c r="Y24" s="505"/>
      <c r="Z24" s="505" t="str">
        <f>IF(M24="","",M24 )</f>
        <v/>
      </c>
      <c r="AA24" s="505"/>
      <c r="AB24" s="505"/>
      <c r="AC24" s="505"/>
    </row>
    <row r="25" spans="1:34" ht="11.25" hidden="1">
      <c r="A25" s="1202"/>
      <c r="B25" s="1202"/>
      <c r="C25" s="1202"/>
      <c r="D25" s="1202"/>
      <c r="E25" s="1202"/>
      <c r="F25" s="1202"/>
      <c r="G25" s="941"/>
      <c r="H25" s="941"/>
      <c r="I25" s="1202"/>
      <c r="J25" s="1202"/>
      <c r="K25" s="949"/>
      <c r="L25" s="601"/>
      <c r="M25" s="647"/>
      <c r="N25" s="587"/>
      <c r="O25" s="563"/>
      <c r="P25" s="563"/>
      <c r="Q25" s="585" t="str">
        <f>R24 &amp; "-" &amp; T24</f>
        <v>-</v>
      </c>
      <c r="R25" s="1208"/>
      <c r="S25" s="1209"/>
      <c r="T25" s="1208"/>
      <c r="U25" s="1209"/>
      <c r="V25" s="579"/>
      <c r="W25" s="1220"/>
    </row>
    <row r="26" spans="1:34" s="476" customFormat="1" ht="15" customHeight="1">
      <c r="A26" s="1202"/>
      <c r="B26" s="1202"/>
      <c r="C26" s="1202"/>
      <c r="D26" s="1202"/>
      <c r="E26" s="1202"/>
      <c r="F26" s="1202"/>
      <c r="G26" s="943"/>
      <c r="H26" s="941"/>
      <c r="I26" s="1202"/>
      <c r="J26" s="1202"/>
      <c r="K26" s="948"/>
      <c r="L26" s="539"/>
      <c r="M26" s="557" t="s">
        <v>25</v>
      </c>
      <c r="N26" s="552"/>
      <c r="O26" s="546"/>
      <c r="P26" s="546"/>
      <c r="Q26" s="546"/>
      <c r="R26" s="574"/>
      <c r="S26" s="565"/>
      <c r="T26" s="564"/>
      <c r="U26" s="552"/>
      <c r="V26" s="561"/>
      <c r="W26" s="1221"/>
      <c r="X26" s="502"/>
      <c r="Y26" s="502"/>
      <c r="Z26" s="502"/>
      <c r="AA26" s="502"/>
      <c r="AB26" s="502"/>
      <c r="AC26" s="502"/>
      <c r="AD26" s="502"/>
      <c r="AE26" s="502"/>
      <c r="AF26" s="502"/>
      <c r="AG26" s="502"/>
      <c r="AH26" s="502"/>
    </row>
    <row r="27" spans="1:34" s="476" customFormat="1" ht="15" customHeight="1">
      <c r="A27" s="1202"/>
      <c r="B27" s="1202"/>
      <c r="C27" s="1202"/>
      <c r="D27" s="1202"/>
      <c r="E27" s="1202"/>
      <c r="F27" s="943"/>
      <c r="G27" s="943"/>
      <c r="H27" s="941"/>
      <c r="I27" s="1202"/>
      <c r="J27" s="943"/>
      <c r="K27" s="948"/>
      <c r="L27" s="539"/>
      <c r="M27" s="552" t="s">
        <v>11</v>
      </c>
      <c r="N27" s="551"/>
      <c r="O27" s="546"/>
      <c r="P27" s="546"/>
      <c r="Q27" s="546"/>
      <c r="R27" s="574"/>
      <c r="S27" s="565"/>
      <c r="T27" s="564"/>
      <c r="U27" s="551"/>
      <c r="V27" s="565"/>
      <c r="W27" s="561"/>
      <c r="X27" s="502"/>
      <c r="Y27" s="502"/>
      <c r="Z27" s="502"/>
      <c r="AA27" s="502"/>
      <c r="AB27" s="502"/>
      <c r="AC27" s="502"/>
      <c r="AD27" s="502"/>
      <c r="AE27" s="502"/>
      <c r="AF27" s="502"/>
      <c r="AG27" s="502"/>
      <c r="AH27" s="502"/>
    </row>
    <row r="28" spans="1:34" s="476" customFormat="1" ht="0.2" customHeight="1">
      <c r="A28" s="1202"/>
      <c r="B28" s="1202"/>
      <c r="C28" s="1202"/>
      <c r="D28" s="1202"/>
      <c r="E28" s="947"/>
      <c r="F28" s="943"/>
      <c r="G28" s="943"/>
      <c r="H28" s="943"/>
      <c r="I28" s="939"/>
      <c r="J28" s="936"/>
      <c r="K28" s="946"/>
      <c r="L28" s="539"/>
      <c r="M28" s="552"/>
      <c r="N28" s="550"/>
      <c r="O28" s="546"/>
      <c r="P28" s="546"/>
      <c r="Q28" s="546"/>
      <c r="R28" s="574"/>
      <c r="S28" s="565"/>
      <c r="T28" s="564"/>
      <c r="U28" s="550"/>
      <c r="V28" s="565"/>
      <c r="W28" s="561"/>
      <c r="X28" s="502"/>
      <c r="Y28" s="502"/>
      <c r="Z28" s="502"/>
      <c r="AA28" s="502"/>
      <c r="AB28" s="502"/>
      <c r="AC28" s="502"/>
      <c r="AD28" s="502"/>
      <c r="AE28" s="502"/>
      <c r="AF28" s="502"/>
      <c r="AG28" s="502"/>
      <c r="AH28" s="502"/>
    </row>
    <row r="29" spans="1:34" s="476" customFormat="1" ht="15" customHeight="1">
      <c r="A29" s="1202"/>
      <c r="B29" s="1202"/>
      <c r="C29" s="1202"/>
      <c r="D29" s="947"/>
      <c r="E29" s="947"/>
      <c r="F29" s="943"/>
      <c r="G29" s="943"/>
      <c r="H29" s="943"/>
      <c r="I29" s="939"/>
      <c r="J29" s="936"/>
      <c r="K29" s="946"/>
      <c r="L29" s="539"/>
      <c r="M29" s="551" t="s">
        <v>17</v>
      </c>
      <c r="N29" s="550"/>
      <c r="O29" s="546"/>
      <c r="P29" s="546"/>
      <c r="Q29" s="546"/>
      <c r="R29" s="574"/>
      <c r="S29" s="565"/>
      <c r="T29" s="564"/>
      <c r="U29" s="550"/>
      <c r="V29" s="565"/>
      <c r="W29" s="561"/>
      <c r="X29" s="502"/>
      <c r="Y29" s="502"/>
      <c r="Z29" s="502"/>
      <c r="AA29" s="502"/>
      <c r="AB29" s="502"/>
      <c r="AC29" s="502"/>
      <c r="AD29" s="502"/>
      <c r="AE29" s="502"/>
      <c r="AF29" s="502"/>
      <c r="AG29" s="502"/>
      <c r="AH29" s="502"/>
    </row>
    <row r="30" spans="1:34" s="476" customFormat="1" ht="15" customHeight="1">
      <c r="A30" s="1202"/>
      <c r="B30" s="1202"/>
      <c r="C30" s="947"/>
      <c r="D30" s="947"/>
      <c r="E30" s="947"/>
      <c r="F30" s="947"/>
      <c r="G30" s="952"/>
      <c r="H30" s="939"/>
      <c r="I30" s="950"/>
      <c r="J30" s="936"/>
      <c r="K30" s="951"/>
      <c r="L30" s="539"/>
      <c r="M30" s="550" t="s">
        <v>18</v>
      </c>
      <c r="N30" s="550"/>
      <c r="O30" s="546"/>
      <c r="P30" s="546"/>
      <c r="Q30" s="546"/>
      <c r="R30" s="574"/>
      <c r="S30" s="565"/>
      <c r="T30" s="564"/>
      <c r="U30" s="550"/>
      <c r="V30" s="565"/>
      <c r="W30" s="561"/>
      <c r="X30" s="502"/>
      <c r="Y30" s="502"/>
      <c r="Z30" s="502"/>
      <c r="AA30" s="502"/>
      <c r="AB30" s="502"/>
      <c r="AC30" s="502"/>
      <c r="AD30" s="502"/>
      <c r="AE30" s="502"/>
      <c r="AF30" s="502"/>
      <c r="AG30" s="502"/>
      <c r="AH30" s="502"/>
    </row>
    <row r="31" spans="1:34" s="476" customFormat="1" ht="15" customHeight="1">
      <c r="A31" s="1202"/>
      <c r="B31" s="947"/>
      <c r="C31" s="947"/>
      <c r="D31" s="947"/>
      <c r="E31" s="947"/>
      <c r="F31" s="947"/>
      <c r="G31" s="952"/>
      <c r="H31" s="939"/>
      <c r="I31" s="939"/>
      <c r="J31" s="936"/>
      <c r="K31" s="946"/>
      <c r="L31" s="539"/>
      <c r="M31" s="559" t="s">
        <v>19</v>
      </c>
      <c r="N31" s="550"/>
      <c r="O31" s="546"/>
      <c r="P31" s="546"/>
      <c r="Q31" s="546"/>
      <c r="R31" s="574"/>
      <c r="S31" s="565"/>
      <c r="T31" s="564"/>
      <c r="U31" s="550"/>
      <c r="V31" s="565"/>
      <c r="W31" s="561"/>
      <c r="X31" s="502"/>
      <c r="Y31" s="502"/>
      <c r="Z31" s="502"/>
      <c r="AA31" s="502"/>
      <c r="AB31" s="502"/>
      <c r="AC31" s="502"/>
      <c r="AD31" s="502"/>
      <c r="AE31" s="502"/>
      <c r="AF31" s="502"/>
      <c r="AG31" s="502"/>
      <c r="AH31" s="502"/>
    </row>
    <row r="32" spans="1:34" s="476" customFormat="1" ht="15" customHeight="1">
      <c r="A32" s="935"/>
      <c r="B32" s="935"/>
      <c r="C32" s="935"/>
      <c r="D32" s="935"/>
      <c r="E32" s="935"/>
      <c r="F32" s="935"/>
      <c r="G32" s="935"/>
      <c r="H32" s="935"/>
      <c r="I32" s="935"/>
      <c r="J32" s="935"/>
      <c r="K32" s="935"/>
      <c r="L32" s="493"/>
      <c r="M32" s="566" t="s">
        <v>309</v>
      </c>
      <c r="N32" s="550"/>
      <c r="O32" s="546"/>
      <c r="P32" s="546"/>
      <c r="Q32" s="546"/>
      <c r="R32" s="574"/>
      <c r="S32" s="565"/>
      <c r="T32" s="564"/>
      <c r="U32" s="550"/>
      <c r="V32" s="565"/>
      <c r="W32" s="561"/>
      <c r="X32" s="502"/>
      <c r="Y32" s="502"/>
      <c r="Z32" s="502"/>
      <c r="AA32" s="502"/>
      <c r="AB32" s="502"/>
      <c r="AC32" s="502"/>
      <c r="AD32" s="502"/>
      <c r="AE32" s="502"/>
      <c r="AF32" s="502"/>
      <c r="AG32" s="502"/>
      <c r="AH32" s="502"/>
    </row>
    <row r="33" spans="12:23" ht="3" customHeight="1">
      <c r="L33" s="486"/>
      <c r="M33" s="486"/>
      <c r="N33" s="486"/>
      <c r="O33" s="486"/>
      <c r="P33" s="486"/>
      <c r="Q33" s="486"/>
      <c r="R33" s="486"/>
      <c r="S33" s="486"/>
      <c r="T33" s="486"/>
      <c r="U33" s="486"/>
    </row>
    <row r="34" spans="12:23" ht="123.75" customHeight="1">
      <c r="L34" s="1">
        <v>1</v>
      </c>
      <c r="M34" s="1195" t="s">
        <v>660</v>
      </c>
      <c r="N34" s="1195"/>
      <c r="O34" s="1195"/>
      <c r="P34" s="1195"/>
      <c r="Q34" s="1195"/>
      <c r="R34" s="1195"/>
      <c r="S34" s="1195"/>
      <c r="T34" s="1195"/>
      <c r="U34" s="1195"/>
      <c r="V34" s="1195"/>
      <c r="W34" s="1195"/>
    </row>
  </sheetData>
  <sheetProtection password="FA9C" sheet="1" objects="1" scenarios="1" formatColumns="0" formatRows="0"/>
  <dataConsolidate leftLabels="1"/>
  <mergeCells count="39">
    <mergeCell ref="M34:W34"/>
    <mergeCell ref="W24:W26"/>
    <mergeCell ref="L13:V13"/>
    <mergeCell ref="L14:L16"/>
    <mergeCell ref="M14:M16"/>
    <mergeCell ref="O14:T14"/>
    <mergeCell ref="U14:U16"/>
    <mergeCell ref="V14:V16"/>
    <mergeCell ref="O15:O16"/>
    <mergeCell ref="P15:Q15"/>
    <mergeCell ref="R15:T15"/>
    <mergeCell ref="S17:T17"/>
    <mergeCell ref="W13:W16"/>
    <mergeCell ref="L5:T5"/>
    <mergeCell ref="O9:T9"/>
    <mergeCell ref="O10:T10"/>
    <mergeCell ref="O7:T7"/>
    <mergeCell ref="O8:T8"/>
    <mergeCell ref="L11:M11"/>
    <mergeCell ref="O11:T11"/>
    <mergeCell ref="O12:U12"/>
    <mergeCell ref="A18:A31"/>
    <mergeCell ref="O18:V18"/>
    <mergeCell ref="B19:B30"/>
    <mergeCell ref="O19:V19"/>
    <mergeCell ref="C20:C29"/>
    <mergeCell ref="S16:T16"/>
    <mergeCell ref="T24:T25"/>
    <mergeCell ref="U24:U25"/>
    <mergeCell ref="O20:V20"/>
    <mergeCell ref="D21:D28"/>
    <mergeCell ref="O21:V21"/>
    <mergeCell ref="E22:E27"/>
    <mergeCell ref="I22:I27"/>
    <mergeCell ref="F23:F26"/>
    <mergeCell ref="J23:J26"/>
    <mergeCell ref="O23:V23"/>
    <mergeCell ref="R24:R25"/>
    <mergeCell ref="S24:S25"/>
  </mergeCells>
  <dataValidations count="8">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6:V32 W27:W32"/>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JS18:JS24">
      <formula1>900</formula1>
    </dataValidation>
    <dataValidation type="list" allowBlank="1" showInputMessage="1" showErrorMessage="1" errorTitle="Ошибка" error="Выберите значение из списка" sqref="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showInputMessage="1" showErrorMessage="1" prompt="Для выбора выполните двойной щелчок левой клавиши мыши по соответствующей ячейке." sqref="U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JQ24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7">
    <tabColor indexed="22"/>
  </sheetPr>
  <dimension ref="A1:T19"/>
  <sheetViews>
    <sheetView showGridLines="0" topLeftCell="E1" zoomScaleNormal="100" workbookViewId="0"/>
  </sheetViews>
  <sheetFormatPr defaultColWidth="10.5703125" defaultRowHeight="14.25"/>
  <cols>
    <col min="1" max="1" width="3.7109375" style="592" hidden="1" customWidth="1"/>
    <col min="2" max="4" width="3.7109375" style="586" hidden="1" customWidth="1"/>
    <col min="5" max="5" width="3.7109375" style="531" customWidth="1"/>
    <col min="6" max="6" width="9.7109375" style="524" customWidth="1"/>
    <col min="7" max="7" width="37.7109375" style="524" customWidth="1"/>
    <col min="8" max="8" width="66.85546875" style="524" customWidth="1"/>
    <col min="9" max="9" width="115.7109375" style="524" customWidth="1"/>
    <col min="10" max="11" width="10.5703125" style="586"/>
    <col min="12" max="12" width="11.140625" style="586" customWidth="1"/>
    <col min="13" max="20" width="10.5703125" style="586"/>
    <col min="21" max="16384" width="10.5703125" style="524"/>
  </cols>
  <sheetData>
    <row r="1" spans="1:20" ht="3" customHeight="1">
      <c r="A1" s="592" t="s">
        <v>183</v>
      </c>
    </row>
    <row r="2" spans="1:20" ht="22.5">
      <c r="F2" s="1196" t="s">
        <v>491</v>
      </c>
      <c r="G2" s="1197"/>
      <c r="H2" s="1198"/>
      <c r="I2" s="641"/>
    </row>
    <row r="3" spans="1:20" ht="3" customHeight="1"/>
    <row r="4" spans="1:20" s="571" customFormat="1" ht="11.25">
      <c r="A4" s="591"/>
      <c r="B4" s="591"/>
      <c r="C4" s="591"/>
      <c r="D4" s="591"/>
      <c r="F4" s="1157" t="s">
        <v>454</v>
      </c>
      <c r="G4" s="1157"/>
      <c r="H4" s="1157"/>
      <c r="I4" s="1199" t="s">
        <v>455</v>
      </c>
      <c r="J4" s="591"/>
      <c r="K4" s="591"/>
      <c r="L4" s="591"/>
      <c r="M4" s="591"/>
      <c r="N4" s="591"/>
      <c r="O4" s="591"/>
      <c r="P4" s="591"/>
      <c r="Q4" s="591"/>
      <c r="R4" s="591"/>
      <c r="S4" s="591"/>
      <c r="T4" s="591"/>
    </row>
    <row r="5" spans="1:20" s="571" customFormat="1" ht="11.25" customHeight="1">
      <c r="A5" s="591"/>
      <c r="B5" s="591"/>
      <c r="C5" s="591"/>
      <c r="D5" s="591"/>
      <c r="F5" s="607" t="s">
        <v>92</v>
      </c>
      <c r="G5" s="619" t="s">
        <v>457</v>
      </c>
      <c r="H5" s="606" t="s">
        <v>442</v>
      </c>
      <c r="I5" s="1199"/>
      <c r="J5" s="591"/>
      <c r="K5" s="591"/>
      <c r="L5" s="591"/>
      <c r="M5" s="591"/>
      <c r="N5" s="591"/>
      <c r="O5" s="591"/>
      <c r="P5" s="591"/>
      <c r="Q5" s="591"/>
      <c r="R5" s="591"/>
      <c r="S5" s="591"/>
      <c r="T5" s="591"/>
    </row>
    <row r="6" spans="1:20" s="571" customFormat="1" ht="12" customHeight="1">
      <c r="A6" s="591"/>
      <c r="B6" s="591"/>
      <c r="C6" s="591"/>
      <c r="D6" s="591"/>
      <c r="F6" s="608" t="s">
        <v>93</v>
      </c>
      <c r="G6" s="610">
        <v>2</v>
      </c>
      <c r="H6" s="611">
        <v>3</v>
      </c>
      <c r="I6" s="609">
        <v>4</v>
      </c>
      <c r="J6" s="591">
        <v>4</v>
      </c>
      <c r="K6" s="591"/>
      <c r="L6" s="591"/>
      <c r="M6" s="591"/>
      <c r="N6" s="591"/>
      <c r="O6" s="591"/>
      <c r="P6" s="591"/>
      <c r="Q6" s="591"/>
      <c r="R6" s="591"/>
      <c r="S6" s="591"/>
      <c r="T6" s="591"/>
    </row>
    <row r="7" spans="1:20" s="571" customFormat="1" ht="18.75">
      <c r="A7" s="591"/>
      <c r="B7" s="591"/>
      <c r="C7" s="591"/>
      <c r="D7" s="591"/>
      <c r="F7" s="617">
        <v>1</v>
      </c>
      <c r="G7" s="633" t="s">
        <v>492</v>
      </c>
      <c r="H7" s="605" t="str">
        <f>IF(dateCh="","",dateCh)</f>
        <v>13.05.2021</v>
      </c>
      <c r="I7" s="582" t="s">
        <v>493</v>
      </c>
      <c r="J7" s="616"/>
      <c r="K7" s="591"/>
      <c r="L7" s="591"/>
      <c r="M7" s="591"/>
      <c r="N7" s="591"/>
      <c r="O7" s="591"/>
      <c r="P7" s="591"/>
      <c r="Q7" s="591"/>
      <c r="R7" s="591"/>
      <c r="S7" s="591"/>
      <c r="T7" s="591"/>
    </row>
    <row r="8" spans="1:20" s="571" customFormat="1" ht="45">
      <c r="A8" s="1200">
        <v>1</v>
      </c>
      <c r="B8" s="591"/>
      <c r="C8" s="591"/>
      <c r="D8" s="591"/>
      <c r="F8" s="617" t="str">
        <f>"2." &amp;mergeValue(A8)</f>
        <v>2.1</v>
      </c>
      <c r="G8" s="633" t="s">
        <v>494</v>
      </c>
      <c r="H8" s="605"/>
      <c r="I8" s="582" t="s">
        <v>590</v>
      </c>
      <c r="J8" s="616"/>
      <c r="K8" s="591"/>
      <c r="L8" s="591"/>
      <c r="M8" s="591"/>
      <c r="N8" s="591"/>
      <c r="O8" s="591"/>
      <c r="P8" s="591"/>
      <c r="Q8" s="591"/>
      <c r="R8" s="591"/>
      <c r="S8" s="591"/>
      <c r="T8" s="591"/>
    </row>
    <row r="9" spans="1:20" s="571" customFormat="1" ht="22.5">
      <c r="A9" s="1200"/>
      <c r="B9" s="591"/>
      <c r="C9" s="591"/>
      <c r="D9" s="591"/>
      <c r="F9" s="617" t="str">
        <f>"3." &amp;mergeValue(A9)</f>
        <v>3.1</v>
      </c>
      <c r="G9" s="633" t="s">
        <v>495</v>
      </c>
      <c r="H9" s="605"/>
      <c r="I9" s="582" t="s">
        <v>588</v>
      </c>
      <c r="J9" s="616"/>
      <c r="K9" s="591"/>
      <c r="L9" s="591"/>
      <c r="M9" s="591"/>
      <c r="N9" s="591"/>
      <c r="O9" s="591"/>
      <c r="P9" s="591"/>
      <c r="Q9" s="591"/>
      <c r="R9" s="591"/>
      <c r="S9" s="591"/>
      <c r="T9" s="591"/>
    </row>
    <row r="10" spans="1:20" s="571" customFormat="1" ht="22.5">
      <c r="A10" s="1200"/>
      <c r="B10" s="591"/>
      <c r="C10" s="591"/>
      <c r="D10" s="591"/>
      <c r="F10" s="617" t="str">
        <f>"4."&amp;mergeValue(A10)</f>
        <v>4.1</v>
      </c>
      <c r="G10" s="633" t="s">
        <v>496</v>
      </c>
      <c r="H10" s="606" t="s">
        <v>458</v>
      </c>
      <c r="I10" s="582"/>
      <c r="J10" s="616"/>
      <c r="K10" s="591"/>
      <c r="L10" s="591"/>
      <c r="M10" s="591"/>
      <c r="N10" s="591"/>
      <c r="O10" s="591"/>
      <c r="P10" s="591"/>
      <c r="Q10" s="591"/>
      <c r="R10" s="591"/>
      <c r="S10" s="591"/>
      <c r="T10" s="591"/>
    </row>
    <row r="11" spans="1:20" s="571" customFormat="1" ht="18.75">
      <c r="A11" s="1200"/>
      <c r="B11" s="1200">
        <v>1</v>
      </c>
      <c r="C11" s="624"/>
      <c r="D11" s="624"/>
      <c r="F11" s="617" t="str">
        <f>"4."&amp;mergeValue(A11) &amp;"."&amp;mergeValue(B11)</f>
        <v>4.1.1</v>
      </c>
      <c r="G11" s="612" t="s">
        <v>592</v>
      </c>
      <c r="H11" s="605" t="str">
        <f>IF(region_name="","",region_name)</f>
        <v>Челябинская область</v>
      </c>
      <c r="I11" s="582" t="s">
        <v>499</v>
      </c>
      <c r="J11" s="616"/>
      <c r="K11" s="591"/>
      <c r="L11" s="591"/>
      <c r="M11" s="591"/>
      <c r="N11" s="591"/>
      <c r="O11" s="591"/>
      <c r="P11" s="591"/>
      <c r="Q11" s="591"/>
      <c r="R11" s="591"/>
      <c r="S11" s="591"/>
      <c r="T11" s="591"/>
    </row>
    <row r="12" spans="1:20" s="571" customFormat="1" ht="22.5">
      <c r="A12" s="1200"/>
      <c r="B12" s="1200"/>
      <c r="C12" s="1200">
        <v>1</v>
      </c>
      <c r="D12" s="624"/>
      <c r="F12" s="617" t="str">
        <f>"4."&amp;mergeValue(A12) &amp;"."&amp;mergeValue(B12)&amp;"."&amp;mergeValue(C12)</f>
        <v>4.1.1.1</v>
      </c>
      <c r="G12" s="623" t="s">
        <v>497</v>
      </c>
      <c r="H12" s="605"/>
      <c r="I12" s="582" t="s">
        <v>500</v>
      </c>
      <c r="J12" s="616"/>
      <c r="K12" s="591"/>
      <c r="L12" s="591"/>
      <c r="M12" s="591"/>
      <c r="N12" s="591"/>
      <c r="O12" s="591"/>
      <c r="P12" s="591"/>
      <c r="Q12" s="591"/>
      <c r="R12" s="591"/>
      <c r="S12" s="591"/>
      <c r="T12" s="591"/>
    </row>
    <row r="13" spans="1:20" s="571" customFormat="1" ht="39" customHeight="1">
      <c r="A13" s="1200"/>
      <c r="B13" s="1200"/>
      <c r="C13" s="1200"/>
      <c r="D13" s="624">
        <v>1</v>
      </c>
      <c r="F13" s="617" t="str">
        <f>"4."&amp;mergeValue(A13) &amp;"."&amp;mergeValue(B13)&amp;"."&amp;mergeValue(C13)&amp;"."&amp;mergeValue(D13)</f>
        <v>4.1.1.1.1</v>
      </c>
      <c r="G13" s="634" t="s">
        <v>498</v>
      </c>
      <c r="H13" s="605"/>
      <c r="I13" s="1201" t="s">
        <v>591</v>
      </c>
      <c r="J13" s="616"/>
      <c r="K13" s="591"/>
      <c r="L13" s="591"/>
      <c r="M13" s="591"/>
      <c r="N13" s="591"/>
      <c r="O13" s="591"/>
      <c r="P13" s="591"/>
      <c r="Q13" s="591"/>
      <c r="R13" s="591"/>
      <c r="S13" s="591"/>
      <c r="T13" s="591"/>
    </row>
    <row r="14" spans="1:20" s="571" customFormat="1" ht="18.75">
      <c r="A14" s="1200"/>
      <c r="B14" s="1200"/>
      <c r="C14" s="1200"/>
      <c r="D14" s="624"/>
      <c r="F14" s="620"/>
      <c r="G14" s="551" t="s">
        <v>4</v>
      </c>
      <c r="H14" s="625"/>
      <c r="I14" s="1201"/>
      <c r="J14" s="616"/>
      <c r="K14" s="591"/>
      <c r="L14" s="591"/>
      <c r="M14" s="591"/>
      <c r="N14" s="591"/>
      <c r="O14" s="591"/>
      <c r="P14" s="591"/>
      <c r="Q14" s="591"/>
      <c r="R14" s="591"/>
      <c r="S14" s="591"/>
      <c r="T14" s="591"/>
    </row>
    <row r="15" spans="1:20" s="571" customFormat="1" ht="18.75">
      <c r="A15" s="1200"/>
      <c r="B15" s="1200"/>
      <c r="C15" s="624"/>
      <c r="D15" s="624"/>
      <c r="F15" s="635"/>
      <c r="G15" s="578" t="s">
        <v>403</v>
      </c>
      <c r="H15" s="636"/>
      <c r="I15" s="637"/>
      <c r="J15" s="616"/>
      <c r="K15" s="591"/>
      <c r="L15" s="591"/>
      <c r="M15" s="591"/>
      <c r="N15" s="591"/>
      <c r="O15" s="591"/>
      <c r="P15" s="591"/>
      <c r="Q15" s="591"/>
      <c r="R15" s="591"/>
      <c r="S15" s="591"/>
      <c r="T15" s="591"/>
    </row>
    <row r="16" spans="1:20" s="571" customFormat="1" ht="18.75">
      <c r="A16" s="1200"/>
      <c r="B16" s="591"/>
      <c r="C16" s="591"/>
      <c r="D16" s="591"/>
      <c r="F16" s="620"/>
      <c r="G16" s="559" t="s">
        <v>506</v>
      </c>
      <c r="H16" s="621"/>
      <c r="I16" s="622"/>
      <c r="J16" s="616"/>
      <c r="K16" s="591"/>
      <c r="L16" s="591"/>
      <c r="M16" s="591"/>
      <c r="N16" s="591"/>
      <c r="O16" s="591"/>
      <c r="P16" s="591"/>
      <c r="Q16" s="591"/>
      <c r="R16" s="591"/>
      <c r="S16" s="591"/>
      <c r="T16" s="591"/>
    </row>
    <row r="17" spans="1:20" s="571" customFormat="1" ht="18.75">
      <c r="A17" s="591"/>
      <c r="B17" s="591"/>
      <c r="C17" s="591"/>
      <c r="D17" s="591"/>
      <c r="F17" s="620"/>
      <c r="G17" s="566" t="s">
        <v>505</v>
      </c>
      <c r="H17" s="621"/>
      <c r="I17" s="622"/>
      <c r="J17" s="616"/>
      <c r="K17" s="591"/>
      <c r="L17" s="591"/>
      <c r="M17" s="591"/>
      <c r="N17" s="591"/>
      <c r="O17" s="591"/>
      <c r="P17" s="591"/>
      <c r="Q17" s="591"/>
      <c r="R17" s="591"/>
      <c r="S17" s="591"/>
      <c r="T17" s="591"/>
    </row>
    <row r="18" spans="1:20" s="614" customFormat="1" ht="3" customHeight="1">
      <c r="A18" s="615"/>
      <c r="B18" s="615"/>
      <c r="C18" s="615"/>
      <c r="D18" s="615"/>
      <c r="F18" s="626"/>
      <c r="G18" s="627"/>
      <c r="H18" s="628"/>
      <c r="I18" s="629"/>
      <c r="J18" s="615"/>
      <c r="K18" s="615"/>
      <c r="L18" s="615"/>
      <c r="M18" s="615"/>
      <c r="N18" s="615"/>
      <c r="O18" s="615"/>
      <c r="P18" s="615"/>
      <c r="Q18" s="615"/>
      <c r="R18" s="615"/>
      <c r="S18" s="615"/>
      <c r="T18" s="615"/>
    </row>
    <row r="19" spans="1:20" s="614" customFormat="1" ht="15" customHeight="1">
      <c r="A19" s="615"/>
      <c r="B19" s="615"/>
      <c r="C19" s="615"/>
      <c r="D19" s="615"/>
      <c r="F19" s="613"/>
      <c r="G19" s="1195" t="s">
        <v>593</v>
      </c>
      <c r="H19" s="1195"/>
      <c r="I19" s="595"/>
      <c r="J19" s="615"/>
      <c r="K19" s="615"/>
      <c r="L19" s="615"/>
      <c r="M19" s="615"/>
      <c r="N19" s="615"/>
      <c r="O19" s="615"/>
      <c r="P19" s="615"/>
      <c r="Q19" s="615"/>
      <c r="R19" s="615"/>
      <c r="S19" s="615"/>
      <c r="T19" s="615"/>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7">
    <tabColor rgb="FFEAEBEE"/>
    <pageSetUpPr fitToPage="1"/>
  </sheetPr>
  <dimension ref="A1:AI34"/>
  <sheetViews>
    <sheetView showGridLines="0" topLeftCell="I4" zoomScaleNormal="100" workbookViewId="0"/>
  </sheetViews>
  <sheetFormatPr defaultColWidth="10.5703125" defaultRowHeight="14.25"/>
  <cols>
    <col min="1" max="6" width="10.5703125" style="501" hidden="1" customWidth="1"/>
    <col min="7" max="8" width="9.140625" style="507" hidden="1" customWidth="1"/>
    <col min="9" max="9" width="3.7109375" style="484" customWidth="1"/>
    <col min="10" max="11" width="3.7109375" style="483" customWidth="1"/>
    <col min="12" max="12" width="12.7109375" style="477" customWidth="1"/>
    <col min="13" max="13" width="44.7109375" style="477" customWidth="1"/>
    <col min="14" max="14" width="2" style="477" hidden="1" customWidth="1"/>
    <col min="15" max="17" width="23.7109375" style="477" hidden="1" customWidth="1"/>
    <col min="18" max="18" width="11.7109375" style="477" customWidth="1"/>
    <col min="19" max="19" width="3.7109375" style="477" customWidth="1"/>
    <col min="20" max="20" width="11.7109375" style="477" customWidth="1"/>
    <col min="21" max="21" width="8.5703125" style="477" hidden="1" customWidth="1"/>
    <col min="22" max="22" width="4.7109375" style="477" customWidth="1"/>
    <col min="23" max="23" width="115.7109375" style="477" customWidth="1"/>
    <col min="24" max="34" width="10.5703125" style="501"/>
    <col min="35" max="256" width="10.5703125" style="477"/>
    <col min="257" max="264" width="0" style="477" hidden="1" customWidth="1"/>
    <col min="265" max="267" width="3.7109375" style="477" customWidth="1"/>
    <col min="268" max="268" width="12.7109375" style="477" customWidth="1"/>
    <col min="269" max="269" width="47.42578125" style="477" customWidth="1"/>
    <col min="270" max="273" width="0" style="477" hidden="1" customWidth="1"/>
    <col min="274" max="274" width="11.7109375" style="477" customWidth="1"/>
    <col min="275" max="275" width="6.42578125" style="477" bestFit="1" customWidth="1"/>
    <col min="276" max="276" width="11.7109375" style="477" customWidth="1"/>
    <col min="277" max="277" width="0" style="477" hidden="1" customWidth="1"/>
    <col min="278" max="278" width="3.7109375" style="477" customWidth="1"/>
    <col min="279" max="279" width="11.140625" style="477" bestFit="1" customWidth="1"/>
    <col min="280" max="512" width="10.5703125" style="477"/>
    <col min="513" max="520" width="0" style="477" hidden="1" customWidth="1"/>
    <col min="521" max="523" width="3.7109375" style="477" customWidth="1"/>
    <col min="524" max="524" width="12.7109375" style="477" customWidth="1"/>
    <col min="525" max="525" width="47.42578125" style="477" customWidth="1"/>
    <col min="526" max="529" width="0" style="477" hidden="1" customWidth="1"/>
    <col min="530" max="530" width="11.7109375" style="477" customWidth="1"/>
    <col min="531" max="531" width="6.42578125" style="477" bestFit="1" customWidth="1"/>
    <col min="532" max="532" width="11.7109375" style="477" customWidth="1"/>
    <col min="533" max="533" width="0" style="477" hidden="1" customWidth="1"/>
    <col min="534" max="534" width="3.7109375" style="477" customWidth="1"/>
    <col min="535" max="535" width="11.140625" style="477" bestFit="1" customWidth="1"/>
    <col min="536" max="768" width="10.5703125" style="477"/>
    <col min="769" max="776" width="0" style="477" hidden="1" customWidth="1"/>
    <col min="777" max="779" width="3.7109375" style="477" customWidth="1"/>
    <col min="780" max="780" width="12.7109375" style="477" customWidth="1"/>
    <col min="781" max="781" width="47.42578125" style="477" customWidth="1"/>
    <col min="782" max="785" width="0" style="477" hidden="1" customWidth="1"/>
    <col min="786" max="786" width="11.7109375" style="477" customWidth="1"/>
    <col min="787" max="787" width="6.42578125" style="477" bestFit="1" customWidth="1"/>
    <col min="788" max="788" width="11.7109375" style="477" customWidth="1"/>
    <col min="789" max="789" width="0" style="477" hidden="1" customWidth="1"/>
    <col min="790" max="790" width="3.7109375" style="477" customWidth="1"/>
    <col min="791" max="791" width="11.140625" style="477" bestFit="1" customWidth="1"/>
    <col min="792" max="1024" width="10.5703125" style="477"/>
    <col min="1025" max="1032" width="0" style="477" hidden="1" customWidth="1"/>
    <col min="1033" max="1035" width="3.7109375" style="477" customWidth="1"/>
    <col min="1036" max="1036" width="12.7109375" style="477" customWidth="1"/>
    <col min="1037" max="1037" width="47.42578125" style="477" customWidth="1"/>
    <col min="1038" max="1041" width="0" style="477" hidden="1" customWidth="1"/>
    <col min="1042" max="1042" width="11.7109375" style="477" customWidth="1"/>
    <col min="1043" max="1043" width="6.42578125" style="477" bestFit="1" customWidth="1"/>
    <col min="1044" max="1044" width="11.7109375" style="477" customWidth="1"/>
    <col min="1045" max="1045" width="0" style="477" hidden="1" customWidth="1"/>
    <col min="1046" max="1046" width="3.7109375" style="477" customWidth="1"/>
    <col min="1047" max="1047" width="11.140625" style="477" bestFit="1" customWidth="1"/>
    <col min="1048" max="1280" width="10.5703125" style="477"/>
    <col min="1281" max="1288" width="0" style="477" hidden="1" customWidth="1"/>
    <col min="1289" max="1291" width="3.7109375" style="477" customWidth="1"/>
    <col min="1292" max="1292" width="12.7109375" style="477" customWidth="1"/>
    <col min="1293" max="1293" width="47.42578125" style="477" customWidth="1"/>
    <col min="1294" max="1297" width="0" style="477" hidden="1" customWidth="1"/>
    <col min="1298" max="1298" width="11.7109375" style="477" customWidth="1"/>
    <col min="1299" max="1299" width="6.42578125" style="477" bestFit="1" customWidth="1"/>
    <col min="1300" max="1300" width="11.7109375" style="477" customWidth="1"/>
    <col min="1301" max="1301" width="0" style="477" hidden="1" customWidth="1"/>
    <col min="1302" max="1302" width="3.7109375" style="477" customWidth="1"/>
    <col min="1303" max="1303" width="11.140625" style="477" bestFit="1" customWidth="1"/>
    <col min="1304" max="1536" width="10.5703125" style="477"/>
    <col min="1537" max="1544" width="0" style="477" hidden="1" customWidth="1"/>
    <col min="1545" max="1547" width="3.7109375" style="477" customWidth="1"/>
    <col min="1548" max="1548" width="12.7109375" style="477" customWidth="1"/>
    <col min="1549" max="1549" width="47.42578125" style="477" customWidth="1"/>
    <col min="1550" max="1553" width="0" style="477" hidden="1" customWidth="1"/>
    <col min="1554" max="1554" width="11.7109375" style="477" customWidth="1"/>
    <col min="1555" max="1555" width="6.42578125" style="477" bestFit="1" customWidth="1"/>
    <col min="1556" max="1556" width="11.7109375" style="477" customWidth="1"/>
    <col min="1557" max="1557" width="0" style="477" hidden="1" customWidth="1"/>
    <col min="1558" max="1558" width="3.7109375" style="477" customWidth="1"/>
    <col min="1559" max="1559" width="11.140625" style="477" bestFit="1" customWidth="1"/>
    <col min="1560" max="1792" width="10.5703125" style="477"/>
    <col min="1793" max="1800" width="0" style="477" hidden="1" customWidth="1"/>
    <col min="1801" max="1803" width="3.7109375" style="477" customWidth="1"/>
    <col min="1804" max="1804" width="12.7109375" style="477" customWidth="1"/>
    <col min="1805" max="1805" width="47.42578125" style="477" customWidth="1"/>
    <col min="1806" max="1809" width="0" style="477" hidden="1" customWidth="1"/>
    <col min="1810" max="1810" width="11.7109375" style="477" customWidth="1"/>
    <col min="1811" max="1811" width="6.42578125" style="477" bestFit="1" customWidth="1"/>
    <col min="1812" max="1812" width="11.7109375" style="477" customWidth="1"/>
    <col min="1813" max="1813" width="0" style="477" hidden="1" customWidth="1"/>
    <col min="1814" max="1814" width="3.7109375" style="477" customWidth="1"/>
    <col min="1815" max="1815" width="11.140625" style="477" bestFit="1" customWidth="1"/>
    <col min="1816" max="2048" width="10.5703125" style="477"/>
    <col min="2049" max="2056" width="0" style="477" hidden="1" customWidth="1"/>
    <col min="2057" max="2059" width="3.7109375" style="477" customWidth="1"/>
    <col min="2060" max="2060" width="12.7109375" style="477" customWidth="1"/>
    <col min="2061" max="2061" width="47.42578125" style="477" customWidth="1"/>
    <col min="2062" max="2065" width="0" style="477" hidden="1" customWidth="1"/>
    <col min="2066" max="2066" width="11.7109375" style="477" customWidth="1"/>
    <col min="2067" max="2067" width="6.42578125" style="477" bestFit="1" customWidth="1"/>
    <col min="2068" max="2068" width="11.7109375" style="477" customWidth="1"/>
    <col min="2069" max="2069" width="0" style="477" hidden="1" customWidth="1"/>
    <col min="2070" max="2070" width="3.7109375" style="477" customWidth="1"/>
    <col min="2071" max="2071" width="11.140625" style="477" bestFit="1" customWidth="1"/>
    <col min="2072" max="2304" width="10.5703125" style="477"/>
    <col min="2305" max="2312" width="0" style="477" hidden="1" customWidth="1"/>
    <col min="2313" max="2315" width="3.7109375" style="477" customWidth="1"/>
    <col min="2316" max="2316" width="12.7109375" style="477" customWidth="1"/>
    <col min="2317" max="2317" width="47.42578125" style="477" customWidth="1"/>
    <col min="2318" max="2321" width="0" style="477" hidden="1" customWidth="1"/>
    <col min="2322" max="2322" width="11.7109375" style="477" customWidth="1"/>
    <col min="2323" max="2323" width="6.42578125" style="477" bestFit="1" customWidth="1"/>
    <col min="2324" max="2324" width="11.7109375" style="477" customWidth="1"/>
    <col min="2325" max="2325" width="0" style="477" hidden="1" customWidth="1"/>
    <col min="2326" max="2326" width="3.7109375" style="477" customWidth="1"/>
    <col min="2327" max="2327" width="11.140625" style="477" bestFit="1" customWidth="1"/>
    <col min="2328" max="2560" width="10.5703125" style="477"/>
    <col min="2561" max="2568" width="0" style="477" hidden="1" customWidth="1"/>
    <col min="2569" max="2571" width="3.7109375" style="477" customWidth="1"/>
    <col min="2572" max="2572" width="12.7109375" style="477" customWidth="1"/>
    <col min="2573" max="2573" width="47.42578125" style="477" customWidth="1"/>
    <col min="2574" max="2577" width="0" style="477" hidden="1" customWidth="1"/>
    <col min="2578" max="2578" width="11.7109375" style="477" customWidth="1"/>
    <col min="2579" max="2579" width="6.42578125" style="477" bestFit="1" customWidth="1"/>
    <col min="2580" max="2580" width="11.7109375" style="477" customWidth="1"/>
    <col min="2581" max="2581" width="0" style="477" hidden="1" customWidth="1"/>
    <col min="2582" max="2582" width="3.7109375" style="477" customWidth="1"/>
    <col min="2583" max="2583" width="11.140625" style="477" bestFit="1" customWidth="1"/>
    <col min="2584" max="2816" width="10.5703125" style="477"/>
    <col min="2817" max="2824" width="0" style="477" hidden="1" customWidth="1"/>
    <col min="2825" max="2827" width="3.7109375" style="477" customWidth="1"/>
    <col min="2828" max="2828" width="12.7109375" style="477" customWidth="1"/>
    <col min="2829" max="2829" width="47.42578125" style="477" customWidth="1"/>
    <col min="2830" max="2833" width="0" style="477" hidden="1" customWidth="1"/>
    <col min="2834" max="2834" width="11.7109375" style="477" customWidth="1"/>
    <col min="2835" max="2835" width="6.42578125" style="477" bestFit="1" customWidth="1"/>
    <col min="2836" max="2836" width="11.7109375" style="477" customWidth="1"/>
    <col min="2837" max="2837" width="0" style="477" hidden="1" customWidth="1"/>
    <col min="2838" max="2838" width="3.7109375" style="477" customWidth="1"/>
    <col min="2839" max="2839" width="11.140625" style="477" bestFit="1" customWidth="1"/>
    <col min="2840" max="3072" width="10.5703125" style="477"/>
    <col min="3073" max="3080" width="0" style="477" hidden="1" customWidth="1"/>
    <col min="3081" max="3083" width="3.7109375" style="477" customWidth="1"/>
    <col min="3084" max="3084" width="12.7109375" style="477" customWidth="1"/>
    <col min="3085" max="3085" width="47.42578125" style="477" customWidth="1"/>
    <col min="3086" max="3089" width="0" style="477" hidden="1" customWidth="1"/>
    <col min="3090" max="3090" width="11.7109375" style="477" customWidth="1"/>
    <col min="3091" max="3091" width="6.42578125" style="477" bestFit="1" customWidth="1"/>
    <col min="3092" max="3092" width="11.7109375" style="477" customWidth="1"/>
    <col min="3093" max="3093" width="0" style="477" hidden="1" customWidth="1"/>
    <col min="3094" max="3094" width="3.7109375" style="477" customWidth="1"/>
    <col min="3095" max="3095" width="11.140625" style="477" bestFit="1" customWidth="1"/>
    <col min="3096" max="3328" width="10.5703125" style="477"/>
    <col min="3329" max="3336" width="0" style="477" hidden="1" customWidth="1"/>
    <col min="3337" max="3339" width="3.7109375" style="477" customWidth="1"/>
    <col min="3340" max="3340" width="12.7109375" style="477" customWidth="1"/>
    <col min="3341" max="3341" width="47.42578125" style="477" customWidth="1"/>
    <col min="3342" max="3345" width="0" style="477" hidden="1" customWidth="1"/>
    <col min="3346" max="3346" width="11.7109375" style="477" customWidth="1"/>
    <col min="3347" max="3347" width="6.42578125" style="477" bestFit="1" customWidth="1"/>
    <col min="3348" max="3348" width="11.7109375" style="477" customWidth="1"/>
    <col min="3349" max="3349" width="0" style="477" hidden="1" customWidth="1"/>
    <col min="3350" max="3350" width="3.7109375" style="477" customWidth="1"/>
    <col min="3351" max="3351" width="11.140625" style="477" bestFit="1" customWidth="1"/>
    <col min="3352" max="3584" width="10.5703125" style="477"/>
    <col min="3585" max="3592" width="0" style="477" hidden="1" customWidth="1"/>
    <col min="3593" max="3595" width="3.7109375" style="477" customWidth="1"/>
    <col min="3596" max="3596" width="12.7109375" style="477" customWidth="1"/>
    <col min="3597" max="3597" width="47.42578125" style="477" customWidth="1"/>
    <col min="3598" max="3601" width="0" style="477" hidden="1" customWidth="1"/>
    <col min="3602" max="3602" width="11.7109375" style="477" customWidth="1"/>
    <col min="3603" max="3603" width="6.42578125" style="477" bestFit="1" customWidth="1"/>
    <col min="3604" max="3604" width="11.7109375" style="477" customWidth="1"/>
    <col min="3605" max="3605" width="0" style="477" hidden="1" customWidth="1"/>
    <col min="3606" max="3606" width="3.7109375" style="477" customWidth="1"/>
    <col min="3607" max="3607" width="11.140625" style="477" bestFit="1" customWidth="1"/>
    <col min="3608" max="3840" width="10.5703125" style="477"/>
    <col min="3841" max="3848" width="0" style="477" hidden="1" customWidth="1"/>
    <col min="3849" max="3851" width="3.7109375" style="477" customWidth="1"/>
    <col min="3852" max="3852" width="12.7109375" style="477" customWidth="1"/>
    <col min="3853" max="3853" width="47.42578125" style="477" customWidth="1"/>
    <col min="3854" max="3857" width="0" style="477" hidden="1" customWidth="1"/>
    <col min="3858" max="3858" width="11.7109375" style="477" customWidth="1"/>
    <col min="3859" max="3859" width="6.42578125" style="477" bestFit="1" customWidth="1"/>
    <col min="3860" max="3860" width="11.7109375" style="477" customWidth="1"/>
    <col min="3861" max="3861" width="0" style="477" hidden="1" customWidth="1"/>
    <col min="3862" max="3862" width="3.7109375" style="477" customWidth="1"/>
    <col min="3863" max="3863" width="11.140625" style="477" bestFit="1" customWidth="1"/>
    <col min="3864" max="4096" width="10.5703125" style="477"/>
    <col min="4097" max="4104" width="0" style="477" hidden="1" customWidth="1"/>
    <col min="4105" max="4107" width="3.7109375" style="477" customWidth="1"/>
    <col min="4108" max="4108" width="12.7109375" style="477" customWidth="1"/>
    <col min="4109" max="4109" width="47.42578125" style="477" customWidth="1"/>
    <col min="4110" max="4113" width="0" style="477" hidden="1" customWidth="1"/>
    <col min="4114" max="4114" width="11.7109375" style="477" customWidth="1"/>
    <col min="4115" max="4115" width="6.42578125" style="477" bestFit="1" customWidth="1"/>
    <col min="4116" max="4116" width="11.7109375" style="477" customWidth="1"/>
    <col min="4117" max="4117" width="0" style="477" hidden="1" customWidth="1"/>
    <col min="4118" max="4118" width="3.7109375" style="477" customWidth="1"/>
    <col min="4119" max="4119" width="11.140625" style="477" bestFit="1" customWidth="1"/>
    <col min="4120" max="4352" width="10.5703125" style="477"/>
    <col min="4353" max="4360" width="0" style="477" hidden="1" customWidth="1"/>
    <col min="4361" max="4363" width="3.7109375" style="477" customWidth="1"/>
    <col min="4364" max="4364" width="12.7109375" style="477" customWidth="1"/>
    <col min="4365" max="4365" width="47.42578125" style="477" customWidth="1"/>
    <col min="4366" max="4369" width="0" style="477" hidden="1" customWidth="1"/>
    <col min="4370" max="4370" width="11.7109375" style="477" customWidth="1"/>
    <col min="4371" max="4371" width="6.42578125" style="477" bestFit="1" customWidth="1"/>
    <col min="4372" max="4372" width="11.7109375" style="477" customWidth="1"/>
    <col min="4373" max="4373" width="0" style="477" hidden="1" customWidth="1"/>
    <col min="4374" max="4374" width="3.7109375" style="477" customWidth="1"/>
    <col min="4375" max="4375" width="11.140625" style="477" bestFit="1" customWidth="1"/>
    <col min="4376" max="4608" width="10.5703125" style="477"/>
    <col min="4609" max="4616" width="0" style="477" hidden="1" customWidth="1"/>
    <col min="4617" max="4619" width="3.7109375" style="477" customWidth="1"/>
    <col min="4620" max="4620" width="12.7109375" style="477" customWidth="1"/>
    <col min="4621" max="4621" width="47.42578125" style="477" customWidth="1"/>
    <col min="4622" max="4625" width="0" style="477" hidden="1" customWidth="1"/>
    <col min="4626" max="4626" width="11.7109375" style="477" customWidth="1"/>
    <col min="4627" max="4627" width="6.42578125" style="477" bestFit="1" customWidth="1"/>
    <col min="4628" max="4628" width="11.7109375" style="477" customWidth="1"/>
    <col min="4629" max="4629" width="0" style="477" hidden="1" customWidth="1"/>
    <col min="4630" max="4630" width="3.7109375" style="477" customWidth="1"/>
    <col min="4631" max="4631" width="11.140625" style="477" bestFit="1" customWidth="1"/>
    <col min="4632" max="4864" width="10.5703125" style="477"/>
    <col min="4865" max="4872" width="0" style="477" hidden="1" customWidth="1"/>
    <col min="4873" max="4875" width="3.7109375" style="477" customWidth="1"/>
    <col min="4876" max="4876" width="12.7109375" style="477" customWidth="1"/>
    <col min="4877" max="4877" width="47.42578125" style="477" customWidth="1"/>
    <col min="4878" max="4881" width="0" style="477" hidden="1" customWidth="1"/>
    <col min="4882" max="4882" width="11.7109375" style="477" customWidth="1"/>
    <col min="4883" max="4883" width="6.42578125" style="477" bestFit="1" customWidth="1"/>
    <col min="4884" max="4884" width="11.7109375" style="477" customWidth="1"/>
    <col min="4885" max="4885" width="0" style="477" hidden="1" customWidth="1"/>
    <col min="4886" max="4886" width="3.7109375" style="477" customWidth="1"/>
    <col min="4887" max="4887" width="11.140625" style="477" bestFit="1" customWidth="1"/>
    <col min="4888" max="5120" width="10.5703125" style="477"/>
    <col min="5121" max="5128" width="0" style="477" hidden="1" customWidth="1"/>
    <col min="5129" max="5131" width="3.7109375" style="477" customWidth="1"/>
    <col min="5132" max="5132" width="12.7109375" style="477" customWidth="1"/>
    <col min="5133" max="5133" width="47.42578125" style="477" customWidth="1"/>
    <col min="5134" max="5137" width="0" style="477" hidden="1" customWidth="1"/>
    <col min="5138" max="5138" width="11.7109375" style="477" customWidth="1"/>
    <col min="5139" max="5139" width="6.42578125" style="477" bestFit="1" customWidth="1"/>
    <col min="5140" max="5140" width="11.7109375" style="477" customWidth="1"/>
    <col min="5141" max="5141" width="0" style="477" hidden="1" customWidth="1"/>
    <col min="5142" max="5142" width="3.7109375" style="477" customWidth="1"/>
    <col min="5143" max="5143" width="11.140625" style="477" bestFit="1" customWidth="1"/>
    <col min="5144" max="5376" width="10.5703125" style="477"/>
    <col min="5377" max="5384" width="0" style="477" hidden="1" customWidth="1"/>
    <col min="5385" max="5387" width="3.7109375" style="477" customWidth="1"/>
    <col min="5388" max="5388" width="12.7109375" style="477" customWidth="1"/>
    <col min="5389" max="5389" width="47.42578125" style="477" customWidth="1"/>
    <col min="5390" max="5393" width="0" style="477" hidden="1" customWidth="1"/>
    <col min="5394" max="5394" width="11.7109375" style="477" customWidth="1"/>
    <col min="5395" max="5395" width="6.42578125" style="477" bestFit="1" customWidth="1"/>
    <col min="5396" max="5396" width="11.7109375" style="477" customWidth="1"/>
    <col min="5397" max="5397" width="0" style="477" hidden="1" customWidth="1"/>
    <col min="5398" max="5398" width="3.7109375" style="477" customWidth="1"/>
    <col min="5399" max="5399" width="11.140625" style="477" bestFit="1" customWidth="1"/>
    <col min="5400" max="5632" width="10.5703125" style="477"/>
    <col min="5633" max="5640" width="0" style="477" hidden="1" customWidth="1"/>
    <col min="5641" max="5643" width="3.7109375" style="477" customWidth="1"/>
    <col min="5644" max="5644" width="12.7109375" style="477" customWidth="1"/>
    <col min="5645" max="5645" width="47.42578125" style="477" customWidth="1"/>
    <col min="5646" max="5649" width="0" style="477" hidden="1" customWidth="1"/>
    <col min="5650" max="5650" width="11.7109375" style="477" customWidth="1"/>
    <col min="5651" max="5651" width="6.42578125" style="477" bestFit="1" customWidth="1"/>
    <col min="5652" max="5652" width="11.7109375" style="477" customWidth="1"/>
    <col min="5653" max="5653" width="0" style="477" hidden="1" customWidth="1"/>
    <col min="5654" max="5654" width="3.7109375" style="477" customWidth="1"/>
    <col min="5655" max="5655" width="11.140625" style="477" bestFit="1" customWidth="1"/>
    <col min="5656" max="5888" width="10.5703125" style="477"/>
    <col min="5889" max="5896" width="0" style="477" hidden="1" customWidth="1"/>
    <col min="5897" max="5899" width="3.7109375" style="477" customWidth="1"/>
    <col min="5900" max="5900" width="12.7109375" style="477" customWidth="1"/>
    <col min="5901" max="5901" width="47.42578125" style="477" customWidth="1"/>
    <col min="5902" max="5905" width="0" style="477" hidden="1" customWidth="1"/>
    <col min="5906" max="5906" width="11.7109375" style="477" customWidth="1"/>
    <col min="5907" max="5907" width="6.42578125" style="477" bestFit="1" customWidth="1"/>
    <col min="5908" max="5908" width="11.7109375" style="477" customWidth="1"/>
    <col min="5909" max="5909" width="0" style="477" hidden="1" customWidth="1"/>
    <col min="5910" max="5910" width="3.7109375" style="477" customWidth="1"/>
    <col min="5911" max="5911" width="11.140625" style="477" bestFit="1" customWidth="1"/>
    <col min="5912" max="6144" width="10.5703125" style="477"/>
    <col min="6145" max="6152" width="0" style="477" hidden="1" customWidth="1"/>
    <col min="6153" max="6155" width="3.7109375" style="477" customWidth="1"/>
    <col min="6156" max="6156" width="12.7109375" style="477" customWidth="1"/>
    <col min="6157" max="6157" width="47.42578125" style="477" customWidth="1"/>
    <col min="6158" max="6161" width="0" style="477" hidden="1" customWidth="1"/>
    <col min="6162" max="6162" width="11.7109375" style="477" customWidth="1"/>
    <col min="6163" max="6163" width="6.42578125" style="477" bestFit="1" customWidth="1"/>
    <col min="6164" max="6164" width="11.7109375" style="477" customWidth="1"/>
    <col min="6165" max="6165" width="0" style="477" hidden="1" customWidth="1"/>
    <col min="6166" max="6166" width="3.7109375" style="477" customWidth="1"/>
    <col min="6167" max="6167" width="11.140625" style="477" bestFit="1" customWidth="1"/>
    <col min="6168" max="6400" width="10.5703125" style="477"/>
    <col min="6401" max="6408" width="0" style="477" hidden="1" customWidth="1"/>
    <col min="6409" max="6411" width="3.7109375" style="477" customWidth="1"/>
    <col min="6412" max="6412" width="12.7109375" style="477" customWidth="1"/>
    <col min="6413" max="6413" width="47.42578125" style="477" customWidth="1"/>
    <col min="6414" max="6417" width="0" style="477" hidden="1" customWidth="1"/>
    <col min="6418" max="6418" width="11.7109375" style="477" customWidth="1"/>
    <col min="6419" max="6419" width="6.42578125" style="477" bestFit="1" customWidth="1"/>
    <col min="6420" max="6420" width="11.7109375" style="477" customWidth="1"/>
    <col min="6421" max="6421" width="0" style="477" hidden="1" customWidth="1"/>
    <col min="6422" max="6422" width="3.7109375" style="477" customWidth="1"/>
    <col min="6423" max="6423" width="11.140625" style="477" bestFit="1" customWidth="1"/>
    <col min="6424" max="6656" width="10.5703125" style="477"/>
    <col min="6657" max="6664" width="0" style="477" hidden="1" customWidth="1"/>
    <col min="6665" max="6667" width="3.7109375" style="477" customWidth="1"/>
    <col min="6668" max="6668" width="12.7109375" style="477" customWidth="1"/>
    <col min="6669" max="6669" width="47.42578125" style="477" customWidth="1"/>
    <col min="6670" max="6673" width="0" style="477" hidden="1" customWidth="1"/>
    <col min="6674" max="6674" width="11.7109375" style="477" customWidth="1"/>
    <col min="6675" max="6675" width="6.42578125" style="477" bestFit="1" customWidth="1"/>
    <col min="6676" max="6676" width="11.7109375" style="477" customWidth="1"/>
    <col min="6677" max="6677" width="0" style="477" hidden="1" customWidth="1"/>
    <col min="6678" max="6678" width="3.7109375" style="477" customWidth="1"/>
    <col min="6679" max="6679" width="11.140625" style="477" bestFit="1" customWidth="1"/>
    <col min="6680" max="6912" width="10.5703125" style="477"/>
    <col min="6913" max="6920" width="0" style="477" hidden="1" customWidth="1"/>
    <col min="6921" max="6923" width="3.7109375" style="477" customWidth="1"/>
    <col min="6924" max="6924" width="12.7109375" style="477" customWidth="1"/>
    <col min="6925" max="6925" width="47.42578125" style="477" customWidth="1"/>
    <col min="6926" max="6929" width="0" style="477" hidden="1" customWidth="1"/>
    <col min="6930" max="6930" width="11.7109375" style="477" customWidth="1"/>
    <col min="6931" max="6931" width="6.42578125" style="477" bestFit="1" customWidth="1"/>
    <col min="6932" max="6932" width="11.7109375" style="477" customWidth="1"/>
    <col min="6933" max="6933" width="0" style="477" hidden="1" customWidth="1"/>
    <col min="6934" max="6934" width="3.7109375" style="477" customWidth="1"/>
    <col min="6935" max="6935" width="11.140625" style="477" bestFit="1" customWidth="1"/>
    <col min="6936" max="7168" width="10.5703125" style="477"/>
    <col min="7169" max="7176" width="0" style="477" hidden="1" customWidth="1"/>
    <col min="7177" max="7179" width="3.7109375" style="477" customWidth="1"/>
    <col min="7180" max="7180" width="12.7109375" style="477" customWidth="1"/>
    <col min="7181" max="7181" width="47.42578125" style="477" customWidth="1"/>
    <col min="7182" max="7185" width="0" style="477" hidden="1" customWidth="1"/>
    <col min="7186" max="7186" width="11.7109375" style="477" customWidth="1"/>
    <col min="7187" max="7187" width="6.42578125" style="477" bestFit="1" customWidth="1"/>
    <col min="7188" max="7188" width="11.7109375" style="477" customWidth="1"/>
    <col min="7189" max="7189" width="0" style="477" hidden="1" customWidth="1"/>
    <col min="7190" max="7190" width="3.7109375" style="477" customWidth="1"/>
    <col min="7191" max="7191" width="11.140625" style="477" bestFit="1" customWidth="1"/>
    <col min="7192" max="7424" width="10.5703125" style="477"/>
    <col min="7425" max="7432" width="0" style="477" hidden="1" customWidth="1"/>
    <col min="7433" max="7435" width="3.7109375" style="477" customWidth="1"/>
    <col min="7436" max="7436" width="12.7109375" style="477" customWidth="1"/>
    <col min="7437" max="7437" width="47.42578125" style="477" customWidth="1"/>
    <col min="7438" max="7441" width="0" style="477" hidden="1" customWidth="1"/>
    <col min="7442" max="7442" width="11.7109375" style="477" customWidth="1"/>
    <col min="7443" max="7443" width="6.42578125" style="477" bestFit="1" customWidth="1"/>
    <col min="7444" max="7444" width="11.7109375" style="477" customWidth="1"/>
    <col min="7445" max="7445" width="0" style="477" hidden="1" customWidth="1"/>
    <col min="7446" max="7446" width="3.7109375" style="477" customWidth="1"/>
    <col min="7447" max="7447" width="11.140625" style="477" bestFit="1" customWidth="1"/>
    <col min="7448" max="7680" width="10.5703125" style="477"/>
    <col min="7681" max="7688" width="0" style="477" hidden="1" customWidth="1"/>
    <col min="7689" max="7691" width="3.7109375" style="477" customWidth="1"/>
    <col min="7692" max="7692" width="12.7109375" style="477" customWidth="1"/>
    <col min="7693" max="7693" width="47.42578125" style="477" customWidth="1"/>
    <col min="7694" max="7697" width="0" style="477" hidden="1" customWidth="1"/>
    <col min="7698" max="7698" width="11.7109375" style="477" customWidth="1"/>
    <col min="7699" max="7699" width="6.42578125" style="477" bestFit="1" customWidth="1"/>
    <col min="7700" max="7700" width="11.7109375" style="477" customWidth="1"/>
    <col min="7701" max="7701" width="0" style="477" hidden="1" customWidth="1"/>
    <col min="7702" max="7702" width="3.7109375" style="477" customWidth="1"/>
    <col min="7703" max="7703" width="11.140625" style="477" bestFit="1" customWidth="1"/>
    <col min="7704" max="7936" width="10.5703125" style="477"/>
    <col min="7937" max="7944" width="0" style="477" hidden="1" customWidth="1"/>
    <col min="7945" max="7947" width="3.7109375" style="477" customWidth="1"/>
    <col min="7948" max="7948" width="12.7109375" style="477" customWidth="1"/>
    <col min="7949" max="7949" width="47.42578125" style="477" customWidth="1"/>
    <col min="7950" max="7953" width="0" style="477" hidden="1" customWidth="1"/>
    <col min="7954" max="7954" width="11.7109375" style="477" customWidth="1"/>
    <col min="7955" max="7955" width="6.42578125" style="477" bestFit="1" customWidth="1"/>
    <col min="7956" max="7956" width="11.7109375" style="477" customWidth="1"/>
    <col min="7957" max="7957" width="0" style="477" hidden="1" customWidth="1"/>
    <col min="7958" max="7958" width="3.7109375" style="477" customWidth="1"/>
    <col min="7959" max="7959" width="11.140625" style="477" bestFit="1" customWidth="1"/>
    <col min="7960" max="8192" width="10.5703125" style="477"/>
    <col min="8193" max="8200" width="0" style="477" hidden="1" customWidth="1"/>
    <col min="8201" max="8203" width="3.7109375" style="477" customWidth="1"/>
    <col min="8204" max="8204" width="12.7109375" style="477" customWidth="1"/>
    <col min="8205" max="8205" width="47.42578125" style="477" customWidth="1"/>
    <col min="8206" max="8209" width="0" style="477" hidden="1" customWidth="1"/>
    <col min="8210" max="8210" width="11.7109375" style="477" customWidth="1"/>
    <col min="8211" max="8211" width="6.42578125" style="477" bestFit="1" customWidth="1"/>
    <col min="8212" max="8212" width="11.7109375" style="477" customWidth="1"/>
    <col min="8213" max="8213" width="0" style="477" hidden="1" customWidth="1"/>
    <col min="8214" max="8214" width="3.7109375" style="477" customWidth="1"/>
    <col min="8215" max="8215" width="11.140625" style="477" bestFit="1" customWidth="1"/>
    <col min="8216" max="8448" width="10.5703125" style="477"/>
    <col min="8449" max="8456" width="0" style="477" hidden="1" customWidth="1"/>
    <col min="8457" max="8459" width="3.7109375" style="477" customWidth="1"/>
    <col min="8460" max="8460" width="12.7109375" style="477" customWidth="1"/>
    <col min="8461" max="8461" width="47.42578125" style="477" customWidth="1"/>
    <col min="8462" max="8465" width="0" style="477" hidden="1" customWidth="1"/>
    <col min="8466" max="8466" width="11.7109375" style="477" customWidth="1"/>
    <col min="8467" max="8467" width="6.42578125" style="477" bestFit="1" customWidth="1"/>
    <col min="8468" max="8468" width="11.7109375" style="477" customWidth="1"/>
    <col min="8469" max="8469" width="0" style="477" hidden="1" customWidth="1"/>
    <col min="8470" max="8470" width="3.7109375" style="477" customWidth="1"/>
    <col min="8471" max="8471" width="11.140625" style="477" bestFit="1" customWidth="1"/>
    <col min="8472" max="8704" width="10.5703125" style="477"/>
    <col min="8705" max="8712" width="0" style="477" hidden="1" customWidth="1"/>
    <col min="8713" max="8715" width="3.7109375" style="477" customWidth="1"/>
    <col min="8716" max="8716" width="12.7109375" style="477" customWidth="1"/>
    <col min="8717" max="8717" width="47.42578125" style="477" customWidth="1"/>
    <col min="8718" max="8721" width="0" style="477" hidden="1" customWidth="1"/>
    <col min="8722" max="8722" width="11.7109375" style="477" customWidth="1"/>
    <col min="8723" max="8723" width="6.42578125" style="477" bestFit="1" customWidth="1"/>
    <col min="8724" max="8724" width="11.7109375" style="477" customWidth="1"/>
    <col min="8725" max="8725" width="0" style="477" hidden="1" customWidth="1"/>
    <col min="8726" max="8726" width="3.7109375" style="477" customWidth="1"/>
    <col min="8727" max="8727" width="11.140625" style="477" bestFit="1" customWidth="1"/>
    <col min="8728" max="8960" width="10.5703125" style="477"/>
    <col min="8961" max="8968" width="0" style="477" hidden="1" customWidth="1"/>
    <col min="8969" max="8971" width="3.7109375" style="477" customWidth="1"/>
    <col min="8972" max="8972" width="12.7109375" style="477" customWidth="1"/>
    <col min="8973" max="8973" width="47.42578125" style="477" customWidth="1"/>
    <col min="8974" max="8977" width="0" style="477" hidden="1" customWidth="1"/>
    <col min="8978" max="8978" width="11.7109375" style="477" customWidth="1"/>
    <col min="8979" max="8979" width="6.42578125" style="477" bestFit="1" customWidth="1"/>
    <col min="8980" max="8980" width="11.7109375" style="477" customWidth="1"/>
    <col min="8981" max="8981" width="0" style="477" hidden="1" customWidth="1"/>
    <col min="8982" max="8982" width="3.7109375" style="477" customWidth="1"/>
    <col min="8983" max="8983" width="11.140625" style="477" bestFit="1" customWidth="1"/>
    <col min="8984" max="9216" width="10.5703125" style="477"/>
    <col min="9217" max="9224" width="0" style="477" hidden="1" customWidth="1"/>
    <col min="9225" max="9227" width="3.7109375" style="477" customWidth="1"/>
    <col min="9228" max="9228" width="12.7109375" style="477" customWidth="1"/>
    <col min="9229" max="9229" width="47.42578125" style="477" customWidth="1"/>
    <col min="9230" max="9233" width="0" style="477" hidden="1" customWidth="1"/>
    <col min="9234" max="9234" width="11.7109375" style="477" customWidth="1"/>
    <col min="9235" max="9235" width="6.42578125" style="477" bestFit="1" customWidth="1"/>
    <col min="9236" max="9236" width="11.7109375" style="477" customWidth="1"/>
    <col min="9237" max="9237" width="0" style="477" hidden="1" customWidth="1"/>
    <col min="9238" max="9238" width="3.7109375" style="477" customWidth="1"/>
    <col min="9239" max="9239" width="11.140625" style="477" bestFit="1" customWidth="1"/>
    <col min="9240" max="9472" width="10.5703125" style="477"/>
    <col min="9473" max="9480" width="0" style="477" hidden="1" customWidth="1"/>
    <col min="9481" max="9483" width="3.7109375" style="477" customWidth="1"/>
    <col min="9484" max="9484" width="12.7109375" style="477" customWidth="1"/>
    <col min="9485" max="9485" width="47.42578125" style="477" customWidth="1"/>
    <col min="9486" max="9489" width="0" style="477" hidden="1" customWidth="1"/>
    <col min="9490" max="9490" width="11.7109375" style="477" customWidth="1"/>
    <col min="9491" max="9491" width="6.42578125" style="477" bestFit="1" customWidth="1"/>
    <col min="9492" max="9492" width="11.7109375" style="477" customWidth="1"/>
    <col min="9493" max="9493" width="0" style="477" hidden="1" customWidth="1"/>
    <col min="9494" max="9494" width="3.7109375" style="477" customWidth="1"/>
    <col min="9495" max="9495" width="11.140625" style="477" bestFit="1" customWidth="1"/>
    <col min="9496" max="9728" width="10.5703125" style="477"/>
    <col min="9729" max="9736" width="0" style="477" hidden="1" customWidth="1"/>
    <col min="9737" max="9739" width="3.7109375" style="477" customWidth="1"/>
    <col min="9740" max="9740" width="12.7109375" style="477" customWidth="1"/>
    <col min="9741" max="9741" width="47.42578125" style="477" customWidth="1"/>
    <col min="9742" max="9745" width="0" style="477" hidden="1" customWidth="1"/>
    <col min="9746" max="9746" width="11.7109375" style="477" customWidth="1"/>
    <col min="9747" max="9747" width="6.42578125" style="477" bestFit="1" customWidth="1"/>
    <col min="9748" max="9748" width="11.7109375" style="477" customWidth="1"/>
    <col min="9749" max="9749" width="0" style="477" hidden="1" customWidth="1"/>
    <col min="9750" max="9750" width="3.7109375" style="477" customWidth="1"/>
    <col min="9751" max="9751" width="11.140625" style="477" bestFit="1" customWidth="1"/>
    <col min="9752" max="9984" width="10.5703125" style="477"/>
    <col min="9985" max="9992" width="0" style="477" hidden="1" customWidth="1"/>
    <col min="9993" max="9995" width="3.7109375" style="477" customWidth="1"/>
    <col min="9996" max="9996" width="12.7109375" style="477" customWidth="1"/>
    <col min="9997" max="9997" width="47.42578125" style="477" customWidth="1"/>
    <col min="9998" max="10001" width="0" style="477" hidden="1" customWidth="1"/>
    <col min="10002" max="10002" width="11.7109375" style="477" customWidth="1"/>
    <col min="10003" max="10003" width="6.42578125" style="477" bestFit="1" customWidth="1"/>
    <col min="10004" max="10004" width="11.7109375" style="477" customWidth="1"/>
    <col min="10005" max="10005" width="0" style="477" hidden="1" customWidth="1"/>
    <col min="10006" max="10006" width="3.7109375" style="477" customWidth="1"/>
    <col min="10007" max="10007" width="11.140625" style="477" bestFit="1" customWidth="1"/>
    <col min="10008" max="10240" width="10.5703125" style="477"/>
    <col min="10241" max="10248" width="0" style="477" hidden="1" customWidth="1"/>
    <col min="10249" max="10251" width="3.7109375" style="477" customWidth="1"/>
    <col min="10252" max="10252" width="12.7109375" style="477" customWidth="1"/>
    <col min="10253" max="10253" width="47.42578125" style="477" customWidth="1"/>
    <col min="10254" max="10257" width="0" style="477" hidden="1" customWidth="1"/>
    <col min="10258" max="10258" width="11.7109375" style="477" customWidth="1"/>
    <col min="10259" max="10259" width="6.42578125" style="477" bestFit="1" customWidth="1"/>
    <col min="10260" max="10260" width="11.7109375" style="477" customWidth="1"/>
    <col min="10261" max="10261" width="0" style="477" hidden="1" customWidth="1"/>
    <col min="10262" max="10262" width="3.7109375" style="477" customWidth="1"/>
    <col min="10263" max="10263" width="11.140625" style="477" bestFit="1" customWidth="1"/>
    <col min="10264" max="10496" width="10.5703125" style="477"/>
    <col min="10497" max="10504" width="0" style="477" hidden="1" customWidth="1"/>
    <col min="10505" max="10507" width="3.7109375" style="477" customWidth="1"/>
    <col min="10508" max="10508" width="12.7109375" style="477" customWidth="1"/>
    <col min="10509" max="10509" width="47.42578125" style="477" customWidth="1"/>
    <col min="10510" max="10513" width="0" style="477" hidden="1" customWidth="1"/>
    <col min="10514" max="10514" width="11.7109375" style="477" customWidth="1"/>
    <col min="10515" max="10515" width="6.42578125" style="477" bestFit="1" customWidth="1"/>
    <col min="10516" max="10516" width="11.7109375" style="477" customWidth="1"/>
    <col min="10517" max="10517" width="0" style="477" hidden="1" customWidth="1"/>
    <col min="10518" max="10518" width="3.7109375" style="477" customWidth="1"/>
    <col min="10519" max="10519" width="11.140625" style="477" bestFit="1" customWidth="1"/>
    <col min="10520" max="10752" width="10.5703125" style="477"/>
    <col min="10753" max="10760" width="0" style="477" hidden="1" customWidth="1"/>
    <col min="10761" max="10763" width="3.7109375" style="477" customWidth="1"/>
    <col min="10764" max="10764" width="12.7109375" style="477" customWidth="1"/>
    <col min="10765" max="10765" width="47.42578125" style="477" customWidth="1"/>
    <col min="10766" max="10769" width="0" style="477" hidden="1" customWidth="1"/>
    <col min="10770" max="10770" width="11.7109375" style="477" customWidth="1"/>
    <col min="10771" max="10771" width="6.42578125" style="477" bestFit="1" customWidth="1"/>
    <col min="10772" max="10772" width="11.7109375" style="477" customWidth="1"/>
    <col min="10773" max="10773" width="0" style="477" hidden="1" customWidth="1"/>
    <col min="10774" max="10774" width="3.7109375" style="477" customWidth="1"/>
    <col min="10775" max="10775" width="11.140625" style="477" bestFit="1" customWidth="1"/>
    <col min="10776" max="11008" width="10.5703125" style="477"/>
    <col min="11009" max="11016" width="0" style="477" hidden="1" customWidth="1"/>
    <col min="11017" max="11019" width="3.7109375" style="477" customWidth="1"/>
    <col min="11020" max="11020" width="12.7109375" style="477" customWidth="1"/>
    <col min="11021" max="11021" width="47.42578125" style="477" customWidth="1"/>
    <col min="11022" max="11025" width="0" style="477" hidden="1" customWidth="1"/>
    <col min="11026" max="11026" width="11.7109375" style="477" customWidth="1"/>
    <col min="11027" max="11027" width="6.42578125" style="477" bestFit="1" customWidth="1"/>
    <col min="11028" max="11028" width="11.7109375" style="477" customWidth="1"/>
    <col min="11029" max="11029" width="0" style="477" hidden="1" customWidth="1"/>
    <col min="11030" max="11030" width="3.7109375" style="477" customWidth="1"/>
    <col min="11031" max="11031" width="11.140625" style="477" bestFit="1" customWidth="1"/>
    <col min="11032" max="11264" width="10.5703125" style="477"/>
    <col min="11265" max="11272" width="0" style="477" hidden="1" customWidth="1"/>
    <col min="11273" max="11275" width="3.7109375" style="477" customWidth="1"/>
    <col min="11276" max="11276" width="12.7109375" style="477" customWidth="1"/>
    <col min="11277" max="11277" width="47.42578125" style="477" customWidth="1"/>
    <col min="11278" max="11281" width="0" style="477" hidden="1" customWidth="1"/>
    <col min="11282" max="11282" width="11.7109375" style="477" customWidth="1"/>
    <col min="11283" max="11283" width="6.42578125" style="477" bestFit="1" customWidth="1"/>
    <col min="11284" max="11284" width="11.7109375" style="477" customWidth="1"/>
    <col min="11285" max="11285" width="0" style="477" hidden="1" customWidth="1"/>
    <col min="11286" max="11286" width="3.7109375" style="477" customWidth="1"/>
    <col min="11287" max="11287" width="11.140625" style="477" bestFit="1" customWidth="1"/>
    <col min="11288" max="11520" width="10.5703125" style="477"/>
    <col min="11521" max="11528" width="0" style="477" hidden="1" customWidth="1"/>
    <col min="11529" max="11531" width="3.7109375" style="477" customWidth="1"/>
    <col min="11532" max="11532" width="12.7109375" style="477" customWidth="1"/>
    <col min="11533" max="11533" width="47.42578125" style="477" customWidth="1"/>
    <col min="11534" max="11537" width="0" style="477" hidden="1" customWidth="1"/>
    <col min="11538" max="11538" width="11.7109375" style="477" customWidth="1"/>
    <col min="11539" max="11539" width="6.42578125" style="477" bestFit="1" customWidth="1"/>
    <col min="11540" max="11540" width="11.7109375" style="477" customWidth="1"/>
    <col min="11541" max="11541" width="0" style="477" hidden="1" customWidth="1"/>
    <col min="11542" max="11542" width="3.7109375" style="477" customWidth="1"/>
    <col min="11543" max="11543" width="11.140625" style="477" bestFit="1" customWidth="1"/>
    <col min="11544" max="11776" width="10.5703125" style="477"/>
    <col min="11777" max="11784" width="0" style="477" hidden="1" customWidth="1"/>
    <col min="11785" max="11787" width="3.7109375" style="477" customWidth="1"/>
    <col min="11788" max="11788" width="12.7109375" style="477" customWidth="1"/>
    <col min="11789" max="11789" width="47.42578125" style="477" customWidth="1"/>
    <col min="11790" max="11793" width="0" style="477" hidden="1" customWidth="1"/>
    <col min="11794" max="11794" width="11.7109375" style="477" customWidth="1"/>
    <col min="11795" max="11795" width="6.42578125" style="477" bestFit="1" customWidth="1"/>
    <col min="11796" max="11796" width="11.7109375" style="477" customWidth="1"/>
    <col min="11797" max="11797" width="0" style="477" hidden="1" customWidth="1"/>
    <col min="11798" max="11798" width="3.7109375" style="477" customWidth="1"/>
    <col min="11799" max="11799" width="11.140625" style="477" bestFit="1" customWidth="1"/>
    <col min="11800" max="12032" width="10.5703125" style="477"/>
    <col min="12033" max="12040" width="0" style="477" hidden="1" customWidth="1"/>
    <col min="12041" max="12043" width="3.7109375" style="477" customWidth="1"/>
    <col min="12044" max="12044" width="12.7109375" style="477" customWidth="1"/>
    <col min="12045" max="12045" width="47.42578125" style="477" customWidth="1"/>
    <col min="12046" max="12049" width="0" style="477" hidden="1" customWidth="1"/>
    <col min="12050" max="12050" width="11.7109375" style="477" customWidth="1"/>
    <col min="12051" max="12051" width="6.42578125" style="477" bestFit="1" customWidth="1"/>
    <col min="12052" max="12052" width="11.7109375" style="477" customWidth="1"/>
    <col min="12053" max="12053" width="0" style="477" hidden="1" customWidth="1"/>
    <col min="12054" max="12054" width="3.7109375" style="477" customWidth="1"/>
    <col min="12055" max="12055" width="11.140625" style="477" bestFit="1" customWidth="1"/>
    <col min="12056" max="12288" width="10.5703125" style="477"/>
    <col min="12289" max="12296" width="0" style="477" hidden="1" customWidth="1"/>
    <col min="12297" max="12299" width="3.7109375" style="477" customWidth="1"/>
    <col min="12300" max="12300" width="12.7109375" style="477" customWidth="1"/>
    <col min="12301" max="12301" width="47.42578125" style="477" customWidth="1"/>
    <col min="12302" max="12305" width="0" style="477" hidden="1" customWidth="1"/>
    <col min="12306" max="12306" width="11.7109375" style="477" customWidth="1"/>
    <col min="12307" max="12307" width="6.42578125" style="477" bestFit="1" customWidth="1"/>
    <col min="12308" max="12308" width="11.7109375" style="477" customWidth="1"/>
    <col min="12309" max="12309" width="0" style="477" hidden="1" customWidth="1"/>
    <col min="12310" max="12310" width="3.7109375" style="477" customWidth="1"/>
    <col min="12311" max="12311" width="11.140625" style="477" bestFit="1" customWidth="1"/>
    <col min="12312" max="12544" width="10.5703125" style="477"/>
    <col min="12545" max="12552" width="0" style="477" hidden="1" customWidth="1"/>
    <col min="12553" max="12555" width="3.7109375" style="477" customWidth="1"/>
    <col min="12556" max="12556" width="12.7109375" style="477" customWidth="1"/>
    <col min="12557" max="12557" width="47.42578125" style="477" customWidth="1"/>
    <col min="12558" max="12561" width="0" style="477" hidden="1" customWidth="1"/>
    <col min="12562" max="12562" width="11.7109375" style="477" customWidth="1"/>
    <col min="12563" max="12563" width="6.42578125" style="477" bestFit="1" customWidth="1"/>
    <col min="12564" max="12564" width="11.7109375" style="477" customWidth="1"/>
    <col min="12565" max="12565" width="0" style="477" hidden="1" customWidth="1"/>
    <col min="12566" max="12566" width="3.7109375" style="477" customWidth="1"/>
    <col min="12567" max="12567" width="11.140625" style="477" bestFit="1" customWidth="1"/>
    <col min="12568" max="12800" width="10.5703125" style="477"/>
    <col min="12801" max="12808" width="0" style="477" hidden="1" customWidth="1"/>
    <col min="12809" max="12811" width="3.7109375" style="477" customWidth="1"/>
    <col min="12812" max="12812" width="12.7109375" style="477" customWidth="1"/>
    <col min="12813" max="12813" width="47.42578125" style="477" customWidth="1"/>
    <col min="12814" max="12817" width="0" style="477" hidden="1" customWidth="1"/>
    <col min="12818" max="12818" width="11.7109375" style="477" customWidth="1"/>
    <col min="12819" max="12819" width="6.42578125" style="477" bestFit="1" customWidth="1"/>
    <col min="12820" max="12820" width="11.7109375" style="477" customWidth="1"/>
    <col min="12821" max="12821" width="0" style="477" hidden="1" customWidth="1"/>
    <col min="12822" max="12822" width="3.7109375" style="477" customWidth="1"/>
    <col min="12823" max="12823" width="11.140625" style="477" bestFit="1" customWidth="1"/>
    <col min="12824" max="13056" width="10.5703125" style="477"/>
    <col min="13057" max="13064" width="0" style="477" hidden="1" customWidth="1"/>
    <col min="13065" max="13067" width="3.7109375" style="477" customWidth="1"/>
    <col min="13068" max="13068" width="12.7109375" style="477" customWidth="1"/>
    <col min="13069" max="13069" width="47.42578125" style="477" customWidth="1"/>
    <col min="13070" max="13073" width="0" style="477" hidden="1" customWidth="1"/>
    <col min="13074" max="13074" width="11.7109375" style="477" customWidth="1"/>
    <col min="13075" max="13075" width="6.42578125" style="477" bestFit="1" customWidth="1"/>
    <col min="13076" max="13076" width="11.7109375" style="477" customWidth="1"/>
    <col min="13077" max="13077" width="0" style="477" hidden="1" customWidth="1"/>
    <col min="13078" max="13078" width="3.7109375" style="477" customWidth="1"/>
    <col min="13079" max="13079" width="11.140625" style="477" bestFit="1" customWidth="1"/>
    <col min="13080" max="13312" width="10.5703125" style="477"/>
    <col min="13313" max="13320" width="0" style="477" hidden="1" customWidth="1"/>
    <col min="13321" max="13323" width="3.7109375" style="477" customWidth="1"/>
    <col min="13324" max="13324" width="12.7109375" style="477" customWidth="1"/>
    <col min="13325" max="13325" width="47.42578125" style="477" customWidth="1"/>
    <col min="13326" max="13329" width="0" style="477" hidden="1" customWidth="1"/>
    <col min="13330" max="13330" width="11.7109375" style="477" customWidth="1"/>
    <col min="13331" max="13331" width="6.42578125" style="477" bestFit="1" customWidth="1"/>
    <col min="13332" max="13332" width="11.7109375" style="477" customWidth="1"/>
    <col min="13333" max="13333" width="0" style="477" hidden="1" customWidth="1"/>
    <col min="13334" max="13334" width="3.7109375" style="477" customWidth="1"/>
    <col min="13335" max="13335" width="11.140625" style="477" bestFit="1" customWidth="1"/>
    <col min="13336" max="13568" width="10.5703125" style="477"/>
    <col min="13569" max="13576" width="0" style="477" hidden="1" customWidth="1"/>
    <col min="13577" max="13579" width="3.7109375" style="477" customWidth="1"/>
    <col min="13580" max="13580" width="12.7109375" style="477" customWidth="1"/>
    <col min="13581" max="13581" width="47.42578125" style="477" customWidth="1"/>
    <col min="13582" max="13585" width="0" style="477" hidden="1" customWidth="1"/>
    <col min="13586" max="13586" width="11.7109375" style="477" customWidth="1"/>
    <col min="13587" max="13587" width="6.42578125" style="477" bestFit="1" customWidth="1"/>
    <col min="13588" max="13588" width="11.7109375" style="477" customWidth="1"/>
    <col min="13589" max="13589" width="0" style="477" hidden="1" customWidth="1"/>
    <col min="13590" max="13590" width="3.7109375" style="477" customWidth="1"/>
    <col min="13591" max="13591" width="11.140625" style="477" bestFit="1" customWidth="1"/>
    <col min="13592" max="13824" width="10.5703125" style="477"/>
    <col min="13825" max="13832" width="0" style="477" hidden="1" customWidth="1"/>
    <col min="13833" max="13835" width="3.7109375" style="477" customWidth="1"/>
    <col min="13836" max="13836" width="12.7109375" style="477" customWidth="1"/>
    <col min="13837" max="13837" width="47.42578125" style="477" customWidth="1"/>
    <col min="13838" max="13841" width="0" style="477" hidden="1" customWidth="1"/>
    <col min="13842" max="13842" width="11.7109375" style="477" customWidth="1"/>
    <col min="13843" max="13843" width="6.42578125" style="477" bestFit="1" customWidth="1"/>
    <col min="13844" max="13844" width="11.7109375" style="477" customWidth="1"/>
    <col min="13845" max="13845" width="0" style="477" hidden="1" customWidth="1"/>
    <col min="13846" max="13846" width="3.7109375" style="477" customWidth="1"/>
    <col min="13847" max="13847" width="11.140625" style="477" bestFit="1" customWidth="1"/>
    <col min="13848" max="14080" width="10.5703125" style="477"/>
    <col min="14081" max="14088" width="0" style="477" hidden="1" customWidth="1"/>
    <col min="14089" max="14091" width="3.7109375" style="477" customWidth="1"/>
    <col min="14092" max="14092" width="12.7109375" style="477" customWidth="1"/>
    <col min="14093" max="14093" width="47.42578125" style="477" customWidth="1"/>
    <col min="14094" max="14097" width="0" style="477" hidden="1" customWidth="1"/>
    <col min="14098" max="14098" width="11.7109375" style="477" customWidth="1"/>
    <col min="14099" max="14099" width="6.42578125" style="477" bestFit="1" customWidth="1"/>
    <col min="14100" max="14100" width="11.7109375" style="477" customWidth="1"/>
    <col min="14101" max="14101" width="0" style="477" hidden="1" customWidth="1"/>
    <col min="14102" max="14102" width="3.7109375" style="477" customWidth="1"/>
    <col min="14103" max="14103" width="11.140625" style="477" bestFit="1" customWidth="1"/>
    <col min="14104" max="14336" width="10.5703125" style="477"/>
    <col min="14337" max="14344" width="0" style="477" hidden="1" customWidth="1"/>
    <col min="14345" max="14347" width="3.7109375" style="477" customWidth="1"/>
    <col min="14348" max="14348" width="12.7109375" style="477" customWidth="1"/>
    <col min="14349" max="14349" width="47.42578125" style="477" customWidth="1"/>
    <col min="14350" max="14353" width="0" style="477" hidden="1" customWidth="1"/>
    <col min="14354" max="14354" width="11.7109375" style="477" customWidth="1"/>
    <col min="14355" max="14355" width="6.42578125" style="477" bestFit="1" customWidth="1"/>
    <col min="14356" max="14356" width="11.7109375" style="477" customWidth="1"/>
    <col min="14357" max="14357" width="0" style="477" hidden="1" customWidth="1"/>
    <col min="14358" max="14358" width="3.7109375" style="477" customWidth="1"/>
    <col min="14359" max="14359" width="11.140625" style="477" bestFit="1" customWidth="1"/>
    <col min="14360" max="14592" width="10.5703125" style="477"/>
    <col min="14593" max="14600" width="0" style="477" hidden="1" customWidth="1"/>
    <col min="14601" max="14603" width="3.7109375" style="477" customWidth="1"/>
    <col min="14604" max="14604" width="12.7109375" style="477" customWidth="1"/>
    <col min="14605" max="14605" width="47.42578125" style="477" customWidth="1"/>
    <col min="14606" max="14609" width="0" style="477" hidden="1" customWidth="1"/>
    <col min="14610" max="14610" width="11.7109375" style="477" customWidth="1"/>
    <col min="14611" max="14611" width="6.42578125" style="477" bestFit="1" customWidth="1"/>
    <col min="14612" max="14612" width="11.7109375" style="477" customWidth="1"/>
    <col min="14613" max="14613" width="0" style="477" hidden="1" customWidth="1"/>
    <col min="14614" max="14614" width="3.7109375" style="477" customWidth="1"/>
    <col min="14615" max="14615" width="11.140625" style="477" bestFit="1" customWidth="1"/>
    <col min="14616" max="14848" width="10.5703125" style="477"/>
    <col min="14849" max="14856" width="0" style="477" hidden="1" customWidth="1"/>
    <col min="14857" max="14859" width="3.7109375" style="477" customWidth="1"/>
    <col min="14860" max="14860" width="12.7109375" style="477" customWidth="1"/>
    <col min="14861" max="14861" width="47.42578125" style="477" customWidth="1"/>
    <col min="14862" max="14865" width="0" style="477" hidden="1" customWidth="1"/>
    <col min="14866" max="14866" width="11.7109375" style="477" customWidth="1"/>
    <col min="14867" max="14867" width="6.42578125" style="477" bestFit="1" customWidth="1"/>
    <col min="14868" max="14868" width="11.7109375" style="477" customWidth="1"/>
    <col min="14869" max="14869" width="0" style="477" hidden="1" customWidth="1"/>
    <col min="14870" max="14870" width="3.7109375" style="477" customWidth="1"/>
    <col min="14871" max="14871" width="11.140625" style="477" bestFit="1" customWidth="1"/>
    <col min="14872" max="15104" width="10.5703125" style="477"/>
    <col min="15105" max="15112" width="0" style="477" hidden="1" customWidth="1"/>
    <col min="15113" max="15115" width="3.7109375" style="477" customWidth="1"/>
    <col min="15116" max="15116" width="12.7109375" style="477" customWidth="1"/>
    <col min="15117" max="15117" width="47.42578125" style="477" customWidth="1"/>
    <col min="15118" max="15121" width="0" style="477" hidden="1" customWidth="1"/>
    <col min="15122" max="15122" width="11.7109375" style="477" customWidth="1"/>
    <col min="15123" max="15123" width="6.42578125" style="477" bestFit="1" customWidth="1"/>
    <col min="15124" max="15124" width="11.7109375" style="477" customWidth="1"/>
    <col min="15125" max="15125" width="0" style="477" hidden="1" customWidth="1"/>
    <col min="15126" max="15126" width="3.7109375" style="477" customWidth="1"/>
    <col min="15127" max="15127" width="11.140625" style="477" bestFit="1" customWidth="1"/>
    <col min="15128" max="15360" width="10.5703125" style="477"/>
    <col min="15361" max="15368" width="0" style="477" hidden="1" customWidth="1"/>
    <col min="15369" max="15371" width="3.7109375" style="477" customWidth="1"/>
    <col min="15372" max="15372" width="12.7109375" style="477" customWidth="1"/>
    <col min="15373" max="15373" width="47.42578125" style="477" customWidth="1"/>
    <col min="15374" max="15377" width="0" style="477" hidden="1" customWidth="1"/>
    <col min="15378" max="15378" width="11.7109375" style="477" customWidth="1"/>
    <col min="15379" max="15379" width="6.42578125" style="477" bestFit="1" customWidth="1"/>
    <col min="15380" max="15380" width="11.7109375" style="477" customWidth="1"/>
    <col min="15381" max="15381" width="0" style="477" hidden="1" customWidth="1"/>
    <col min="15382" max="15382" width="3.7109375" style="477" customWidth="1"/>
    <col min="15383" max="15383" width="11.140625" style="477" bestFit="1" customWidth="1"/>
    <col min="15384" max="15616" width="10.5703125" style="477"/>
    <col min="15617" max="15624" width="0" style="477" hidden="1" customWidth="1"/>
    <col min="15625" max="15627" width="3.7109375" style="477" customWidth="1"/>
    <col min="15628" max="15628" width="12.7109375" style="477" customWidth="1"/>
    <col min="15629" max="15629" width="47.42578125" style="477" customWidth="1"/>
    <col min="15630" max="15633" width="0" style="477" hidden="1" customWidth="1"/>
    <col min="15634" max="15634" width="11.7109375" style="477" customWidth="1"/>
    <col min="15635" max="15635" width="6.42578125" style="477" bestFit="1" customWidth="1"/>
    <col min="15636" max="15636" width="11.7109375" style="477" customWidth="1"/>
    <col min="15637" max="15637" width="0" style="477" hidden="1" customWidth="1"/>
    <col min="15638" max="15638" width="3.7109375" style="477" customWidth="1"/>
    <col min="15639" max="15639" width="11.140625" style="477" bestFit="1" customWidth="1"/>
    <col min="15640" max="15872" width="10.5703125" style="477"/>
    <col min="15873" max="15880" width="0" style="477" hidden="1" customWidth="1"/>
    <col min="15881" max="15883" width="3.7109375" style="477" customWidth="1"/>
    <col min="15884" max="15884" width="12.7109375" style="477" customWidth="1"/>
    <col min="15885" max="15885" width="47.42578125" style="477" customWidth="1"/>
    <col min="15886" max="15889" width="0" style="477" hidden="1" customWidth="1"/>
    <col min="15890" max="15890" width="11.7109375" style="477" customWidth="1"/>
    <col min="15891" max="15891" width="6.42578125" style="477" bestFit="1" customWidth="1"/>
    <col min="15892" max="15892" width="11.7109375" style="477" customWidth="1"/>
    <col min="15893" max="15893" width="0" style="477" hidden="1" customWidth="1"/>
    <col min="15894" max="15894" width="3.7109375" style="477" customWidth="1"/>
    <col min="15895" max="15895" width="11.140625" style="477" bestFit="1" customWidth="1"/>
    <col min="15896" max="16128" width="10.5703125" style="477"/>
    <col min="16129" max="16136" width="0" style="477" hidden="1" customWidth="1"/>
    <col min="16137" max="16139" width="3.7109375" style="477" customWidth="1"/>
    <col min="16140" max="16140" width="12.7109375" style="477" customWidth="1"/>
    <col min="16141" max="16141" width="47.42578125" style="477" customWidth="1"/>
    <col min="16142" max="16145" width="0" style="477" hidden="1" customWidth="1"/>
    <col min="16146" max="16146" width="11.7109375" style="477" customWidth="1"/>
    <col min="16147" max="16147" width="6.42578125" style="477" bestFit="1" customWidth="1"/>
    <col min="16148" max="16148" width="11.7109375" style="477" customWidth="1"/>
    <col min="16149" max="16149" width="0" style="477" hidden="1" customWidth="1"/>
    <col min="16150" max="16150" width="3.7109375" style="477" customWidth="1"/>
    <col min="16151" max="16151" width="11.140625" style="477" bestFit="1" customWidth="1"/>
    <col min="16152" max="16384" width="10.5703125" style="477"/>
  </cols>
  <sheetData>
    <row r="1" spans="1:34" hidden="1"/>
    <row r="2" spans="1:34" hidden="1"/>
    <row r="3" spans="1:34" hidden="1"/>
    <row r="4" spans="1:34" ht="3" customHeight="1">
      <c r="J4" s="482"/>
      <c r="K4" s="482"/>
      <c r="L4" s="478"/>
      <c r="M4" s="478"/>
      <c r="N4" s="478"/>
      <c r="O4" s="485"/>
      <c r="P4" s="485"/>
      <c r="Q4" s="485"/>
      <c r="R4" s="485"/>
      <c r="S4" s="485"/>
      <c r="T4" s="485"/>
      <c r="U4" s="478"/>
    </row>
    <row r="5" spans="1:34" ht="22.5" customHeight="1">
      <c r="J5" s="482"/>
      <c r="K5" s="482"/>
      <c r="L5" s="1216" t="s">
        <v>657</v>
      </c>
      <c r="M5" s="1216"/>
      <c r="N5" s="1216"/>
      <c r="O5" s="1216"/>
      <c r="P5" s="1216"/>
      <c r="Q5" s="1216"/>
      <c r="R5" s="1216"/>
      <c r="S5" s="1216"/>
      <c r="T5" s="1216"/>
      <c r="U5" s="498"/>
    </row>
    <row r="6" spans="1:34" ht="3" customHeight="1">
      <c r="J6" s="482"/>
      <c r="K6" s="482"/>
      <c r="L6" s="478"/>
      <c r="M6" s="478"/>
      <c r="N6" s="478"/>
      <c r="O6" s="481"/>
      <c r="P6" s="481"/>
      <c r="Q6" s="481"/>
      <c r="R6" s="481"/>
      <c r="S6" s="481"/>
      <c r="T6" s="481"/>
      <c r="U6" s="478"/>
    </row>
    <row r="7" spans="1:34" s="492" customFormat="1" ht="22.5">
      <c r="A7" s="506"/>
      <c r="B7" s="506"/>
      <c r="C7" s="506"/>
      <c r="D7" s="506"/>
      <c r="E7" s="506"/>
      <c r="F7" s="506"/>
      <c r="G7" s="506"/>
      <c r="H7" s="506"/>
      <c r="L7" s="500"/>
      <c r="M7" s="618" t="s">
        <v>502</v>
      </c>
      <c r="N7" s="667"/>
      <c r="O7" s="1248" t="str">
        <f>IF(NameOrPr_ch="",IF(NameOrPr="","",NameOrPr),NameOrPr_ch)</f>
        <v>Министерство тарифного регулирования и энергетики Челябинской области</v>
      </c>
      <c r="P7" s="1249"/>
      <c r="Q7" s="1249"/>
      <c r="R7" s="1249"/>
      <c r="S7" s="1249"/>
      <c r="T7" s="1250"/>
      <c r="U7" s="668"/>
      <c r="X7" s="506"/>
      <c r="Y7" s="506"/>
      <c r="Z7" s="506"/>
      <c r="AA7" s="506"/>
      <c r="AB7" s="506"/>
      <c r="AC7" s="506"/>
      <c r="AD7" s="506"/>
      <c r="AE7" s="506"/>
      <c r="AF7" s="506"/>
      <c r="AG7" s="506"/>
      <c r="AH7" s="506"/>
    </row>
    <row r="8" spans="1:34" s="571" customFormat="1" ht="18.75">
      <c r="A8" s="591"/>
      <c r="B8" s="591"/>
      <c r="C8" s="591"/>
      <c r="D8" s="591"/>
      <c r="E8" s="591"/>
      <c r="F8" s="591"/>
      <c r="G8" s="591"/>
      <c r="H8" s="591"/>
      <c r="L8" s="500"/>
      <c r="M8" s="618" t="s">
        <v>596</v>
      </c>
      <c r="N8" s="667"/>
      <c r="O8" s="1248" t="str">
        <f>IF(datePr_ch="",IF(datePr="","",datePr),datePr_ch)</f>
        <v>12.03.2021</v>
      </c>
      <c r="P8" s="1249"/>
      <c r="Q8" s="1249"/>
      <c r="R8" s="1249"/>
      <c r="S8" s="1249"/>
      <c r="T8" s="1250"/>
      <c r="U8" s="668"/>
      <c r="X8" s="591"/>
      <c r="Y8" s="591"/>
      <c r="Z8" s="591"/>
      <c r="AA8" s="591"/>
      <c r="AB8" s="591"/>
      <c r="AC8" s="591"/>
      <c r="AD8" s="591"/>
      <c r="AE8" s="591"/>
      <c r="AF8" s="591"/>
      <c r="AG8" s="591"/>
      <c r="AH8" s="591"/>
    </row>
    <row r="9" spans="1:34" s="492" customFormat="1" ht="18.75">
      <c r="A9" s="506"/>
      <c r="B9" s="506"/>
      <c r="C9" s="506"/>
      <c r="D9" s="506"/>
      <c r="E9" s="506"/>
      <c r="F9" s="506"/>
      <c r="G9" s="506"/>
      <c r="H9" s="506"/>
      <c r="L9" s="553"/>
      <c r="M9" s="618" t="s">
        <v>595</v>
      </c>
      <c r="N9" s="667"/>
      <c r="O9" s="1248" t="str">
        <f>IF(numberPr_ch="",IF(numberPr="","",numberPr),numberPr_ch)</f>
        <v>12/16</v>
      </c>
      <c r="P9" s="1249"/>
      <c r="Q9" s="1249"/>
      <c r="R9" s="1249"/>
      <c r="S9" s="1249"/>
      <c r="T9" s="1250"/>
      <c r="U9" s="668"/>
      <c r="X9" s="506"/>
      <c r="Y9" s="506"/>
      <c r="Z9" s="506"/>
      <c r="AA9" s="506"/>
      <c r="AB9" s="506"/>
      <c r="AC9" s="506"/>
      <c r="AD9" s="506"/>
      <c r="AE9" s="506"/>
      <c r="AF9" s="506"/>
      <c r="AG9" s="506"/>
      <c r="AH9" s="506"/>
    </row>
    <row r="10" spans="1:34" s="492" customFormat="1" ht="18.75">
      <c r="A10" s="506"/>
      <c r="B10" s="506"/>
      <c r="C10" s="506"/>
      <c r="D10" s="506"/>
      <c r="E10" s="506"/>
      <c r="F10" s="506"/>
      <c r="G10" s="506"/>
      <c r="H10" s="506"/>
      <c r="L10" s="553"/>
      <c r="M10" s="618" t="s">
        <v>501</v>
      </c>
      <c r="N10" s="667"/>
      <c r="O10" s="1248" t="str">
        <f>IF(IstPub_ch="",IF(IstPub="","",IstPub),IstPub_ch)</f>
        <v>Официальный сайт Министерства тарифного регулирования и энергетики Челябинской области</v>
      </c>
      <c r="P10" s="1249"/>
      <c r="Q10" s="1249"/>
      <c r="R10" s="1249"/>
      <c r="S10" s="1249"/>
      <c r="T10" s="1250"/>
      <c r="U10" s="668"/>
      <c r="X10" s="506"/>
      <c r="Y10" s="506"/>
      <c r="Z10" s="506"/>
      <c r="AA10" s="506"/>
      <c r="AB10" s="506"/>
      <c r="AC10" s="506"/>
      <c r="AD10" s="506"/>
      <c r="AE10" s="506"/>
      <c r="AF10" s="506"/>
      <c r="AG10" s="506"/>
      <c r="AH10" s="506"/>
    </row>
    <row r="11" spans="1:34" s="492" customFormat="1" ht="11.25" hidden="1">
      <c r="A11" s="506"/>
      <c r="B11" s="506"/>
      <c r="C11" s="506"/>
      <c r="D11" s="506"/>
      <c r="E11" s="506"/>
      <c r="F11" s="506"/>
      <c r="G11" s="506"/>
      <c r="H11" s="506"/>
      <c r="L11" s="553"/>
      <c r="M11" s="553"/>
      <c r="N11" s="567"/>
      <c r="O11" s="583"/>
      <c r="P11" s="583"/>
      <c r="Q11" s="583"/>
      <c r="R11" s="583"/>
      <c r="S11" s="583"/>
      <c r="T11" s="583"/>
      <c r="U11" s="504" t="s">
        <v>373</v>
      </c>
      <c r="X11" s="506"/>
      <c r="Y11" s="506"/>
      <c r="Z11" s="506"/>
      <c r="AA11" s="506"/>
      <c r="AB11" s="506"/>
      <c r="AC11" s="506"/>
      <c r="AD11" s="506"/>
      <c r="AE11" s="506"/>
      <c r="AF11" s="506"/>
      <c r="AG11" s="506"/>
      <c r="AH11" s="506"/>
    </row>
    <row r="12" spans="1:34" ht="15" customHeight="1">
      <c r="J12" s="482"/>
      <c r="K12" s="482"/>
      <c r="L12" s="478"/>
      <c r="M12" s="478"/>
      <c r="N12" s="478"/>
      <c r="O12" s="1247"/>
      <c r="P12" s="1247"/>
      <c r="Q12" s="1247"/>
      <c r="R12" s="1247"/>
      <c r="S12" s="1247"/>
      <c r="T12" s="1247"/>
      <c r="U12" s="1247"/>
    </row>
    <row r="13" spans="1:34">
      <c r="J13" s="482"/>
      <c r="K13" s="482"/>
      <c r="L13" s="1157" t="s">
        <v>454</v>
      </c>
      <c r="M13" s="1157"/>
      <c r="N13" s="1157"/>
      <c r="O13" s="1157"/>
      <c r="P13" s="1157"/>
      <c r="Q13" s="1157"/>
      <c r="R13" s="1157"/>
      <c r="S13" s="1157"/>
      <c r="T13" s="1157"/>
      <c r="U13" s="1157"/>
      <c r="V13" s="1157"/>
      <c r="W13" s="1157" t="s">
        <v>455</v>
      </c>
    </row>
    <row r="14" spans="1:34" ht="14.25" customHeight="1">
      <c r="J14" s="482"/>
      <c r="K14" s="482"/>
      <c r="L14" s="1229" t="s">
        <v>92</v>
      </c>
      <c r="M14" s="1229" t="s">
        <v>639</v>
      </c>
      <c r="N14" s="522"/>
      <c r="O14" s="1230" t="s">
        <v>641</v>
      </c>
      <c r="P14" s="1231"/>
      <c r="Q14" s="1231"/>
      <c r="R14" s="1231"/>
      <c r="S14" s="1231"/>
      <c r="T14" s="1232"/>
      <c r="U14" s="1213" t="s">
        <v>341</v>
      </c>
      <c r="V14" s="1226" t="s">
        <v>275</v>
      </c>
      <c r="W14" s="1157"/>
    </row>
    <row r="15" spans="1:34" s="524" customFormat="1" ht="14.25" customHeight="1">
      <c r="A15" s="586"/>
      <c r="B15" s="586"/>
      <c r="C15" s="586"/>
      <c r="D15" s="586"/>
      <c r="E15" s="586"/>
      <c r="F15" s="586"/>
      <c r="G15" s="592"/>
      <c r="H15" s="592"/>
      <c r="I15" s="532"/>
      <c r="J15" s="530"/>
      <c r="K15" s="530"/>
      <c r="L15" s="1229"/>
      <c r="M15" s="1229"/>
      <c r="N15" s="522"/>
      <c r="O15" s="1235" t="s">
        <v>772</v>
      </c>
      <c r="P15" s="1233" t="s">
        <v>271</v>
      </c>
      <c r="Q15" s="1234"/>
      <c r="R15" s="1211" t="s">
        <v>654</v>
      </c>
      <c r="S15" s="1211"/>
      <c r="T15" s="1212"/>
      <c r="U15" s="1214"/>
      <c r="V15" s="1227"/>
      <c r="W15" s="1157"/>
      <c r="X15" s="586"/>
      <c r="Y15" s="586"/>
      <c r="Z15" s="586"/>
      <c r="AA15" s="586"/>
      <c r="AB15" s="586"/>
      <c r="AC15" s="586"/>
      <c r="AD15" s="586"/>
      <c r="AE15" s="586"/>
      <c r="AF15" s="586"/>
      <c r="AG15" s="586"/>
      <c r="AH15" s="586"/>
    </row>
    <row r="16" spans="1:34" ht="33.75">
      <c r="J16" s="482"/>
      <c r="K16" s="482"/>
      <c r="L16" s="1229"/>
      <c r="M16" s="1229"/>
      <c r="N16" s="521"/>
      <c r="O16" s="1236"/>
      <c r="P16" s="536" t="s">
        <v>765</v>
      </c>
      <c r="Q16" s="536" t="s">
        <v>766</v>
      </c>
      <c r="R16" s="537" t="s">
        <v>274</v>
      </c>
      <c r="S16" s="1224" t="s">
        <v>273</v>
      </c>
      <c r="T16" s="1225"/>
      <c r="U16" s="1215"/>
      <c r="V16" s="1228"/>
      <c r="W16" s="1157"/>
    </row>
    <row r="17" spans="1:35">
      <c r="J17" s="482"/>
      <c r="K17" s="490">
        <v>1</v>
      </c>
      <c r="L17" s="526" t="s">
        <v>93</v>
      </c>
      <c r="M17" s="526" t="s">
        <v>49</v>
      </c>
      <c r="N17" s="497" t="s">
        <v>49</v>
      </c>
      <c r="O17" s="488">
        <f ca="1">OFFSET(O17,0,-1)+1</f>
        <v>3</v>
      </c>
      <c r="P17" s="488">
        <f ca="1">OFFSET(P17,0,-1)+1</f>
        <v>4</v>
      </c>
      <c r="Q17" s="488">
        <f ca="1">OFFSET(Q17,0,-1)+1</f>
        <v>5</v>
      </c>
      <c r="R17" s="488">
        <f ca="1">OFFSET(R17,0,-1)+1</f>
        <v>6</v>
      </c>
      <c r="S17" s="1218">
        <f ca="1">OFFSET(S17,0,-1)+1</f>
        <v>7</v>
      </c>
      <c r="T17" s="1218"/>
      <c r="U17" s="488">
        <f ca="1">OFFSET(U17,0,-2)+1</f>
        <v>8</v>
      </c>
      <c r="V17" s="652">
        <f ca="1">OFFSET(V17,0,-1)</f>
        <v>8</v>
      </c>
      <c r="W17" s="488">
        <f ca="1">OFFSET(W17,0,-1)+1</f>
        <v>9</v>
      </c>
    </row>
    <row r="18" spans="1:35" ht="22.5">
      <c r="A18" s="1202">
        <v>1</v>
      </c>
      <c r="B18" s="959"/>
      <c r="C18" s="959"/>
      <c r="D18" s="959"/>
      <c r="E18" s="960"/>
      <c r="F18" s="961"/>
      <c r="G18" s="961"/>
      <c r="H18" s="961"/>
      <c r="I18" s="962"/>
      <c r="J18" s="957"/>
      <c r="K18" s="964"/>
      <c r="L18" s="594">
        <f>mergeValue(A18)</f>
        <v>1</v>
      </c>
      <c r="M18" s="642" t="s">
        <v>20</v>
      </c>
      <c r="N18" s="581"/>
      <c r="O18" s="1243"/>
      <c r="P18" s="1243"/>
      <c r="Q18" s="1243"/>
      <c r="R18" s="1243"/>
      <c r="S18" s="1243"/>
      <c r="T18" s="1243"/>
      <c r="U18" s="1243"/>
      <c r="V18" s="1243"/>
      <c r="W18" s="631" t="s">
        <v>658</v>
      </c>
    </row>
    <row r="19" spans="1:35" ht="22.5">
      <c r="A19" s="1202"/>
      <c r="B19" s="1202">
        <v>1</v>
      </c>
      <c r="C19" s="959"/>
      <c r="D19" s="959"/>
      <c r="E19" s="961"/>
      <c r="F19" s="961"/>
      <c r="G19" s="961"/>
      <c r="H19" s="961"/>
      <c r="I19" s="956"/>
      <c r="J19" s="955"/>
      <c r="K19" s="958"/>
      <c r="L19" s="594" t="str">
        <f>mergeValue(A19) &amp;"."&amp; mergeValue(B19)</f>
        <v>1.1</v>
      </c>
      <c r="M19" s="547" t="s">
        <v>16</v>
      </c>
      <c r="N19" s="581"/>
      <c r="O19" s="1243"/>
      <c r="P19" s="1243"/>
      <c r="Q19" s="1243"/>
      <c r="R19" s="1243"/>
      <c r="S19" s="1243"/>
      <c r="T19" s="1243"/>
      <c r="U19" s="1243"/>
      <c r="V19" s="1243"/>
      <c r="W19" s="631" t="s">
        <v>477</v>
      </c>
    </row>
    <row r="20" spans="1:35" ht="22.5">
      <c r="A20" s="1202"/>
      <c r="B20" s="1202"/>
      <c r="C20" s="1202">
        <v>1</v>
      </c>
      <c r="D20" s="959"/>
      <c r="E20" s="961"/>
      <c r="F20" s="961"/>
      <c r="G20" s="961"/>
      <c r="H20" s="961"/>
      <c r="I20" s="963"/>
      <c r="J20" s="955"/>
      <c r="K20" s="958"/>
      <c r="L20" s="594" t="str">
        <f>mergeValue(A20) &amp;"."&amp; mergeValue(B20)&amp;"."&amp; mergeValue(C20)</f>
        <v>1.1.1</v>
      </c>
      <c r="M20" s="548" t="s">
        <v>7</v>
      </c>
      <c r="N20" s="581"/>
      <c r="O20" s="1243"/>
      <c r="P20" s="1243"/>
      <c r="Q20" s="1243"/>
      <c r="R20" s="1243"/>
      <c r="S20" s="1243"/>
      <c r="T20" s="1243"/>
      <c r="U20" s="1243"/>
      <c r="V20" s="1243"/>
      <c r="W20" s="631" t="s">
        <v>633</v>
      </c>
    </row>
    <row r="21" spans="1:35" ht="22.5">
      <c r="A21" s="1202"/>
      <c r="B21" s="1202"/>
      <c r="C21" s="1202"/>
      <c r="D21" s="1202">
        <v>1</v>
      </c>
      <c r="E21" s="961"/>
      <c r="F21" s="961"/>
      <c r="G21" s="961"/>
      <c r="H21" s="961"/>
      <c r="I21" s="963"/>
      <c r="J21" s="955"/>
      <c r="K21" s="958"/>
      <c r="L21" s="594" t="str">
        <f>mergeValue(A21) &amp;"."&amp; mergeValue(B21)&amp;"."&amp; mergeValue(C21)&amp;"."&amp; mergeValue(D21)</f>
        <v>1.1.1.1</v>
      </c>
      <c r="M21" s="549" t="s">
        <v>22</v>
      </c>
      <c r="N21" s="581"/>
      <c r="O21" s="1243"/>
      <c r="P21" s="1243"/>
      <c r="Q21" s="1243"/>
      <c r="R21" s="1243"/>
      <c r="S21" s="1243"/>
      <c r="T21" s="1243"/>
      <c r="U21" s="1243"/>
      <c r="V21" s="1243"/>
      <c r="W21" s="631" t="s">
        <v>634</v>
      </c>
    </row>
    <row r="22" spans="1:35" ht="11.25" hidden="1" customHeight="1">
      <c r="A22" s="1202"/>
      <c r="B22" s="1202"/>
      <c r="C22" s="1202"/>
      <c r="D22" s="1202"/>
      <c r="E22" s="1202">
        <v>1</v>
      </c>
      <c r="F22" s="961"/>
      <c r="G22" s="961"/>
      <c r="H22" s="959">
        <v>1</v>
      </c>
      <c r="I22" s="1202">
        <v>1</v>
      </c>
      <c r="J22" s="961"/>
      <c r="K22" s="966"/>
      <c r="L22" s="594"/>
      <c r="M22" s="555"/>
      <c r="N22" s="582"/>
      <c r="O22" s="632"/>
      <c r="P22" s="632"/>
      <c r="Q22" s="632"/>
      <c r="R22" s="632"/>
      <c r="S22" s="632"/>
      <c r="T22" s="632"/>
      <c r="U22" s="632"/>
      <c r="V22" s="509"/>
      <c r="W22" s="560"/>
    </row>
    <row r="23" spans="1:35" ht="90">
      <c r="A23" s="1202"/>
      <c r="B23" s="1202"/>
      <c r="C23" s="1202"/>
      <c r="D23" s="1202"/>
      <c r="E23" s="1202"/>
      <c r="F23" s="1202">
        <v>1</v>
      </c>
      <c r="G23" s="959"/>
      <c r="H23" s="959"/>
      <c r="I23" s="1202"/>
      <c r="J23" s="1202">
        <v>1</v>
      </c>
      <c r="K23" s="967"/>
      <c r="L23" s="594" t="str">
        <f>mergeValue(A23) &amp;"."&amp; mergeValue(B23)&amp;"."&amp; mergeValue(C23)&amp;"."&amp; mergeValue(D23)&amp;"."&amp;  mergeValue(F23)</f>
        <v>1.1.1.1.1</v>
      </c>
      <c r="M23" s="556" t="s">
        <v>10</v>
      </c>
      <c r="N23" s="582"/>
      <c r="O23" s="1204"/>
      <c r="P23" s="1204"/>
      <c r="Q23" s="1204"/>
      <c r="R23" s="1204"/>
      <c r="S23" s="1204"/>
      <c r="T23" s="1204"/>
      <c r="U23" s="1204"/>
      <c r="V23" s="1204"/>
      <c r="W23" s="631" t="s">
        <v>635</v>
      </c>
      <c r="Y23" s="505" t="str">
        <f>strCheckUnique(Z23:Z26)</f>
        <v/>
      </c>
      <c r="AA23" s="505"/>
    </row>
    <row r="24" spans="1:35" ht="189" customHeight="1">
      <c r="A24" s="1202"/>
      <c r="B24" s="1202"/>
      <c r="C24" s="1202"/>
      <c r="D24" s="1202"/>
      <c r="E24" s="1202"/>
      <c r="F24" s="1202"/>
      <c r="G24" s="959">
        <v>1</v>
      </c>
      <c r="H24" s="959"/>
      <c r="I24" s="1202"/>
      <c r="J24" s="1202"/>
      <c r="K24" s="967">
        <v>1</v>
      </c>
      <c r="L24" s="594" t="str">
        <f>mergeValue(A24) &amp;"."&amp; mergeValue(B24)&amp;"."&amp; mergeValue(C24)&amp;"."&amp; mergeValue(D24)&amp;"."&amp; mergeValue(F24)&amp;"."&amp; mergeValue(G24)</f>
        <v>1.1.1.1.1.1</v>
      </c>
      <c r="M24" s="1069"/>
      <c r="N24" s="587"/>
      <c r="O24" s="563"/>
      <c r="P24" s="563"/>
      <c r="Q24" s="1094"/>
      <c r="R24" s="1244"/>
      <c r="S24" s="1209" t="s">
        <v>84</v>
      </c>
      <c r="T24" s="1244"/>
      <c r="U24" s="1209" t="s">
        <v>85</v>
      </c>
      <c r="V24" s="579"/>
      <c r="W24" s="1219" t="s">
        <v>659</v>
      </c>
      <c r="X24" s="501" t="str">
        <f>strCheckDate(O25:V25)</f>
        <v/>
      </c>
      <c r="Y24" s="505"/>
      <c r="Z24" s="505" t="str">
        <f>IF(M24="","",M24 )</f>
        <v/>
      </c>
      <c r="AA24" s="505"/>
      <c r="AB24" s="505"/>
      <c r="AC24" s="505"/>
    </row>
    <row r="25" spans="1:35" ht="11.25" hidden="1">
      <c r="A25" s="1202"/>
      <c r="B25" s="1202"/>
      <c r="C25" s="1202"/>
      <c r="D25" s="1202"/>
      <c r="E25" s="1202"/>
      <c r="F25" s="1202"/>
      <c r="G25" s="959"/>
      <c r="H25" s="959"/>
      <c r="I25" s="1202"/>
      <c r="J25" s="1202"/>
      <c r="K25" s="967"/>
      <c r="L25" s="601"/>
      <c r="M25" s="647"/>
      <c r="N25" s="587"/>
      <c r="O25" s="563"/>
      <c r="P25" s="563"/>
      <c r="Q25" s="585" t="str">
        <f>R24 &amp; "-" &amp; T24</f>
        <v>-</v>
      </c>
      <c r="R25" s="1208"/>
      <c r="S25" s="1209"/>
      <c r="T25" s="1208"/>
      <c r="U25" s="1209"/>
      <c r="V25" s="579"/>
      <c r="W25" s="1220"/>
    </row>
    <row r="26" spans="1:35" s="476" customFormat="1" ht="15" customHeight="1">
      <c r="A26" s="1202"/>
      <c r="B26" s="1202"/>
      <c r="C26" s="1202"/>
      <c r="D26" s="1202"/>
      <c r="E26" s="1202"/>
      <c r="F26" s="1202"/>
      <c r="G26" s="961"/>
      <c r="H26" s="959"/>
      <c r="I26" s="1202"/>
      <c r="J26" s="1202"/>
      <c r="K26" s="966"/>
      <c r="L26" s="539"/>
      <c r="M26" s="557" t="s">
        <v>25</v>
      </c>
      <c r="N26" s="552"/>
      <c r="O26" s="546"/>
      <c r="P26" s="546"/>
      <c r="Q26" s="546"/>
      <c r="R26" s="574"/>
      <c r="S26" s="565"/>
      <c r="T26" s="564"/>
      <c r="U26" s="552"/>
      <c r="V26" s="561"/>
      <c r="W26" s="1221"/>
      <c r="X26" s="502"/>
      <c r="Y26" s="502"/>
      <c r="Z26" s="502"/>
      <c r="AA26" s="502"/>
      <c r="AB26" s="502"/>
      <c r="AC26" s="502"/>
      <c r="AD26" s="502"/>
      <c r="AE26" s="502"/>
      <c r="AF26" s="502"/>
      <c r="AG26" s="502"/>
      <c r="AH26" s="502"/>
    </row>
    <row r="27" spans="1:35" s="476" customFormat="1" ht="15" customHeight="1">
      <c r="A27" s="1202"/>
      <c r="B27" s="1202"/>
      <c r="C27" s="1202"/>
      <c r="D27" s="1202"/>
      <c r="E27" s="1202"/>
      <c r="F27" s="961"/>
      <c r="G27" s="961"/>
      <c r="H27" s="959"/>
      <c r="I27" s="1202"/>
      <c r="J27" s="961"/>
      <c r="K27" s="966"/>
      <c r="L27" s="539"/>
      <c r="M27" s="552" t="s">
        <v>11</v>
      </c>
      <c r="N27" s="551"/>
      <c r="O27" s="546"/>
      <c r="P27" s="546"/>
      <c r="Q27" s="546"/>
      <c r="R27" s="574"/>
      <c r="S27" s="565"/>
      <c r="T27" s="564"/>
      <c r="U27" s="551"/>
      <c r="V27" s="565"/>
      <c r="W27" s="561"/>
      <c r="X27" s="502"/>
      <c r="Y27" s="502"/>
      <c r="Z27" s="502"/>
      <c r="AA27" s="502"/>
      <c r="AB27" s="502"/>
      <c r="AC27" s="502"/>
      <c r="AD27" s="502"/>
      <c r="AE27" s="502"/>
      <c r="AF27" s="502"/>
      <c r="AG27" s="502"/>
      <c r="AH27" s="502"/>
    </row>
    <row r="28" spans="1:35" s="476" customFormat="1" ht="15" hidden="1" customHeight="1">
      <c r="A28" s="1202"/>
      <c r="B28" s="1202"/>
      <c r="C28" s="1202"/>
      <c r="D28" s="1202"/>
      <c r="E28" s="965"/>
      <c r="F28" s="961"/>
      <c r="G28" s="961"/>
      <c r="H28" s="961"/>
      <c r="I28" s="957"/>
      <c r="J28" s="954"/>
      <c r="K28" s="964"/>
      <c r="L28" s="539"/>
      <c r="M28" s="552"/>
      <c r="N28" s="552"/>
      <c r="O28" s="552"/>
      <c r="P28" s="552"/>
      <c r="Q28" s="552"/>
      <c r="R28" s="552"/>
      <c r="S28" s="552"/>
      <c r="T28" s="552"/>
      <c r="U28" s="552"/>
      <c r="V28" s="565"/>
      <c r="W28" s="561"/>
      <c r="X28" s="502"/>
      <c r="Y28" s="502"/>
      <c r="Z28" s="502"/>
      <c r="AA28" s="502"/>
      <c r="AB28" s="502"/>
      <c r="AC28" s="502"/>
      <c r="AD28" s="502"/>
      <c r="AE28" s="502"/>
      <c r="AF28" s="502"/>
      <c r="AG28" s="502"/>
      <c r="AH28" s="502"/>
      <c r="AI28" s="502"/>
    </row>
    <row r="29" spans="1:35" s="476" customFormat="1" ht="15" customHeight="1">
      <c r="A29" s="1202"/>
      <c r="B29" s="1202"/>
      <c r="C29" s="1202"/>
      <c r="D29" s="965"/>
      <c r="E29" s="965"/>
      <c r="F29" s="961"/>
      <c r="G29" s="961"/>
      <c r="H29" s="961"/>
      <c r="I29" s="957"/>
      <c r="J29" s="954"/>
      <c r="K29" s="964"/>
      <c r="L29" s="539"/>
      <c r="M29" s="551" t="s">
        <v>17</v>
      </c>
      <c r="N29" s="550"/>
      <c r="O29" s="546"/>
      <c r="P29" s="546"/>
      <c r="Q29" s="546"/>
      <c r="R29" s="574"/>
      <c r="S29" s="565"/>
      <c r="T29" s="564"/>
      <c r="U29" s="550"/>
      <c r="V29" s="565"/>
      <c r="W29" s="561"/>
      <c r="X29" s="502"/>
      <c r="Y29" s="502"/>
      <c r="Z29" s="502"/>
      <c r="AA29" s="502"/>
      <c r="AB29" s="502"/>
      <c r="AC29" s="502"/>
      <c r="AD29" s="502"/>
      <c r="AE29" s="502"/>
      <c r="AF29" s="502"/>
      <c r="AG29" s="502"/>
      <c r="AH29" s="502"/>
    </row>
    <row r="30" spans="1:35" s="476" customFormat="1" ht="15" customHeight="1">
      <c r="A30" s="1202"/>
      <c r="B30" s="1202"/>
      <c r="C30" s="965"/>
      <c r="D30" s="965"/>
      <c r="E30" s="965"/>
      <c r="F30" s="965"/>
      <c r="G30" s="970"/>
      <c r="H30" s="957"/>
      <c r="I30" s="968"/>
      <c r="J30" s="954"/>
      <c r="K30" s="969"/>
      <c r="L30" s="539"/>
      <c r="M30" s="550" t="s">
        <v>18</v>
      </c>
      <c r="N30" s="550"/>
      <c r="O30" s="546"/>
      <c r="P30" s="546"/>
      <c r="Q30" s="546"/>
      <c r="R30" s="574"/>
      <c r="S30" s="565"/>
      <c r="T30" s="564"/>
      <c r="U30" s="550"/>
      <c r="V30" s="565"/>
      <c r="W30" s="561"/>
      <c r="X30" s="502"/>
      <c r="Y30" s="502"/>
      <c r="Z30" s="502"/>
      <c r="AA30" s="502"/>
      <c r="AB30" s="502"/>
      <c r="AC30" s="502"/>
      <c r="AD30" s="502"/>
      <c r="AE30" s="502"/>
      <c r="AF30" s="502"/>
      <c r="AG30" s="502"/>
      <c r="AH30" s="502"/>
    </row>
    <row r="31" spans="1:35" s="476" customFormat="1" ht="15" customHeight="1">
      <c r="A31" s="1202"/>
      <c r="B31" s="965"/>
      <c r="C31" s="965"/>
      <c r="D31" s="965"/>
      <c r="E31" s="965"/>
      <c r="F31" s="965"/>
      <c r="G31" s="970"/>
      <c r="H31" s="957"/>
      <c r="I31" s="957"/>
      <c r="J31" s="954"/>
      <c r="K31" s="964"/>
      <c r="L31" s="539"/>
      <c r="M31" s="559" t="s">
        <v>19</v>
      </c>
      <c r="N31" s="550"/>
      <c r="O31" s="546"/>
      <c r="P31" s="546"/>
      <c r="Q31" s="546"/>
      <c r="R31" s="574"/>
      <c r="S31" s="565"/>
      <c r="T31" s="564"/>
      <c r="U31" s="550"/>
      <c r="V31" s="565"/>
      <c r="W31" s="561"/>
      <c r="X31" s="502"/>
      <c r="Y31" s="502"/>
      <c r="Z31" s="502"/>
      <c r="AA31" s="502"/>
      <c r="AB31" s="502"/>
      <c r="AC31" s="502"/>
      <c r="AD31" s="502"/>
      <c r="AE31" s="502"/>
      <c r="AF31" s="502"/>
      <c r="AG31" s="502"/>
      <c r="AH31" s="502"/>
    </row>
    <row r="32" spans="1:35" s="476" customFormat="1" ht="15" customHeight="1">
      <c r="A32" s="953"/>
      <c r="B32" s="953"/>
      <c r="C32" s="953"/>
      <c r="D32" s="953"/>
      <c r="E32" s="953"/>
      <c r="F32" s="953"/>
      <c r="G32" s="953"/>
      <c r="H32" s="953"/>
      <c r="I32" s="953"/>
      <c r="J32" s="953"/>
      <c r="K32" s="953"/>
      <c r="L32" s="539"/>
      <c r="M32" s="566" t="s">
        <v>309</v>
      </c>
      <c r="N32" s="550"/>
      <c r="O32" s="546"/>
      <c r="P32" s="546"/>
      <c r="Q32" s="546"/>
      <c r="R32" s="574"/>
      <c r="S32" s="565"/>
      <c r="T32" s="564"/>
      <c r="U32" s="550"/>
      <c r="V32" s="565"/>
      <c r="W32" s="561"/>
      <c r="X32" s="502"/>
      <c r="Y32" s="502"/>
      <c r="Z32" s="502"/>
      <c r="AA32" s="502"/>
      <c r="AB32" s="502"/>
      <c r="AC32" s="502"/>
      <c r="AD32" s="502"/>
      <c r="AE32" s="502"/>
      <c r="AF32" s="502"/>
      <c r="AG32" s="502"/>
      <c r="AH32" s="502"/>
    </row>
    <row r="33" spans="12:23" ht="3" customHeight="1">
      <c r="L33" s="486"/>
      <c r="M33" s="486"/>
      <c r="N33" s="486"/>
      <c r="O33" s="486"/>
      <c r="P33" s="486"/>
      <c r="Q33" s="486"/>
      <c r="R33" s="486"/>
      <c r="S33" s="486"/>
      <c r="T33" s="486"/>
      <c r="U33" s="486"/>
    </row>
    <row r="34" spans="12:23" ht="141.75" customHeight="1">
      <c r="L34" s="1">
        <v>1</v>
      </c>
      <c r="M34" s="1195" t="s">
        <v>660</v>
      </c>
      <c r="N34" s="1195"/>
      <c r="O34" s="1195"/>
      <c r="P34" s="1195"/>
      <c r="Q34" s="1195"/>
      <c r="R34" s="1195"/>
      <c r="S34" s="1195"/>
      <c r="T34" s="1195"/>
      <c r="U34" s="1195"/>
      <c r="V34" s="1195"/>
      <c r="W34" s="1195"/>
    </row>
  </sheetData>
  <sheetProtection password="FA9C" sheet="1" objects="1" scenarios="1" formatColumns="0" formatRows="0"/>
  <dataConsolidate leftLabels="1" link="1"/>
  <mergeCells count="37">
    <mergeCell ref="W13:W16"/>
    <mergeCell ref="W24:W26"/>
    <mergeCell ref="M34:W34"/>
    <mergeCell ref="T24:T25"/>
    <mergeCell ref="U24:U25"/>
    <mergeCell ref="O20:V20"/>
    <mergeCell ref="S24:S25"/>
    <mergeCell ref="S17:T17"/>
    <mergeCell ref="O7:T7"/>
    <mergeCell ref="O8:T8"/>
    <mergeCell ref="V14:V16"/>
    <mergeCell ref="L13:V13"/>
    <mergeCell ref="L14:L16"/>
    <mergeCell ref="M14:M16"/>
    <mergeCell ref="O14:T14"/>
    <mergeCell ref="U14:U16"/>
    <mergeCell ref="S16:T16"/>
    <mergeCell ref="O12:U12"/>
    <mergeCell ref="O15:O16"/>
    <mergeCell ref="P15:Q15"/>
    <mergeCell ref="R15:T15"/>
    <mergeCell ref="D21:D28"/>
    <mergeCell ref="L5:T5"/>
    <mergeCell ref="O9:T9"/>
    <mergeCell ref="O10:T10"/>
    <mergeCell ref="A18:A31"/>
    <mergeCell ref="O18:V18"/>
    <mergeCell ref="B19:B30"/>
    <mergeCell ref="O19:V19"/>
    <mergeCell ref="C20:C29"/>
    <mergeCell ref="O21:V21"/>
    <mergeCell ref="E22:E27"/>
    <mergeCell ref="I22:I27"/>
    <mergeCell ref="F23:F26"/>
    <mergeCell ref="J23:J26"/>
    <mergeCell ref="O23:V23"/>
    <mergeCell ref="R24:R25"/>
  </mergeCells>
  <dataValidations count="8">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6:V32 W27:W32"/>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JS18:JS24">
      <formula1>900</formula1>
    </dataValidation>
    <dataValidation type="list" allowBlank="1" showInputMessage="1" showErrorMessage="1" errorTitle="Ошибка" error="Выберите значение из списка" sqref="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allowBlank="1" showInputMessage="1" showErrorMessage="1" prompt="Для выбора выполните двойной щелчок левой клавиши мыши по соответствующей ячейке." sqref="U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JQ24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5">
    <tabColor theme="0" tint="-0.249977111117893"/>
  </sheetPr>
  <dimension ref="A1:T19"/>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68</v>
      </c>
    </row>
    <row r="2" spans="1:20" ht="22.5">
      <c r="F2" s="1196" t="s">
        <v>491</v>
      </c>
      <c r="G2" s="1197"/>
      <c r="H2" s="1198"/>
      <c r="I2" s="435"/>
    </row>
    <row r="3" spans="1:20" ht="3" customHeight="1"/>
    <row r="4" spans="1:20" s="190" customFormat="1" ht="11.25">
      <c r="A4" s="214"/>
      <c r="B4" s="214"/>
      <c r="C4" s="214"/>
      <c r="D4" s="214"/>
      <c r="F4" s="1157" t="s">
        <v>454</v>
      </c>
      <c r="G4" s="1157"/>
      <c r="H4" s="1157"/>
      <c r="I4" s="1199" t="s">
        <v>455</v>
      </c>
      <c r="J4" s="214"/>
      <c r="K4" s="214"/>
      <c r="L4" s="214"/>
      <c r="M4" s="214"/>
      <c r="N4" s="214"/>
      <c r="O4" s="214"/>
      <c r="P4" s="214"/>
      <c r="Q4" s="214"/>
      <c r="R4" s="214"/>
      <c r="S4" s="214"/>
      <c r="T4" s="214"/>
    </row>
    <row r="5" spans="1:20" s="190" customFormat="1" ht="11.25" customHeight="1">
      <c r="A5" s="214"/>
      <c r="B5" s="214"/>
      <c r="C5" s="214"/>
      <c r="D5" s="214"/>
      <c r="F5" s="318" t="s">
        <v>92</v>
      </c>
      <c r="G5" s="336" t="s">
        <v>457</v>
      </c>
      <c r="H5" s="317" t="s">
        <v>442</v>
      </c>
      <c r="I5" s="1199"/>
      <c r="J5" s="214"/>
      <c r="K5" s="214"/>
      <c r="L5" s="214"/>
      <c r="M5" s="214"/>
      <c r="N5" s="214"/>
      <c r="O5" s="214"/>
      <c r="P5" s="214"/>
      <c r="Q5" s="214"/>
      <c r="R5" s="214"/>
      <c r="S5" s="214"/>
      <c r="T5" s="214"/>
    </row>
    <row r="6" spans="1:20" s="190" customFormat="1" ht="12" customHeight="1">
      <c r="A6" s="214"/>
      <c r="B6" s="214"/>
      <c r="C6" s="214"/>
      <c r="D6" s="214"/>
      <c r="F6" s="319" t="s">
        <v>93</v>
      </c>
      <c r="G6" s="321">
        <v>2</v>
      </c>
      <c r="H6" s="322">
        <v>3</v>
      </c>
      <c r="I6" s="320">
        <v>4</v>
      </c>
      <c r="J6" s="214">
        <v>4</v>
      </c>
      <c r="K6" s="214"/>
      <c r="L6" s="214"/>
      <c r="M6" s="214"/>
      <c r="N6" s="214"/>
      <c r="O6" s="214"/>
      <c r="P6" s="214"/>
      <c r="Q6" s="214"/>
      <c r="R6" s="214"/>
      <c r="S6" s="214"/>
      <c r="T6" s="214"/>
    </row>
    <row r="7" spans="1:20" s="190" customFormat="1" ht="18.75">
      <c r="A7" s="214"/>
      <c r="B7" s="214"/>
      <c r="C7" s="214"/>
      <c r="D7" s="214"/>
      <c r="F7" s="334">
        <v>1</v>
      </c>
      <c r="G7" s="416" t="s">
        <v>492</v>
      </c>
      <c r="H7" s="316" t="str">
        <f>IF(dateCh="","",dateCh)</f>
        <v>13.05.2021</v>
      </c>
      <c r="I7" s="196" t="s">
        <v>493</v>
      </c>
      <c r="J7" s="333"/>
      <c r="K7" s="214"/>
      <c r="L7" s="214"/>
      <c r="M7" s="214"/>
      <c r="N7" s="214"/>
      <c r="O7" s="214"/>
      <c r="P7" s="214"/>
      <c r="Q7" s="214"/>
      <c r="R7" s="214"/>
      <c r="S7" s="214"/>
      <c r="T7" s="214"/>
    </row>
    <row r="8" spans="1:20" s="190" customFormat="1" ht="45">
      <c r="A8" s="1200">
        <v>1</v>
      </c>
      <c r="B8" s="214"/>
      <c r="C8" s="214"/>
      <c r="D8" s="214"/>
      <c r="F8" s="334" t="str">
        <f>"2." &amp;mergeValue(A8)</f>
        <v>2.1</v>
      </c>
      <c r="G8" s="416" t="s">
        <v>494</v>
      </c>
      <c r="H8" s="316"/>
      <c r="I8" s="196" t="s">
        <v>590</v>
      </c>
      <c r="J8" s="333"/>
      <c r="K8" s="214"/>
      <c r="L8" s="214"/>
      <c r="M8" s="214"/>
      <c r="N8" s="214"/>
      <c r="O8" s="214"/>
      <c r="P8" s="214"/>
      <c r="Q8" s="214"/>
      <c r="R8" s="214"/>
      <c r="S8" s="214"/>
      <c r="T8" s="214"/>
    </row>
    <row r="9" spans="1:20" s="190" customFormat="1" ht="22.5">
      <c r="A9" s="1200"/>
      <c r="B9" s="214"/>
      <c r="C9" s="214"/>
      <c r="D9" s="214"/>
      <c r="F9" s="334" t="str">
        <f>"3." &amp;mergeValue(A9)</f>
        <v>3.1</v>
      </c>
      <c r="G9" s="416" t="s">
        <v>495</v>
      </c>
      <c r="H9" s="316"/>
      <c r="I9" s="196" t="s">
        <v>588</v>
      </c>
      <c r="J9" s="333"/>
      <c r="K9" s="214"/>
      <c r="L9" s="214"/>
      <c r="M9" s="214"/>
      <c r="N9" s="214"/>
      <c r="O9" s="214"/>
      <c r="P9" s="214"/>
      <c r="Q9" s="214"/>
      <c r="R9" s="214"/>
      <c r="S9" s="214"/>
      <c r="T9" s="214"/>
    </row>
    <row r="10" spans="1:20" s="190" customFormat="1" ht="22.5">
      <c r="A10" s="1200"/>
      <c r="B10" s="214"/>
      <c r="C10" s="214"/>
      <c r="D10" s="214"/>
      <c r="F10" s="334" t="str">
        <f>"4."&amp;mergeValue(A10)</f>
        <v>4.1</v>
      </c>
      <c r="G10" s="416" t="s">
        <v>496</v>
      </c>
      <c r="H10" s="317" t="s">
        <v>458</v>
      </c>
      <c r="I10" s="196"/>
      <c r="J10" s="333"/>
      <c r="K10" s="214"/>
      <c r="L10" s="214"/>
      <c r="M10" s="214"/>
      <c r="N10" s="214"/>
      <c r="O10" s="214"/>
      <c r="P10" s="214"/>
      <c r="Q10" s="214"/>
      <c r="R10" s="214"/>
      <c r="S10" s="214"/>
      <c r="T10" s="214"/>
    </row>
    <row r="11" spans="1:20" s="190" customFormat="1" ht="18.75">
      <c r="A11" s="1200"/>
      <c r="B11" s="1200">
        <v>1</v>
      </c>
      <c r="C11" s="343"/>
      <c r="D11" s="343"/>
      <c r="F11" s="334" t="str">
        <f>"4."&amp;mergeValue(A11) &amp;"."&amp;mergeValue(B11)</f>
        <v>4.1.1</v>
      </c>
      <c r="G11" s="323" t="s">
        <v>592</v>
      </c>
      <c r="H11" s="316" t="str">
        <f>IF(region_name="","",region_name)</f>
        <v>Челябинская область</v>
      </c>
      <c r="I11" s="196" t="s">
        <v>499</v>
      </c>
      <c r="J11" s="333"/>
      <c r="K11" s="214"/>
      <c r="L11" s="214"/>
      <c r="M11" s="214"/>
      <c r="N11" s="214"/>
      <c r="O11" s="214"/>
      <c r="P11" s="214"/>
      <c r="Q11" s="214"/>
      <c r="R11" s="214"/>
      <c r="S11" s="214"/>
      <c r="T11" s="214"/>
    </row>
    <row r="12" spans="1:20" s="190" customFormat="1" ht="22.5">
      <c r="A12" s="1200"/>
      <c r="B12" s="1200"/>
      <c r="C12" s="1200">
        <v>1</v>
      </c>
      <c r="D12" s="343"/>
      <c r="F12" s="334" t="str">
        <f>"4."&amp;mergeValue(A12) &amp;"."&amp;mergeValue(B12)&amp;"."&amp;mergeValue(C12)</f>
        <v>4.1.1.1</v>
      </c>
      <c r="G12" s="340" t="s">
        <v>497</v>
      </c>
      <c r="H12" s="316"/>
      <c r="I12" s="196" t="s">
        <v>500</v>
      </c>
      <c r="J12" s="333"/>
      <c r="K12" s="214"/>
      <c r="L12" s="214"/>
      <c r="M12" s="214"/>
      <c r="N12" s="214"/>
      <c r="O12" s="214"/>
      <c r="P12" s="214"/>
      <c r="Q12" s="214"/>
      <c r="R12" s="214"/>
      <c r="S12" s="214"/>
      <c r="T12" s="214"/>
    </row>
    <row r="13" spans="1:20" s="190" customFormat="1" ht="39" customHeight="1">
      <c r="A13" s="1200"/>
      <c r="B13" s="1200"/>
      <c r="C13" s="1200"/>
      <c r="D13" s="343">
        <v>1</v>
      </c>
      <c r="F13" s="334" t="str">
        <f>"4."&amp;mergeValue(A13) &amp;"."&amp;mergeValue(B13)&amp;"."&amp;mergeValue(C13)&amp;"."&amp;mergeValue(D13)</f>
        <v>4.1.1.1.1</v>
      </c>
      <c r="G13" s="419" t="s">
        <v>498</v>
      </c>
      <c r="H13" s="316"/>
      <c r="I13" s="1201" t="s">
        <v>591</v>
      </c>
      <c r="J13" s="333"/>
      <c r="K13" s="214"/>
      <c r="L13" s="214"/>
      <c r="M13" s="214"/>
      <c r="N13" s="214"/>
      <c r="O13" s="214"/>
      <c r="P13" s="214"/>
      <c r="Q13" s="214"/>
      <c r="R13" s="214"/>
      <c r="S13" s="214"/>
      <c r="T13" s="214"/>
    </row>
    <row r="14" spans="1:20" s="190" customFormat="1" ht="18.75">
      <c r="A14" s="1200"/>
      <c r="B14" s="1200"/>
      <c r="C14" s="1200"/>
      <c r="D14" s="343"/>
      <c r="F14" s="337"/>
      <c r="G14" s="150" t="s">
        <v>4</v>
      </c>
      <c r="H14" s="342"/>
      <c r="I14" s="1201"/>
      <c r="J14" s="333"/>
      <c r="K14" s="214"/>
      <c r="L14" s="214"/>
      <c r="M14" s="214"/>
      <c r="N14" s="214"/>
      <c r="O14" s="214"/>
      <c r="P14" s="214"/>
      <c r="Q14" s="214"/>
      <c r="R14" s="214"/>
      <c r="S14" s="214"/>
      <c r="T14" s="214"/>
    </row>
    <row r="15" spans="1:20" s="190" customFormat="1" ht="18.75">
      <c r="A15" s="1200"/>
      <c r="B15" s="1200"/>
      <c r="C15" s="343"/>
      <c r="D15" s="343"/>
      <c r="F15" s="420"/>
      <c r="G15" s="195" t="s">
        <v>403</v>
      </c>
      <c r="H15" s="421"/>
      <c r="I15" s="422"/>
      <c r="J15" s="333"/>
      <c r="K15" s="214"/>
      <c r="L15" s="214"/>
      <c r="M15" s="214"/>
      <c r="N15" s="214"/>
      <c r="O15" s="214"/>
      <c r="P15" s="214"/>
      <c r="Q15" s="214"/>
      <c r="R15" s="214"/>
      <c r="S15" s="214"/>
      <c r="T15" s="214"/>
    </row>
    <row r="16" spans="1:20" s="190" customFormat="1" ht="18.75">
      <c r="A16" s="1200"/>
      <c r="B16" s="214"/>
      <c r="C16" s="214"/>
      <c r="D16" s="214"/>
      <c r="F16" s="337"/>
      <c r="G16" s="155" t="s">
        <v>506</v>
      </c>
      <c r="H16" s="338"/>
      <c r="I16" s="339"/>
      <c r="J16" s="333"/>
      <c r="K16" s="214"/>
      <c r="L16" s="214"/>
      <c r="M16" s="214"/>
      <c r="N16" s="214"/>
      <c r="O16" s="214"/>
      <c r="P16" s="214"/>
      <c r="Q16" s="214"/>
      <c r="R16" s="214"/>
      <c r="S16" s="214"/>
      <c r="T16" s="214"/>
    </row>
    <row r="17" spans="1:20" s="190" customFormat="1" ht="18.75">
      <c r="A17" s="214"/>
      <c r="B17" s="214"/>
      <c r="C17" s="214"/>
      <c r="D17" s="214"/>
      <c r="F17" s="337"/>
      <c r="G17" s="165" t="s">
        <v>505</v>
      </c>
      <c r="H17" s="338"/>
      <c r="I17" s="339"/>
      <c r="J17" s="333"/>
      <c r="K17" s="214"/>
      <c r="L17" s="214"/>
      <c r="M17" s="214"/>
      <c r="N17" s="214"/>
      <c r="O17" s="214"/>
      <c r="P17" s="214"/>
      <c r="Q17" s="214"/>
      <c r="R17" s="214"/>
      <c r="S17" s="214"/>
      <c r="T17" s="214"/>
    </row>
    <row r="18" spans="1:20" s="325" customFormat="1" ht="3" customHeight="1">
      <c r="A18" s="326"/>
      <c r="B18" s="326"/>
      <c r="C18" s="326"/>
      <c r="D18" s="326"/>
      <c r="F18" s="344"/>
      <c r="G18" s="345"/>
      <c r="H18" s="346"/>
      <c r="I18" s="347"/>
      <c r="J18" s="326"/>
      <c r="K18" s="326"/>
      <c r="L18" s="326"/>
      <c r="M18" s="326"/>
      <c r="N18" s="326"/>
      <c r="O18" s="326"/>
      <c r="P18" s="326"/>
      <c r="Q18" s="326"/>
      <c r="R18" s="326"/>
      <c r="S18" s="326"/>
      <c r="T18" s="326"/>
    </row>
    <row r="19" spans="1:20" s="325" customFormat="1" ht="15" customHeight="1">
      <c r="A19" s="326"/>
      <c r="B19" s="326"/>
      <c r="C19" s="326"/>
      <c r="D19" s="326"/>
      <c r="F19" s="324"/>
      <c r="G19" s="1195" t="s">
        <v>593</v>
      </c>
      <c r="H19" s="1195"/>
      <c r="I19" s="226"/>
      <c r="J19" s="326"/>
      <c r="K19" s="326"/>
      <c r="L19" s="326"/>
      <c r="M19" s="326"/>
      <c r="N19" s="326"/>
      <c r="O19" s="326"/>
      <c r="P19" s="326"/>
      <c r="Q19" s="326"/>
      <c r="R19" s="326"/>
      <c r="S19" s="326"/>
      <c r="T19" s="326"/>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5">
    <tabColor rgb="FFEAEBEE"/>
    <pageSetUpPr fitToPage="1"/>
  </sheetPr>
  <dimension ref="A1:AG36"/>
  <sheetViews>
    <sheetView showGridLines="0" topLeftCell="I4" zoomScaleNormal="100" workbookViewId="0"/>
  </sheetViews>
  <sheetFormatPr defaultColWidth="10.5703125" defaultRowHeight="14.25"/>
  <cols>
    <col min="1" max="6" width="10.5703125" style="501" hidden="1" customWidth="1"/>
    <col min="7" max="8" width="11.140625" style="507" hidden="1" customWidth="1"/>
    <col min="9" max="9" width="3.7109375" style="484" customWidth="1"/>
    <col min="10" max="11" width="3.7109375" style="483" customWidth="1"/>
    <col min="12" max="12" width="12.7109375" style="477" customWidth="1"/>
    <col min="13" max="13" width="44.7109375" style="477" customWidth="1"/>
    <col min="14" max="14" width="1.7109375" style="477" hidden="1" customWidth="1"/>
    <col min="15" max="21" width="23.7109375" style="477" hidden="1" customWidth="1"/>
    <col min="22" max="22" width="1.7109375" style="477" hidden="1" customWidth="1"/>
    <col min="23" max="23" width="11.7109375" style="477" customWidth="1"/>
    <col min="24" max="24" width="3.7109375" style="477" customWidth="1"/>
    <col min="25" max="25" width="11.7109375" style="477" customWidth="1"/>
    <col min="26" max="26" width="8.5703125" style="477" hidden="1" customWidth="1"/>
    <col min="27" max="27" width="4.7109375" style="477" customWidth="1"/>
    <col min="28" max="28" width="115.7109375" style="477" customWidth="1"/>
    <col min="29" max="33" width="10.5703125" style="501"/>
    <col min="34" max="249" width="10.5703125" style="477"/>
    <col min="250" max="257" width="0" style="477" hidden="1" customWidth="1"/>
    <col min="258" max="260" width="3.7109375" style="477" customWidth="1"/>
    <col min="261" max="261" width="12.7109375" style="477" customWidth="1"/>
    <col min="262" max="262" width="47.42578125" style="477" customWidth="1"/>
    <col min="263" max="271" width="0" style="477" hidden="1" customWidth="1"/>
    <col min="272" max="272" width="11.7109375" style="477" customWidth="1"/>
    <col min="273" max="273" width="6.42578125" style="477" bestFit="1" customWidth="1"/>
    <col min="274" max="274" width="11.7109375" style="477" customWidth="1"/>
    <col min="275" max="275" width="0" style="477" hidden="1" customWidth="1"/>
    <col min="276" max="276" width="3.7109375" style="477" customWidth="1"/>
    <col min="277" max="277" width="11.140625" style="477" bestFit="1" customWidth="1"/>
    <col min="278" max="505" width="10.5703125" style="477"/>
    <col min="506" max="513" width="0" style="477" hidden="1" customWidth="1"/>
    <col min="514" max="516" width="3.7109375" style="477" customWidth="1"/>
    <col min="517" max="517" width="12.7109375" style="477" customWidth="1"/>
    <col min="518" max="518" width="47.42578125" style="477" customWidth="1"/>
    <col min="519" max="527" width="0" style="477" hidden="1" customWidth="1"/>
    <col min="528" max="528" width="11.7109375" style="477" customWidth="1"/>
    <col min="529" max="529" width="6.42578125" style="477" bestFit="1" customWidth="1"/>
    <col min="530" max="530" width="11.7109375" style="477" customWidth="1"/>
    <col min="531" max="531" width="0" style="477" hidden="1" customWidth="1"/>
    <col min="532" max="532" width="3.7109375" style="477" customWidth="1"/>
    <col min="533" max="533" width="11.140625" style="477" bestFit="1" customWidth="1"/>
    <col min="534" max="761" width="10.5703125" style="477"/>
    <col min="762" max="769" width="0" style="477" hidden="1" customWidth="1"/>
    <col min="770" max="772" width="3.7109375" style="477" customWidth="1"/>
    <col min="773" max="773" width="12.7109375" style="477" customWidth="1"/>
    <col min="774" max="774" width="47.42578125" style="477" customWidth="1"/>
    <col min="775" max="783" width="0" style="477" hidden="1" customWidth="1"/>
    <col min="784" max="784" width="11.7109375" style="477" customWidth="1"/>
    <col min="785" max="785" width="6.42578125" style="477" bestFit="1" customWidth="1"/>
    <col min="786" max="786" width="11.7109375" style="477" customWidth="1"/>
    <col min="787" max="787" width="0" style="477" hidden="1" customWidth="1"/>
    <col min="788" max="788" width="3.7109375" style="477" customWidth="1"/>
    <col min="789" max="789" width="11.140625" style="477" bestFit="1" customWidth="1"/>
    <col min="790" max="1017" width="10.5703125" style="477"/>
    <col min="1018" max="1025" width="0" style="477" hidden="1" customWidth="1"/>
    <col min="1026" max="1028" width="3.7109375" style="477" customWidth="1"/>
    <col min="1029" max="1029" width="12.7109375" style="477" customWidth="1"/>
    <col min="1030" max="1030" width="47.42578125" style="477" customWidth="1"/>
    <col min="1031" max="1039" width="0" style="477" hidden="1" customWidth="1"/>
    <col min="1040" max="1040" width="11.7109375" style="477" customWidth="1"/>
    <col min="1041" max="1041" width="6.42578125" style="477" bestFit="1" customWidth="1"/>
    <col min="1042" max="1042" width="11.7109375" style="477" customWidth="1"/>
    <col min="1043" max="1043" width="0" style="477" hidden="1" customWidth="1"/>
    <col min="1044" max="1044" width="3.7109375" style="477" customWidth="1"/>
    <col min="1045" max="1045" width="11.140625" style="477" bestFit="1" customWidth="1"/>
    <col min="1046" max="1273" width="10.5703125" style="477"/>
    <col min="1274" max="1281" width="0" style="477" hidden="1" customWidth="1"/>
    <col min="1282" max="1284" width="3.7109375" style="477" customWidth="1"/>
    <col min="1285" max="1285" width="12.7109375" style="477" customWidth="1"/>
    <col min="1286" max="1286" width="47.42578125" style="477" customWidth="1"/>
    <col min="1287" max="1295" width="0" style="477" hidden="1" customWidth="1"/>
    <col min="1296" max="1296" width="11.7109375" style="477" customWidth="1"/>
    <col min="1297" max="1297" width="6.42578125" style="477" bestFit="1" customWidth="1"/>
    <col min="1298" max="1298" width="11.7109375" style="477" customWidth="1"/>
    <col min="1299" max="1299" width="0" style="477" hidden="1" customWidth="1"/>
    <col min="1300" max="1300" width="3.7109375" style="477" customWidth="1"/>
    <col min="1301" max="1301" width="11.140625" style="477" bestFit="1" customWidth="1"/>
    <col min="1302" max="1529" width="10.5703125" style="477"/>
    <col min="1530" max="1537" width="0" style="477" hidden="1" customWidth="1"/>
    <col min="1538" max="1540" width="3.7109375" style="477" customWidth="1"/>
    <col min="1541" max="1541" width="12.7109375" style="477" customWidth="1"/>
    <col min="1542" max="1542" width="47.42578125" style="477" customWidth="1"/>
    <col min="1543" max="1551" width="0" style="477" hidden="1" customWidth="1"/>
    <col min="1552" max="1552" width="11.7109375" style="477" customWidth="1"/>
    <col min="1553" max="1553" width="6.42578125" style="477" bestFit="1" customWidth="1"/>
    <col min="1554" max="1554" width="11.7109375" style="477" customWidth="1"/>
    <col min="1555" max="1555" width="0" style="477" hidden="1" customWidth="1"/>
    <col min="1556" max="1556" width="3.7109375" style="477" customWidth="1"/>
    <col min="1557" max="1557" width="11.140625" style="477" bestFit="1" customWidth="1"/>
    <col min="1558" max="1785" width="10.5703125" style="477"/>
    <col min="1786" max="1793" width="0" style="477" hidden="1" customWidth="1"/>
    <col min="1794" max="1796" width="3.7109375" style="477" customWidth="1"/>
    <col min="1797" max="1797" width="12.7109375" style="477" customWidth="1"/>
    <col min="1798" max="1798" width="47.42578125" style="477" customWidth="1"/>
    <col min="1799" max="1807" width="0" style="477" hidden="1" customWidth="1"/>
    <col min="1808" max="1808" width="11.7109375" style="477" customWidth="1"/>
    <col min="1809" max="1809" width="6.42578125" style="477" bestFit="1" customWidth="1"/>
    <col min="1810" max="1810" width="11.7109375" style="477" customWidth="1"/>
    <col min="1811" max="1811" width="0" style="477" hidden="1" customWidth="1"/>
    <col min="1812" max="1812" width="3.7109375" style="477" customWidth="1"/>
    <col min="1813" max="1813" width="11.140625" style="477" bestFit="1" customWidth="1"/>
    <col min="1814" max="2041" width="10.5703125" style="477"/>
    <col min="2042" max="2049" width="0" style="477" hidden="1" customWidth="1"/>
    <col min="2050" max="2052" width="3.7109375" style="477" customWidth="1"/>
    <col min="2053" max="2053" width="12.7109375" style="477" customWidth="1"/>
    <col min="2054" max="2054" width="47.42578125" style="477" customWidth="1"/>
    <col min="2055" max="2063" width="0" style="477" hidden="1" customWidth="1"/>
    <col min="2064" max="2064" width="11.7109375" style="477" customWidth="1"/>
    <col min="2065" max="2065" width="6.42578125" style="477" bestFit="1" customWidth="1"/>
    <col min="2066" max="2066" width="11.7109375" style="477" customWidth="1"/>
    <col min="2067" max="2067" width="0" style="477" hidden="1" customWidth="1"/>
    <col min="2068" max="2068" width="3.7109375" style="477" customWidth="1"/>
    <col min="2069" max="2069" width="11.140625" style="477" bestFit="1" customWidth="1"/>
    <col min="2070" max="2297" width="10.5703125" style="477"/>
    <col min="2298" max="2305" width="0" style="477" hidden="1" customWidth="1"/>
    <col min="2306" max="2308" width="3.7109375" style="477" customWidth="1"/>
    <col min="2309" max="2309" width="12.7109375" style="477" customWidth="1"/>
    <col min="2310" max="2310" width="47.42578125" style="477" customWidth="1"/>
    <col min="2311" max="2319" width="0" style="477" hidden="1" customWidth="1"/>
    <col min="2320" max="2320" width="11.7109375" style="477" customWidth="1"/>
    <col min="2321" max="2321" width="6.42578125" style="477" bestFit="1" customWidth="1"/>
    <col min="2322" max="2322" width="11.7109375" style="477" customWidth="1"/>
    <col min="2323" max="2323" width="0" style="477" hidden="1" customWidth="1"/>
    <col min="2324" max="2324" width="3.7109375" style="477" customWidth="1"/>
    <col min="2325" max="2325" width="11.140625" style="477" bestFit="1" customWidth="1"/>
    <col min="2326" max="2553" width="10.5703125" style="477"/>
    <col min="2554" max="2561" width="0" style="477" hidden="1" customWidth="1"/>
    <col min="2562" max="2564" width="3.7109375" style="477" customWidth="1"/>
    <col min="2565" max="2565" width="12.7109375" style="477" customWidth="1"/>
    <col min="2566" max="2566" width="47.42578125" style="477" customWidth="1"/>
    <col min="2567" max="2575" width="0" style="477" hidden="1" customWidth="1"/>
    <col min="2576" max="2576" width="11.7109375" style="477" customWidth="1"/>
    <col min="2577" max="2577" width="6.42578125" style="477" bestFit="1" customWidth="1"/>
    <col min="2578" max="2578" width="11.7109375" style="477" customWidth="1"/>
    <col min="2579" max="2579" width="0" style="477" hidden="1" customWidth="1"/>
    <col min="2580" max="2580" width="3.7109375" style="477" customWidth="1"/>
    <col min="2581" max="2581" width="11.140625" style="477" bestFit="1" customWidth="1"/>
    <col min="2582" max="2809" width="10.5703125" style="477"/>
    <col min="2810" max="2817" width="0" style="477" hidden="1" customWidth="1"/>
    <col min="2818" max="2820" width="3.7109375" style="477" customWidth="1"/>
    <col min="2821" max="2821" width="12.7109375" style="477" customWidth="1"/>
    <col min="2822" max="2822" width="47.42578125" style="477" customWidth="1"/>
    <col min="2823" max="2831" width="0" style="477" hidden="1" customWidth="1"/>
    <col min="2832" max="2832" width="11.7109375" style="477" customWidth="1"/>
    <col min="2833" max="2833" width="6.42578125" style="477" bestFit="1" customWidth="1"/>
    <col min="2834" max="2834" width="11.7109375" style="477" customWidth="1"/>
    <col min="2835" max="2835" width="0" style="477" hidden="1" customWidth="1"/>
    <col min="2836" max="2836" width="3.7109375" style="477" customWidth="1"/>
    <col min="2837" max="2837" width="11.140625" style="477" bestFit="1" customWidth="1"/>
    <col min="2838" max="3065" width="10.5703125" style="477"/>
    <col min="3066" max="3073" width="0" style="477" hidden="1" customWidth="1"/>
    <col min="3074" max="3076" width="3.7109375" style="477" customWidth="1"/>
    <col min="3077" max="3077" width="12.7109375" style="477" customWidth="1"/>
    <col min="3078" max="3078" width="47.42578125" style="477" customWidth="1"/>
    <col min="3079" max="3087" width="0" style="477" hidden="1" customWidth="1"/>
    <col min="3088" max="3088" width="11.7109375" style="477" customWidth="1"/>
    <col min="3089" max="3089" width="6.42578125" style="477" bestFit="1" customWidth="1"/>
    <col min="3090" max="3090" width="11.7109375" style="477" customWidth="1"/>
    <col min="3091" max="3091" width="0" style="477" hidden="1" customWidth="1"/>
    <col min="3092" max="3092" width="3.7109375" style="477" customWidth="1"/>
    <col min="3093" max="3093" width="11.140625" style="477" bestFit="1" customWidth="1"/>
    <col min="3094" max="3321" width="10.5703125" style="477"/>
    <col min="3322" max="3329" width="0" style="477" hidden="1" customWidth="1"/>
    <col min="3330" max="3332" width="3.7109375" style="477" customWidth="1"/>
    <col min="3333" max="3333" width="12.7109375" style="477" customWidth="1"/>
    <col min="3334" max="3334" width="47.42578125" style="477" customWidth="1"/>
    <col min="3335" max="3343" width="0" style="477" hidden="1" customWidth="1"/>
    <col min="3344" max="3344" width="11.7109375" style="477" customWidth="1"/>
    <col min="3345" max="3345" width="6.42578125" style="477" bestFit="1" customWidth="1"/>
    <col min="3346" max="3346" width="11.7109375" style="477" customWidth="1"/>
    <col min="3347" max="3347" width="0" style="477" hidden="1" customWidth="1"/>
    <col min="3348" max="3348" width="3.7109375" style="477" customWidth="1"/>
    <col min="3349" max="3349" width="11.140625" style="477" bestFit="1" customWidth="1"/>
    <col min="3350" max="3577" width="10.5703125" style="477"/>
    <col min="3578" max="3585" width="0" style="477" hidden="1" customWidth="1"/>
    <col min="3586" max="3588" width="3.7109375" style="477" customWidth="1"/>
    <col min="3589" max="3589" width="12.7109375" style="477" customWidth="1"/>
    <col min="3590" max="3590" width="47.42578125" style="477" customWidth="1"/>
    <col min="3591" max="3599" width="0" style="477" hidden="1" customWidth="1"/>
    <col min="3600" max="3600" width="11.7109375" style="477" customWidth="1"/>
    <col min="3601" max="3601" width="6.42578125" style="477" bestFit="1" customWidth="1"/>
    <col min="3602" max="3602" width="11.7109375" style="477" customWidth="1"/>
    <col min="3603" max="3603" width="0" style="477" hidden="1" customWidth="1"/>
    <col min="3604" max="3604" width="3.7109375" style="477" customWidth="1"/>
    <col min="3605" max="3605" width="11.140625" style="477" bestFit="1" customWidth="1"/>
    <col min="3606" max="3833" width="10.5703125" style="477"/>
    <col min="3834" max="3841" width="0" style="477" hidden="1" customWidth="1"/>
    <col min="3842" max="3844" width="3.7109375" style="477" customWidth="1"/>
    <col min="3845" max="3845" width="12.7109375" style="477" customWidth="1"/>
    <col min="3846" max="3846" width="47.42578125" style="477" customWidth="1"/>
    <col min="3847" max="3855" width="0" style="477" hidden="1" customWidth="1"/>
    <col min="3856" max="3856" width="11.7109375" style="477" customWidth="1"/>
    <col min="3857" max="3857" width="6.42578125" style="477" bestFit="1" customWidth="1"/>
    <col min="3858" max="3858" width="11.7109375" style="477" customWidth="1"/>
    <col min="3859" max="3859" width="0" style="477" hidden="1" customWidth="1"/>
    <col min="3860" max="3860" width="3.7109375" style="477" customWidth="1"/>
    <col min="3861" max="3861" width="11.140625" style="477" bestFit="1" customWidth="1"/>
    <col min="3862" max="4089" width="10.5703125" style="477"/>
    <col min="4090" max="4097" width="0" style="477" hidden="1" customWidth="1"/>
    <col min="4098" max="4100" width="3.7109375" style="477" customWidth="1"/>
    <col min="4101" max="4101" width="12.7109375" style="477" customWidth="1"/>
    <col min="4102" max="4102" width="47.42578125" style="477" customWidth="1"/>
    <col min="4103" max="4111" width="0" style="477" hidden="1" customWidth="1"/>
    <col min="4112" max="4112" width="11.7109375" style="477" customWidth="1"/>
    <col min="4113" max="4113" width="6.42578125" style="477" bestFit="1" customWidth="1"/>
    <col min="4114" max="4114" width="11.7109375" style="477" customWidth="1"/>
    <col min="4115" max="4115" width="0" style="477" hidden="1" customWidth="1"/>
    <col min="4116" max="4116" width="3.7109375" style="477" customWidth="1"/>
    <col min="4117" max="4117" width="11.140625" style="477" bestFit="1" customWidth="1"/>
    <col min="4118" max="4345" width="10.5703125" style="477"/>
    <col min="4346" max="4353" width="0" style="477" hidden="1" customWidth="1"/>
    <col min="4354" max="4356" width="3.7109375" style="477" customWidth="1"/>
    <col min="4357" max="4357" width="12.7109375" style="477" customWidth="1"/>
    <col min="4358" max="4358" width="47.42578125" style="477" customWidth="1"/>
    <col min="4359" max="4367" width="0" style="477" hidden="1" customWidth="1"/>
    <col min="4368" max="4368" width="11.7109375" style="477" customWidth="1"/>
    <col min="4369" max="4369" width="6.42578125" style="477" bestFit="1" customWidth="1"/>
    <col min="4370" max="4370" width="11.7109375" style="477" customWidth="1"/>
    <col min="4371" max="4371" width="0" style="477" hidden="1" customWidth="1"/>
    <col min="4372" max="4372" width="3.7109375" style="477" customWidth="1"/>
    <col min="4373" max="4373" width="11.140625" style="477" bestFit="1" customWidth="1"/>
    <col min="4374" max="4601" width="10.5703125" style="477"/>
    <col min="4602" max="4609" width="0" style="477" hidden="1" customWidth="1"/>
    <col min="4610" max="4612" width="3.7109375" style="477" customWidth="1"/>
    <col min="4613" max="4613" width="12.7109375" style="477" customWidth="1"/>
    <col min="4614" max="4614" width="47.42578125" style="477" customWidth="1"/>
    <col min="4615" max="4623" width="0" style="477" hidden="1" customWidth="1"/>
    <col min="4624" max="4624" width="11.7109375" style="477" customWidth="1"/>
    <col min="4625" max="4625" width="6.42578125" style="477" bestFit="1" customWidth="1"/>
    <col min="4626" max="4626" width="11.7109375" style="477" customWidth="1"/>
    <col min="4627" max="4627" width="0" style="477" hidden="1" customWidth="1"/>
    <col min="4628" max="4628" width="3.7109375" style="477" customWidth="1"/>
    <col min="4629" max="4629" width="11.140625" style="477" bestFit="1" customWidth="1"/>
    <col min="4630" max="4857" width="10.5703125" style="477"/>
    <col min="4858" max="4865" width="0" style="477" hidden="1" customWidth="1"/>
    <col min="4866" max="4868" width="3.7109375" style="477" customWidth="1"/>
    <col min="4869" max="4869" width="12.7109375" style="477" customWidth="1"/>
    <col min="4870" max="4870" width="47.42578125" style="477" customWidth="1"/>
    <col min="4871" max="4879" width="0" style="477" hidden="1" customWidth="1"/>
    <col min="4880" max="4880" width="11.7109375" style="477" customWidth="1"/>
    <col min="4881" max="4881" width="6.42578125" style="477" bestFit="1" customWidth="1"/>
    <col min="4882" max="4882" width="11.7109375" style="477" customWidth="1"/>
    <col min="4883" max="4883" width="0" style="477" hidden="1" customWidth="1"/>
    <col min="4884" max="4884" width="3.7109375" style="477" customWidth="1"/>
    <col min="4885" max="4885" width="11.140625" style="477" bestFit="1" customWidth="1"/>
    <col min="4886" max="5113" width="10.5703125" style="477"/>
    <col min="5114" max="5121" width="0" style="477" hidden="1" customWidth="1"/>
    <col min="5122" max="5124" width="3.7109375" style="477" customWidth="1"/>
    <col min="5125" max="5125" width="12.7109375" style="477" customWidth="1"/>
    <col min="5126" max="5126" width="47.42578125" style="477" customWidth="1"/>
    <col min="5127" max="5135" width="0" style="477" hidden="1" customWidth="1"/>
    <col min="5136" max="5136" width="11.7109375" style="477" customWidth="1"/>
    <col min="5137" max="5137" width="6.42578125" style="477" bestFit="1" customWidth="1"/>
    <col min="5138" max="5138" width="11.7109375" style="477" customWidth="1"/>
    <col min="5139" max="5139" width="0" style="477" hidden="1" customWidth="1"/>
    <col min="5140" max="5140" width="3.7109375" style="477" customWidth="1"/>
    <col min="5141" max="5141" width="11.140625" style="477" bestFit="1" customWidth="1"/>
    <col min="5142" max="5369" width="10.5703125" style="477"/>
    <col min="5370" max="5377" width="0" style="477" hidden="1" customWidth="1"/>
    <col min="5378" max="5380" width="3.7109375" style="477" customWidth="1"/>
    <col min="5381" max="5381" width="12.7109375" style="477" customWidth="1"/>
    <col min="5382" max="5382" width="47.42578125" style="477" customWidth="1"/>
    <col min="5383" max="5391" width="0" style="477" hidden="1" customWidth="1"/>
    <col min="5392" max="5392" width="11.7109375" style="477" customWidth="1"/>
    <col min="5393" max="5393" width="6.42578125" style="477" bestFit="1" customWidth="1"/>
    <col min="5394" max="5394" width="11.7109375" style="477" customWidth="1"/>
    <col min="5395" max="5395" width="0" style="477" hidden="1" customWidth="1"/>
    <col min="5396" max="5396" width="3.7109375" style="477" customWidth="1"/>
    <col min="5397" max="5397" width="11.140625" style="477" bestFit="1" customWidth="1"/>
    <col min="5398" max="5625" width="10.5703125" style="477"/>
    <col min="5626" max="5633" width="0" style="477" hidden="1" customWidth="1"/>
    <col min="5634" max="5636" width="3.7109375" style="477" customWidth="1"/>
    <col min="5637" max="5637" width="12.7109375" style="477" customWidth="1"/>
    <col min="5638" max="5638" width="47.42578125" style="477" customWidth="1"/>
    <col min="5639" max="5647" width="0" style="477" hidden="1" customWidth="1"/>
    <col min="5648" max="5648" width="11.7109375" style="477" customWidth="1"/>
    <col min="5649" max="5649" width="6.42578125" style="477" bestFit="1" customWidth="1"/>
    <col min="5650" max="5650" width="11.7109375" style="477" customWidth="1"/>
    <col min="5651" max="5651" width="0" style="477" hidden="1" customWidth="1"/>
    <col min="5652" max="5652" width="3.7109375" style="477" customWidth="1"/>
    <col min="5653" max="5653" width="11.140625" style="477" bestFit="1" customWidth="1"/>
    <col min="5654" max="5881" width="10.5703125" style="477"/>
    <col min="5882" max="5889" width="0" style="477" hidden="1" customWidth="1"/>
    <col min="5890" max="5892" width="3.7109375" style="477" customWidth="1"/>
    <col min="5893" max="5893" width="12.7109375" style="477" customWidth="1"/>
    <col min="5894" max="5894" width="47.42578125" style="477" customWidth="1"/>
    <col min="5895" max="5903" width="0" style="477" hidden="1" customWidth="1"/>
    <col min="5904" max="5904" width="11.7109375" style="477" customWidth="1"/>
    <col min="5905" max="5905" width="6.42578125" style="477" bestFit="1" customWidth="1"/>
    <col min="5906" max="5906" width="11.7109375" style="477" customWidth="1"/>
    <col min="5907" max="5907" width="0" style="477" hidden="1" customWidth="1"/>
    <col min="5908" max="5908" width="3.7109375" style="477" customWidth="1"/>
    <col min="5909" max="5909" width="11.140625" style="477" bestFit="1" customWidth="1"/>
    <col min="5910" max="6137" width="10.5703125" style="477"/>
    <col min="6138" max="6145" width="0" style="477" hidden="1" customWidth="1"/>
    <col min="6146" max="6148" width="3.7109375" style="477" customWidth="1"/>
    <col min="6149" max="6149" width="12.7109375" style="477" customWidth="1"/>
    <col min="6150" max="6150" width="47.42578125" style="477" customWidth="1"/>
    <col min="6151" max="6159" width="0" style="477" hidden="1" customWidth="1"/>
    <col min="6160" max="6160" width="11.7109375" style="477" customWidth="1"/>
    <col min="6161" max="6161" width="6.42578125" style="477" bestFit="1" customWidth="1"/>
    <col min="6162" max="6162" width="11.7109375" style="477" customWidth="1"/>
    <col min="6163" max="6163" width="0" style="477" hidden="1" customWidth="1"/>
    <col min="6164" max="6164" width="3.7109375" style="477" customWidth="1"/>
    <col min="6165" max="6165" width="11.140625" style="477" bestFit="1" customWidth="1"/>
    <col min="6166" max="6393" width="10.5703125" style="477"/>
    <col min="6394" max="6401" width="0" style="477" hidden="1" customWidth="1"/>
    <col min="6402" max="6404" width="3.7109375" style="477" customWidth="1"/>
    <col min="6405" max="6405" width="12.7109375" style="477" customWidth="1"/>
    <col min="6406" max="6406" width="47.42578125" style="477" customWidth="1"/>
    <col min="6407" max="6415" width="0" style="477" hidden="1" customWidth="1"/>
    <col min="6416" max="6416" width="11.7109375" style="477" customWidth="1"/>
    <col min="6417" max="6417" width="6.42578125" style="477" bestFit="1" customWidth="1"/>
    <col min="6418" max="6418" width="11.7109375" style="477" customWidth="1"/>
    <col min="6419" max="6419" width="0" style="477" hidden="1" customWidth="1"/>
    <col min="6420" max="6420" width="3.7109375" style="477" customWidth="1"/>
    <col min="6421" max="6421" width="11.140625" style="477" bestFit="1" customWidth="1"/>
    <col min="6422" max="6649" width="10.5703125" style="477"/>
    <col min="6650" max="6657" width="0" style="477" hidden="1" customWidth="1"/>
    <col min="6658" max="6660" width="3.7109375" style="477" customWidth="1"/>
    <col min="6661" max="6661" width="12.7109375" style="477" customWidth="1"/>
    <col min="6662" max="6662" width="47.42578125" style="477" customWidth="1"/>
    <col min="6663" max="6671" width="0" style="477" hidden="1" customWidth="1"/>
    <col min="6672" max="6672" width="11.7109375" style="477" customWidth="1"/>
    <col min="6673" max="6673" width="6.42578125" style="477" bestFit="1" customWidth="1"/>
    <col min="6674" max="6674" width="11.7109375" style="477" customWidth="1"/>
    <col min="6675" max="6675" width="0" style="477" hidden="1" customWidth="1"/>
    <col min="6676" max="6676" width="3.7109375" style="477" customWidth="1"/>
    <col min="6677" max="6677" width="11.140625" style="477" bestFit="1" customWidth="1"/>
    <col min="6678" max="6905" width="10.5703125" style="477"/>
    <col min="6906" max="6913" width="0" style="477" hidden="1" customWidth="1"/>
    <col min="6914" max="6916" width="3.7109375" style="477" customWidth="1"/>
    <col min="6917" max="6917" width="12.7109375" style="477" customWidth="1"/>
    <col min="6918" max="6918" width="47.42578125" style="477" customWidth="1"/>
    <col min="6919" max="6927" width="0" style="477" hidden="1" customWidth="1"/>
    <col min="6928" max="6928" width="11.7109375" style="477" customWidth="1"/>
    <col min="6929" max="6929" width="6.42578125" style="477" bestFit="1" customWidth="1"/>
    <col min="6930" max="6930" width="11.7109375" style="477" customWidth="1"/>
    <col min="6931" max="6931" width="0" style="477" hidden="1" customWidth="1"/>
    <col min="6932" max="6932" width="3.7109375" style="477" customWidth="1"/>
    <col min="6933" max="6933" width="11.140625" style="477" bestFit="1" customWidth="1"/>
    <col min="6934" max="7161" width="10.5703125" style="477"/>
    <col min="7162" max="7169" width="0" style="477" hidden="1" customWidth="1"/>
    <col min="7170" max="7172" width="3.7109375" style="477" customWidth="1"/>
    <col min="7173" max="7173" width="12.7109375" style="477" customWidth="1"/>
    <col min="7174" max="7174" width="47.42578125" style="477" customWidth="1"/>
    <col min="7175" max="7183" width="0" style="477" hidden="1" customWidth="1"/>
    <col min="7184" max="7184" width="11.7109375" style="477" customWidth="1"/>
    <col min="7185" max="7185" width="6.42578125" style="477" bestFit="1" customWidth="1"/>
    <col min="7186" max="7186" width="11.7109375" style="477" customWidth="1"/>
    <col min="7187" max="7187" width="0" style="477" hidden="1" customWidth="1"/>
    <col min="7188" max="7188" width="3.7109375" style="477" customWidth="1"/>
    <col min="7189" max="7189" width="11.140625" style="477" bestFit="1" customWidth="1"/>
    <col min="7190" max="7417" width="10.5703125" style="477"/>
    <col min="7418" max="7425" width="0" style="477" hidden="1" customWidth="1"/>
    <col min="7426" max="7428" width="3.7109375" style="477" customWidth="1"/>
    <col min="7429" max="7429" width="12.7109375" style="477" customWidth="1"/>
    <col min="7430" max="7430" width="47.42578125" style="477" customWidth="1"/>
    <col min="7431" max="7439" width="0" style="477" hidden="1" customWidth="1"/>
    <col min="7440" max="7440" width="11.7109375" style="477" customWidth="1"/>
    <col min="7441" max="7441" width="6.42578125" style="477" bestFit="1" customWidth="1"/>
    <col min="7442" max="7442" width="11.7109375" style="477" customWidth="1"/>
    <col min="7443" max="7443" width="0" style="477" hidden="1" customWidth="1"/>
    <col min="7444" max="7444" width="3.7109375" style="477" customWidth="1"/>
    <col min="7445" max="7445" width="11.140625" style="477" bestFit="1" customWidth="1"/>
    <col min="7446" max="7673" width="10.5703125" style="477"/>
    <col min="7674" max="7681" width="0" style="477" hidden="1" customWidth="1"/>
    <col min="7682" max="7684" width="3.7109375" style="477" customWidth="1"/>
    <col min="7685" max="7685" width="12.7109375" style="477" customWidth="1"/>
    <col min="7686" max="7686" width="47.42578125" style="477" customWidth="1"/>
    <col min="7687" max="7695" width="0" style="477" hidden="1" customWidth="1"/>
    <col min="7696" max="7696" width="11.7109375" style="477" customWidth="1"/>
    <col min="7697" max="7697" width="6.42578125" style="477" bestFit="1" customWidth="1"/>
    <col min="7698" max="7698" width="11.7109375" style="477" customWidth="1"/>
    <col min="7699" max="7699" width="0" style="477" hidden="1" customWidth="1"/>
    <col min="7700" max="7700" width="3.7109375" style="477" customWidth="1"/>
    <col min="7701" max="7701" width="11.140625" style="477" bestFit="1" customWidth="1"/>
    <col min="7702" max="7929" width="10.5703125" style="477"/>
    <col min="7930" max="7937" width="0" style="477" hidden="1" customWidth="1"/>
    <col min="7938" max="7940" width="3.7109375" style="477" customWidth="1"/>
    <col min="7941" max="7941" width="12.7109375" style="477" customWidth="1"/>
    <col min="7942" max="7942" width="47.42578125" style="477" customWidth="1"/>
    <col min="7943" max="7951" width="0" style="477" hidden="1" customWidth="1"/>
    <col min="7952" max="7952" width="11.7109375" style="477" customWidth="1"/>
    <col min="7953" max="7953" width="6.42578125" style="477" bestFit="1" customWidth="1"/>
    <col min="7954" max="7954" width="11.7109375" style="477" customWidth="1"/>
    <col min="7955" max="7955" width="0" style="477" hidden="1" customWidth="1"/>
    <col min="7956" max="7956" width="3.7109375" style="477" customWidth="1"/>
    <col min="7957" max="7957" width="11.140625" style="477" bestFit="1" customWidth="1"/>
    <col min="7958" max="8185" width="10.5703125" style="477"/>
    <col min="8186" max="8193" width="0" style="477" hidden="1" customWidth="1"/>
    <col min="8194" max="8196" width="3.7109375" style="477" customWidth="1"/>
    <col min="8197" max="8197" width="12.7109375" style="477" customWidth="1"/>
    <col min="8198" max="8198" width="47.42578125" style="477" customWidth="1"/>
    <col min="8199" max="8207" width="0" style="477" hidden="1" customWidth="1"/>
    <col min="8208" max="8208" width="11.7109375" style="477" customWidth="1"/>
    <col min="8209" max="8209" width="6.42578125" style="477" bestFit="1" customWidth="1"/>
    <col min="8210" max="8210" width="11.7109375" style="477" customWidth="1"/>
    <col min="8211" max="8211" width="0" style="477" hidden="1" customWidth="1"/>
    <col min="8212" max="8212" width="3.7109375" style="477" customWidth="1"/>
    <col min="8213" max="8213" width="11.140625" style="477" bestFit="1" customWidth="1"/>
    <col min="8214" max="8441" width="10.5703125" style="477"/>
    <col min="8442" max="8449" width="0" style="477" hidden="1" customWidth="1"/>
    <col min="8450" max="8452" width="3.7109375" style="477" customWidth="1"/>
    <col min="8453" max="8453" width="12.7109375" style="477" customWidth="1"/>
    <col min="8454" max="8454" width="47.42578125" style="477" customWidth="1"/>
    <col min="8455" max="8463" width="0" style="477" hidden="1" customWidth="1"/>
    <col min="8464" max="8464" width="11.7109375" style="477" customWidth="1"/>
    <col min="8465" max="8465" width="6.42578125" style="477" bestFit="1" customWidth="1"/>
    <col min="8466" max="8466" width="11.7109375" style="477" customWidth="1"/>
    <col min="8467" max="8467" width="0" style="477" hidden="1" customWidth="1"/>
    <col min="8468" max="8468" width="3.7109375" style="477" customWidth="1"/>
    <col min="8469" max="8469" width="11.140625" style="477" bestFit="1" customWidth="1"/>
    <col min="8470" max="8697" width="10.5703125" style="477"/>
    <col min="8698" max="8705" width="0" style="477" hidden="1" customWidth="1"/>
    <col min="8706" max="8708" width="3.7109375" style="477" customWidth="1"/>
    <col min="8709" max="8709" width="12.7109375" style="477" customWidth="1"/>
    <col min="8710" max="8710" width="47.42578125" style="477" customWidth="1"/>
    <col min="8711" max="8719" width="0" style="477" hidden="1" customWidth="1"/>
    <col min="8720" max="8720" width="11.7109375" style="477" customWidth="1"/>
    <col min="8721" max="8721" width="6.42578125" style="477" bestFit="1" customWidth="1"/>
    <col min="8722" max="8722" width="11.7109375" style="477" customWidth="1"/>
    <col min="8723" max="8723" width="0" style="477" hidden="1" customWidth="1"/>
    <col min="8724" max="8724" width="3.7109375" style="477" customWidth="1"/>
    <col min="8725" max="8725" width="11.140625" style="477" bestFit="1" customWidth="1"/>
    <col min="8726" max="8953" width="10.5703125" style="477"/>
    <col min="8954" max="8961" width="0" style="477" hidden="1" customWidth="1"/>
    <col min="8962" max="8964" width="3.7109375" style="477" customWidth="1"/>
    <col min="8965" max="8965" width="12.7109375" style="477" customWidth="1"/>
    <col min="8966" max="8966" width="47.42578125" style="477" customWidth="1"/>
    <col min="8967" max="8975" width="0" style="477" hidden="1" customWidth="1"/>
    <col min="8976" max="8976" width="11.7109375" style="477" customWidth="1"/>
    <col min="8977" max="8977" width="6.42578125" style="477" bestFit="1" customWidth="1"/>
    <col min="8978" max="8978" width="11.7109375" style="477" customWidth="1"/>
    <col min="8979" max="8979" width="0" style="477" hidden="1" customWidth="1"/>
    <col min="8980" max="8980" width="3.7109375" style="477" customWidth="1"/>
    <col min="8981" max="8981" width="11.140625" style="477" bestFit="1" customWidth="1"/>
    <col min="8982" max="9209" width="10.5703125" style="477"/>
    <col min="9210" max="9217" width="0" style="477" hidden="1" customWidth="1"/>
    <col min="9218" max="9220" width="3.7109375" style="477" customWidth="1"/>
    <col min="9221" max="9221" width="12.7109375" style="477" customWidth="1"/>
    <col min="9222" max="9222" width="47.42578125" style="477" customWidth="1"/>
    <col min="9223" max="9231" width="0" style="477" hidden="1" customWidth="1"/>
    <col min="9232" max="9232" width="11.7109375" style="477" customWidth="1"/>
    <col min="9233" max="9233" width="6.42578125" style="477" bestFit="1" customWidth="1"/>
    <col min="9234" max="9234" width="11.7109375" style="477" customWidth="1"/>
    <col min="9235" max="9235" width="0" style="477" hidden="1" customWidth="1"/>
    <col min="9236" max="9236" width="3.7109375" style="477" customWidth="1"/>
    <col min="9237" max="9237" width="11.140625" style="477" bestFit="1" customWidth="1"/>
    <col min="9238" max="9465" width="10.5703125" style="477"/>
    <col min="9466" max="9473" width="0" style="477" hidden="1" customWidth="1"/>
    <col min="9474" max="9476" width="3.7109375" style="477" customWidth="1"/>
    <col min="9477" max="9477" width="12.7109375" style="477" customWidth="1"/>
    <col min="9478" max="9478" width="47.42578125" style="477" customWidth="1"/>
    <col min="9479" max="9487" width="0" style="477" hidden="1" customWidth="1"/>
    <col min="9488" max="9488" width="11.7109375" style="477" customWidth="1"/>
    <col min="9489" max="9489" width="6.42578125" style="477" bestFit="1" customWidth="1"/>
    <col min="9490" max="9490" width="11.7109375" style="477" customWidth="1"/>
    <col min="9491" max="9491" width="0" style="477" hidden="1" customWidth="1"/>
    <col min="9492" max="9492" width="3.7109375" style="477" customWidth="1"/>
    <col min="9493" max="9493" width="11.140625" style="477" bestFit="1" customWidth="1"/>
    <col min="9494" max="9721" width="10.5703125" style="477"/>
    <col min="9722" max="9729" width="0" style="477" hidden="1" customWidth="1"/>
    <col min="9730" max="9732" width="3.7109375" style="477" customWidth="1"/>
    <col min="9733" max="9733" width="12.7109375" style="477" customWidth="1"/>
    <col min="9734" max="9734" width="47.42578125" style="477" customWidth="1"/>
    <col min="9735" max="9743" width="0" style="477" hidden="1" customWidth="1"/>
    <col min="9744" max="9744" width="11.7109375" style="477" customWidth="1"/>
    <col min="9745" max="9745" width="6.42578125" style="477" bestFit="1" customWidth="1"/>
    <col min="9746" max="9746" width="11.7109375" style="477" customWidth="1"/>
    <col min="9747" max="9747" width="0" style="477" hidden="1" customWidth="1"/>
    <col min="9748" max="9748" width="3.7109375" style="477" customWidth="1"/>
    <col min="9749" max="9749" width="11.140625" style="477" bestFit="1" customWidth="1"/>
    <col min="9750" max="9977" width="10.5703125" style="477"/>
    <col min="9978" max="9985" width="0" style="477" hidden="1" customWidth="1"/>
    <col min="9986" max="9988" width="3.7109375" style="477" customWidth="1"/>
    <col min="9989" max="9989" width="12.7109375" style="477" customWidth="1"/>
    <col min="9990" max="9990" width="47.42578125" style="477" customWidth="1"/>
    <col min="9991" max="9999" width="0" style="477" hidden="1" customWidth="1"/>
    <col min="10000" max="10000" width="11.7109375" style="477" customWidth="1"/>
    <col min="10001" max="10001" width="6.42578125" style="477" bestFit="1" customWidth="1"/>
    <col min="10002" max="10002" width="11.7109375" style="477" customWidth="1"/>
    <col min="10003" max="10003" width="0" style="477" hidden="1" customWidth="1"/>
    <col min="10004" max="10004" width="3.7109375" style="477" customWidth="1"/>
    <col min="10005" max="10005" width="11.140625" style="477" bestFit="1" customWidth="1"/>
    <col min="10006" max="10233" width="10.5703125" style="477"/>
    <col min="10234" max="10241" width="0" style="477" hidden="1" customWidth="1"/>
    <col min="10242" max="10244" width="3.7109375" style="477" customWidth="1"/>
    <col min="10245" max="10245" width="12.7109375" style="477" customWidth="1"/>
    <col min="10246" max="10246" width="47.42578125" style="477" customWidth="1"/>
    <col min="10247" max="10255" width="0" style="477" hidden="1" customWidth="1"/>
    <col min="10256" max="10256" width="11.7109375" style="477" customWidth="1"/>
    <col min="10257" max="10257" width="6.42578125" style="477" bestFit="1" customWidth="1"/>
    <col min="10258" max="10258" width="11.7109375" style="477" customWidth="1"/>
    <col min="10259" max="10259" width="0" style="477" hidden="1" customWidth="1"/>
    <col min="10260" max="10260" width="3.7109375" style="477" customWidth="1"/>
    <col min="10261" max="10261" width="11.140625" style="477" bestFit="1" customWidth="1"/>
    <col min="10262" max="10489" width="10.5703125" style="477"/>
    <col min="10490" max="10497" width="0" style="477" hidden="1" customWidth="1"/>
    <col min="10498" max="10500" width="3.7109375" style="477" customWidth="1"/>
    <col min="10501" max="10501" width="12.7109375" style="477" customWidth="1"/>
    <col min="10502" max="10502" width="47.42578125" style="477" customWidth="1"/>
    <col min="10503" max="10511" width="0" style="477" hidden="1" customWidth="1"/>
    <col min="10512" max="10512" width="11.7109375" style="477" customWidth="1"/>
    <col min="10513" max="10513" width="6.42578125" style="477" bestFit="1" customWidth="1"/>
    <col min="10514" max="10514" width="11.7109375" style="477" customWidth="1"/>
    <col min="10515" max="10515" width="0" style="477" hidden="1" customWidth="1"/>
    <col min="10516" max="10516" width="3.7109375" style="477" customWidth="1"/>
    <col min="10517" max="10517" width="11.140625" style="477" bestFit="1" customWidth="1"/>
    <col min="10518" max="10745" width="10.5703125" style="477"/>
    <col min="10746" max="10753" width="0" style="477" hidden="1" customWidth="1"/>
    <col min="10754" max="10756" width="3.7109375" style="477" customWidth="1"/>
    <col min="10757" max="10757" width="12.7109375" style="477" customWidth="1"/>
    <col min="10758" max="10758" width="47.42578125" style="477" customWidth="1"/>
    <col min="10759" max="10767" width="0" style="477" hidden="1" customWidth="1"/>
    <col min="10768" max="10768" width="11.7109375" style="477" customWidth="1"/>
    <col min="10769" max="10769" width="6.42578125" style="477" bestFit="1" customWidth="1"/>
    <col min="10770" max="10770" width="11.7109375" style="477" customWidth="1"/>
    <col min="10771" max="10771" width="0" style="477" hidden="1" customWidth="1"/>
    <col min="10772" max="10772" width="3.7109375" style="477" customWidth="1"/>
    <col min="10773" max="10773" width="11.140625" style="477" bestFit="1" customWidth="1"/>
    <col min="10774" max="11001" width="10.5703125" style="477"/>
    <col min="11002" max="11009" width="0" style="477" hidden="1" customWidth="1"/>
    <col min="11010" max="11012" width="3.7109375" style="477" customWidth="1"/>
    <col min="11013" max="11013" width="12.7109375" style="477" customWidth="1"/>
    <col min="11014" max="11014" width="47.42578125" style="477" customWidth="1"/>
    <col min="11015" max="11023" width="0" style="477" hidden="1" customWidth="1"/>
    <col min="11024" max="11024" width="11.7109375" style="477" customWidth="1"/>
    <col min="11025" max="11025" width="6.42578125" style="477" bestFit="1" customWidth="1"/>
    <col min="11026" max="11026" width="11.7109375" style="477" customWidth="1"/>
    <col min="11027" max="11027" width="0" style="477" hidden="1" customWidth="1"/>
    <col min="11028" max="11028" width="3.7109375" style="477" customWidth="1"/>
    <col min="11029" max="11029" width="11.140625" style="477" bestFit="1" customWidth="1"/>
    <col min="11030" max="11257" width="10.5703125" style="477"/>
    <col min="11258" max="11265" width="0" style="477" hidden="1" customWidth="1"/>
    <col min="11266" max="11268" width="3.7109375" style="477" customWidth="1"/>
    <col min="11269" max="11269" width="12.7109375" style="477" customWidth="1"/>
    <col min="11270" max="11270" width="47.42578125" style="477" customWidth="1"/>
    <col min="11271" max="11279" width="0" style="477" hidden="1" customWidth="1"/>
    <col min="11280" max="11280" width="11.7109375" style="477" customWidth="1"/>
    <col min="11281" max="11281" width="6.42578125" style="477" bestFit="1" customWidth="1"/>
    <col min="11282" max="11282" width="11.7109375" style="477" customWidth="1"/>
    <col min="11283" max="11283" width="0" style="477" hidden="1" customWidth="1"/>
    <col min="11284" max="11284" width="3.7109375" style="477" customWidth="1"/>
    <col min="11285" max="11285" width="11.140625" style="477" bestFit="1" customWidth="1"/>
    <col min="11286" max="11513" width="10.5703125" style="477"/>
    <col min="11514" max="11521" width="0" style="477" hidden="1" customWidth="1"/>
    <col min="11522" max="11524" width="3.7109375" style="477" customWidth="1"/>
    <col min="11525" max="11525" width="12.7109375" style="477" customWidth="1"/>
    <col min="11526" max="11526" width="47.42578125" style="477" customWidth="1"/>
    <col min="11527" max="11535" width="0" style="477" hidden="1" customWidth="1"/>
    <col min="11536" max="11536" width="11.7109375" style="477" customWidth="1"/>
    <col min="11537" max="11537" width="6.42578125" style="477" bestFit="1" customWidth="1"/>
    <col min="11538" max="11538" width="11.7109375" style="477" customWidth="1"/>
    <col min="11539" max="11539" width="0" style="477" hidden="1" customWidth="1"/>
    <col min="11540" max="11540" width="3.7109375" style="477" customWidth="1"/>
    <col min="11541" max="11541" width="11.140625" style="477" bestFit="1" customWidth="1"/>
    <col min="11542" max="11769" width="10.5703125" style="477"/>
    <col min="11770" max="11777" width="0" style="477" hidden="1" customWidth="1"/>
    <col min="11778" max="11780" width="3.7109375" style="477" customWidth="1"/>
    <col min="11781" max="11781" width="12.7109375" style="477" customWidth="1"/>
    <col min="11782" max="11782" width="47.42578125" style="477" customWidth="1"/>
    <col min="11783" max="11791" width="0" style="477" hidden="1" customWidth="1"/>
    <col min="11792" max="11792" width="11.7109375" style="477" customWidth="1"/>
    <col min="11793" max="11793" width="6.42578125" style="477" bestFit="1" customWidth="1"/>
    <col min="11794" max="11794" width="11.7109375" style="477" customWidth="1"/>
    <col min="11795" max="11795" width="0" style="477" hidden="1" customWidth="1"/>
    <col min="11796" max="11796" width="3.7109375" style="477" customWidth="1"/>
    <col min="11797" max="11797" width="11.140625" style="477" bestFit="1" customWidth="1"/>
    <col min="11798" max="12025" width="10.5703125" style="477"/>
    <col min="12026" max="12033" width="0" style="477" hidden="1" customWidth="1"/>
    <col min="12034" max="12036" width="3.7109375" style="477" customWidth="1"/>
    <col min="12037" max="12037" width="12.7109375" style="477" customWidth="1"/>
    <col min="12038" max="12038" width="47.42578125" style="477" customWidth="1"/>
    <col min="12039" max="12047" width="0" style="477" hidden="1" customWidth="1"/>
    <col min="12048" max="12048" width="11.7109375" style="477" customWidth="1"/>
    <col min="12049" max="12049" width="6.42578125" style="477" bestFit="1" customWidth="1"/>
    <col min="12050" max="12050" width="11.7109375" style="477" customWidth="1"/>
    <col min="12051" max="12051" width="0" style="477" hidden="1" customWidth="1"/>
    <col min="12052" max="12052" width="3.7109375" style="477" customWidth="1"/>
    <col min="12053" max="12053" width="11.140625" style="477" bestFit="1" customWidth="1"/>
    <col min="12054" max="12281" width="10.5703125" style="477"/>
    <col min="12282" max="12289" width="0" style="477" hidden="1" customWidth="1"/>
    <col min="12290" max="12292" width="3.7109375" style="477" customWidth="1"/>
    <col min="12293" max="12293" width="12.7109375" style="477" customWidth="1"/>
    <col min="12294" max="12294" width="47.42578125" style="477" customWidth="1"/>
    <col min="12295" max="12303" width="0" style="477" hidden="1" customWidth="1"/>
    <col min="12304" max="12304" width="11.7109375" style="477" customWidth="1"/>
    <col min="12305" max="12305" width="6.42578125" style="477" bestFit="1" customWidth="1"/>
    <col min="12306" max="12306" width="11.7109375" style="477" customWidth="1"/>
    <col min="12307" max="12307" width="0" style="477" hidden="1" customWidth="1"/>
    <col min="12308" max="12308" width="3.7109375" style="477" customWidth="1"/>
    <col min="12309" max="12309" width="11.140625" style="477" bestFit="1" customWidth="1"/>
    <col min="12310" max="12537" width="10.5703125" style="477"/>
    <col min="12538" max="12545" width="0" style="477" hidden="1" customWidth="1"/>
    <col min="12546" max="12548" width="3.7109375" style="477" customWidth="1"/>
    <col min="12549" max="12549" width="12.7109375" style="477" customWidth="1"/>
    <col min="12550" max="12550" width="47.42578125" style="477" customWidth="1"/>
    <col min="12551" max="12559" width="0" style="477" hidden="1" customWidth="1"/>
    <col min="12560" max="12560" width="11.7109375" style="477" customWidth="1"/>
    <col min="12561" max="12561" width="6.42578125" style="477" bestFit="1" customWidth="1"/>
    <col min="12562" max="12562" width="11.7109375" style="477" customWidth="1"/>
    <col min="12563" max="12563" width="0" style="477" hidden="1" customWidth="1"/>
    <col min="12564" max="12564" width="3.7109375" style="477" customWidth="1"/>
    <col min="12565" max="12565" width="11.140625" style="477" bestFit="1" customWidth="1"/>
    <col min="12566" max="12793" width="10.5703125" style="477"/>
    <col min="12794" max="12801" width="0" style="477" hidden="1" customWidth="1"/>
    <col min="12802" max="12804" width="3.7109375" style="477" customWidth="1"/>
    <col min="12805" max="12805" width="12.7109375" style="477" customWidth="1"/>
    <col min="12806" max="12806" width="47.42578125" style="477" customWidth="1"/>
    <col min="12807" max="12815" width="0" style="477" hidden="1" customWidth="1"/>
    <col min="12816" max="12816" width="11.7109375" style="477" customWidth="1"/>
    <col min="12817" max="12817" width="6.42578125" style="477" bestFit="1" customWidth="1"/>
    <col min="12818" max="12818" width="11.7109375" style="477" customWidth="1"/>
    <col min="12819" max="12819" width="0" style="477" hidden="1" customWidth="1"/>
    <col min="12820" max="12820" width="3.7109375" style="477" customWidth="1"/>
    <col min="12821" max="12821" width="11.140625" style="477" bestFit="1" customWidth="1"/>
    <col min="12822" max="13049" width="10.5703125" style="477"/>
    <col min="13050" max="13057" width="0" style="477" hidden="1" customWidth="1"/>
    <col min="13058" max="13060" width="3.7109375" style="477" customWidth="1"/>
    <col min="13061" max="13061" width="12.7109375" style="477" customWidth="1"/>
    <col min="13062" max="13062" width="47.42578125" style="477" customWidth="1"/>
    <col min="13063" max="13071" width="0" style="477" hidden="1" customWidth="1"/>
    <col min="13072" max="13072" width="11.7109375" style="477" customWidth="1"/>
    <col min="13073" max="13073" width="6.42578125" style="477" bestFit="1" customWidth="1"/>
    <col min="13074" max="13074" width="11.7109375" style="477" customWidth="1"/>
    <col min="13075" max="13075" width="0" style="477" hidden="1" customWidth="1"/>
    <col min="13076" max="13076" width="3.7109375" style="477" customWidth="1"/>
    <col min="13077" max="13077" width="11.140625" style="477" bestFit="1" customWidth="1"/>
    <col min="13078" max="13305" width="10.5703125" style="477"/>
    <col min="13306" max="13313" width="0" style="477" hidden="1" customWidth="1"/>
    <col min="13314" max="13316" width="3.7109375" style="477" customWidth="1"/>
    <col min="13317" max="13317" width="12.7109375" style="477" customWidth="1"/>
    <col min="13318" max="13318" width="47.42578125" style="477" customWidth="1"/>
    <col min="13319" max="13327" width="0" style="477" hidden="1" customWidth="1"/>
    <col min="13328" max="13328" width="11.7109375" style="477" customWidth="1"/>
    <col min="13329" max="13329" width="6.42578125" style="477" bestFit="1" customWidth="1"/>
    <col min="13330" max="13330" width="11.7109375" style="477" customWidth="1"/>
    <col min="13331" max="13331" width="0" style="477" hidden="1" customWidth="1"/>
    <col min="13332" max="13332" width="3.7109375" style="477" customWidth="1"/>
    <col min="13333" max="13333" width="11.140625" style="477" bestFit="1" customWidth="1"/>
    <col min="13334" max="13561" width="10.5703125" style="477"/>
    <col min="13562" max="13569" width="0" style="477" hidden="1" customWidth="1"/>
    <col min="13570" max="13572" width="3.7109375" style="477" customWidth="1"/>
    <col min="13573" max="13573" width="12.7109375" style="477" customWidth="1"/>
    <col min="13574" max="13574" width="47.42578125" style="477" customWidth="1"/>
    <col min="13575" max="13583" width="0" style="477" hidden="1" customWidth="1"/>
    <col min="13584" max="13584" width="11.7109375" style="477" customWidth="1"/>
    <col min="13585" max="13585" width="6.42578125" style="477" bestFit="1" customWidth="1"/>
    <col min="13586" max="13586" width="11.7109375" style="477" customWidth="1"/>
    <col min="13587" max="13587" width="0" style="477" hidden="1" customWidth="1"/>
    <col min="13588" max="13588" width="3.7109375" style="477" customWidth="1"/>
    <col min="13589" max="13589" width="11.140625" style="477" bestFit="1" customWidth="1"/>
    <col min="13590" max="13817" width="10.5703125" style="477"/>
    <col min="13818" max="13825" width="0" style="477" hidden="1" customWidth="1"/>
    <col min="13826" max="13828" width="3.7109375" style="477" customWidth="1"/>
    <col min="13829" max="13829" width="12.7109375" style="477" customWidth="1"/>
    <col min="13830" max="13830" width="47.42578125" style="477" customWidth="1"/>
    <col min="13831" max="13839" width="0" style="477" hidden="1" customWidth="1"/>
    <col min="13840" max="13840" width="11.7109375" style="477" customWidth="1"/>
    <col min="13841" max="13841" width="6.42578125" style="477" bestFit="1" customWidth="1"/>
    <col min="13842" max="13842" width="11.7109375" style="477" customWidth="1"/>
    <col min="13843" max="13843" width="0" style="477" hidden="1" customWidth="1"/>
    <col min="13844" max="13844" width="3.7109375" style="477" customWidth="1"/>
    <col min="13845" max="13845" width="11.140625" style="477" bestFit="1" customWidth="1"/>
    <col min="13846" max="14073" width="10.5703125" style="477"/>
    <col min="14074" max="14081" width="0" style="477" hidden="1" customWidth="1"/>
    <col min="14082" max="14084" width="3.7109375" style="477" customWidth="1"/>
    <col min="14085" max="14085" width="12.7109375" style="477" customWidth="1"/>
    <col min="14086" max="14086" width="47.42578125" style="477" customWidth="1"/>
    <col min="14087" max="14095" width="0" style="477" hidden="1" customWidth="1"/>
    <col min="14096" max="14096" width="11.7109375" style="477" customWidth="1"/>
    <col min="14097" max="14097" width="6.42578125" style="477" bestFit="1" customWidth="1"/>
    <col min="14098" max="14098" width="11.7109375" style="477" customWidth="1"/>
    <col min="14099" max="14099" width="0" style="477" hidden="1" customWidth="1"/>
    <col min="14100" max="14100" width="3.7109375" style="477" customWidth="1"/>
    <col min="14101" max="14101" width="11.140625" style="477" bestFit="1" customWidth="1"/>
    <col min="14102" max="14329" width="10.5703125" style="477"/>
    <col min="14330" max="14337" width="0" style="477" hidden="1" customWidth="1"/>
    <col min="14338" max="14340" width="3.7109375" style="477" customWidth="1"/>
    <col min="14341" max="14341" width="12.7109375" style="477" customWidth="1"/>
    <col min="14342" max="14342" width="47.42578125" style="477" customWidth="1"/>
    <col min="14343" max="14351" width="0" style="477" hidden="1" customWidth="1"/>
    <col min="14352" max="14352" width="11.7109375" style="477" customWidth="1"/>
    <col min="14353" max="14353" width="6.42578125" style="477" bestFit="1" customWidth="1"/>
    <col min="14354" max="14354" width="11.7109375" style="477" customWidth="1"/>
    <col min="14355" max="14355" width="0" style="477" hidden="1" customWidth="1"/>
    <col min="14356" max="14356" width="3.7109375" style="477" customWidth="1"/>
    <col min="14357" max="14357" width="11.140625" style="477" bestFit="1" customWidth="1"/>
    <col min="14358" max="14585" width="10.5703125" style="477"/>
    <col min="14586" max="14593" width="0" style="477" hidden="1" customWidth="1"/>
    <col min="14594" max="14596" width="3.7109375" style="477" customWidth="1"/>
    <col min="14597" max="14597" width="12.7109375" style="477" customWidth="1"/>
    <col min="14598" max="14598" width="47.42578125" style="477" customWidth="1"/>
    <col min="14599" max="14607" width="0" style="477" hidden="1" customWidth="1"/>
    <col min="14608" max="14608" width="11.7109375" style="477" customWidth="1"/>
    <col min="14609" max="14609" width="6.42578125" style="477" bestFit="1" customWidth="1"/>
    <col min="14610" max="14610" width="11.7109375" style="477" customWidth="1"/>
    <col min="14611" max="14611" width="0" style="477" hidden="1" customWidth="1"/>
    <col min="14612" max="14612" width="3.7109375" style="477" customWidth="1"/>
    <col min="14613" max="14613" width="11.140625" style="477" bestFit="1" customWidth="1"/>
    <col min="14614" max="14841" width="10.5703125" style="477"/>
    <col min="14842" max="14849" width="0" style="477" hidden="1" customWidth="1"/>
    <col min="14850" max="14852" width="3.7109375" style="477" customWidth="1"/>
    <col min="14853" max="14853" width="12.7109375" style="477" customWidth="1"/>
    <col min="14854" max="14854" width="47.42578125" style="477" customWidth="1"/>
    <col min="14855" max="14863" width="0" style="477" hidden="1" customWidth="1"/>
    <col min="14864" max="14864" width="11.7109375" style="477" customWidth="1"/>
    <col min="14865" max="14865" width="6.42578125" style="477" bestFit="1" customWidth="1"/>
    <col min="14866" max="14866" width="11.7109375" style="477" customWidth="1"/>
    <col min="14867" max="14867" width="0" style="477" hidden="1" customWidth="1"/>
    <col min="14868" max="14868" width="3.7109375" style="477" customWidth="1"/>
    <col min="14869" max="14869" width="11.140625" style="477" bestFit="1" customWidth="1"/>
    <col min="14870" max="15097" width="10.5703125" style="477"/>
    <col min="15098" max="15105" width="0" style="477" hidden="1" customWidth="1"/>
    <col min="15106" max="15108" width="3.7109375" style="477" customWidth="1"/>
    <col min="15109" max="15109" width="12.7109375" style="477" customWidth="1"/>
    <col min="15110" max="15110" width="47.42578125" style="477" customWidth="1"/>
    <col min="15111" max="15119" width="0" style="477" hidden="1" customWidth="1"/>
    <col min="15120" max="15120" width="11.7109375" style="477" customWidth="1"/>
    <col min="15121" max="15121" width="6.42578125" style="477" bestFit="1" customWidth="1"/>
    <col min="15122" max="15122" width="11.7109375" style="477" customWidth="1"/>
    <col min="15123" max="15123" width="0" style="477" hidden="1" customWidth="1"/>
    <col min="15124" max="15124" width="3.7109375" style="477" customWidth="1"/>
    <col min="15125" max="15125" width="11.140625" style="477" bestFit="1" customWidth="1"/>
    <col min="15126" max="15353" width="10.5703125" style="477"/>
    <col min="15354" max="15361" width="0" style="477" hidden="1" customWidth="1"/>
    <col min="15362" max="15364" width="3.7109375" style="477" customWidth="1"/>
    <col min="15365" max="15365" width="12.7109375" style="477" customWidth="1"/>
    <col min="15366" max="15366" width="47.42578125" style="477" customWidth="1"/>
    <col min="15367" max="15375" width="0" style="477" hidden="1" customWidth="1"/>
    <col min="15376" max="15376" width="11.7109375" style="477" customWidth="1"/>
    <col min="15377" max="15377" width="6.42578125" style="477" bestFit="1" customWidth="1"/>
    <col min="15378" max="15378" width="11.7109375" style="477" customWidth="1"/>
    <col min="15379" max="15379" width="0" style="477" hidden="1" customWidth="1"/>
    <col min="15380" max="15380" width="3.7109375" style="477" customWidth="1"/>
    <col min="15381" max="15381" width="11.140625" style="477" bestFit="1" customWidth="1"/>
    <col min="15382" max="15609" width="10.5703125" style="477"/>
    <col min="15610" max="15617" width="0" style="477" hidden="1" customWidth="1"/>
    <col min="15618" max="15620" width="3.7109375" style="477" customWidth="1"/>
    <col min="15621" max="15621" width="12.7109375" style="477" customWidth="1"/>
    <col min="15622" max="15622" width="47.42578125" style="477" customWidth="1"/>
    <col min="15623" max="15631" width="0" style="477" hidden="1" customWidth="1"/>
    <col min="15632" max="15632" width="11.7109375" style="477" customWidth="1"/>
    <col min="15633" max="15633" width="6.42578125" style="477" bestFit="1" customWidth="1"/>
    <col min="15634" max="15634" width="11.7109375" style="477" customWidth="1"/>
    <col min="15635" max="15635" width="0" style="477" hidden="1" customWidth="1"/>
    <col min="15636" max="15636" width="3.7109375" style="477" customWidth="1"/>
    <col min="15637" max="15637" width="11.140625" style="477" bestFit="1" customWidth="1"/>
    <col min="15638" max="15865" width="10.5703125" style="477"/>
    <col min="15866" max="15873" width="0" style="477" hidden="1" customWidth="1"/>
    <col min="15874" max="15876" width="3.7109375" style="477" customWidth="1"/>
    <col min="15877" max="15877" width="12.7109375" style="477" customWidth="1"/>
    <col min="15878" max="15878" width="47.42578125" style="477" customWidth="1"/>
    <col min="15879" max="15887" width="0" style="477" hidden="1" customWidth="1"/>
    <col min="15888" max="15888" width="11.7109375" style="477" customWidth="1"/>
    <col min="15889" max="15889" width="6.42578125" style="477" bestFit="1" customWidth="1"/>
    <col min="15890" max="15890" width="11.7109375" style="477" customWidth="1"/>
    <col min="15891" max="15891" width="0" style="477" hidden="1" customWidth="1"/>
    <col min="15892" max="15892" width="3.7109375" style="477" customWidth="1"/>
    <col min="15893" max="15893" width="11.140625" style="477" bestFit="1" customWidth="1"/>
    <col min="15894" max="16121" width="10.5703125" style="477"/>
    <col min="16122" max="16129" width="0" style="477" hidden="1" customWidth="1"/>
    <col min="16130" max="16132" width="3.7109375" style="477" customWidth="1"/>
    <col min="16133" max="16133" width="12.7109375" style="477" customWidth="1"/>
    <col min="16134" max="16134" width="47.42578125" style="477" customWidth="1"/>
    <col min="16135" max="16143" width="0" style="477" hidden="1" customWidth="1"/>
    <col min="16144" max="16144" width="11.7109375" style="477" customWidth="1"/>
    <col min="16145" max="16145" width="6.42578125" style="477" bestFit="1" customWidth="1"/>
    <col min="16146" max="16146" width="11.7109375" style="477" customWidth="1"/>
    <col min="16147" max="16147" width="0" style="477" hidden="1" customWidth="1"/>
    <col min="16148" max="16148" width="3.7109375" style="477" customWidth="1"/>
    <col min="16149" max="16149" width="11.140625" style="477" bestFit="1" customWidth="1"/>
    <col min="16150" max="16384" width="10.5703125" style="477"/>
  </cols>
  <sheetData>
    <row r="1" spans="1:33" hidden="1"/>
    <row r="2" spans="1:33" hidden="1"/>
    <row r="3" spans="1:33" hidden="1"/>
    <row r="4" spans="1:33" ht="3" customHeight="1">
      <c r="J4" s="482"/>
      <c r="K4" s="482"/>
      <c r="L4" s="478"/>
      <c r="M4" s="478"/>
      <c r="N4" s="478"/>
      <c r="O4" s="485"/>
      <c r="P4" s="485"/>
      <c r="Q4" s="485"/>
      <c r="R4" s="485"/>
      <c r="S4" s="485"/>
      <c r="T4" s="485"/>
      <c r="U4" s="485"/>
      <c r="V4" s="485"/>
      <c r="W4" s="485"/>
      <c r="X4" s="485"/>
      <c r="Y4" s="485"/>
      <c r="Z4" s="478"/>
    </row>
    <row r="5" spans="1:33" ht="22.5" customHeight="1">
      <c r="J5" s="482"/>
      <c r="K5" s="482"/>
      <c r="L5" s="1216" t="s">
        <v>666</v>
      </c>
      <c r="M5" s="1216"/>
      <c r="N5" s="1216"/>
      <c r="O5" s="1216"/>
      <c r="P5" s="1216"/>
      <c r="Q5" s="1216"/>
      <c r="R5" s="1216"/>
      <c r="S5" s="1216"/>
      <c r="T5" s="1216"/>
      <c r="U5" s="580"/>
      <c r="V5" s="524"/>
      <c r="W5" s="524"/>
      <c r="X5" s="586"/>
      <c r="Y5" s="586"/>
      <c r="Z5" s="498"/>
    </row>
    <row r="6" spans="1:33" ht="3" customHeight="1">
      <c r="J6" s="482"/>
      <c r="K6" s="482"/>
      <c r="L6" s="478"/>
      <c r="M6" s="478"/>
      <c r="N6" s="478"/>
      <c r="O6" s="481"/>
      <c r="P6" s="481"/>
      <c r="Q6" s="481"/>
      <c r="R6" s="481"/>
      <c r="S6" s="481"/>
      <c r="T6" s="481"/>
      <c r="U6" s="478"/>
      <c r="V6" s="478"/>
    </row>
    <row r="7" spans="1:33" s="524" customFormat="1" ht="22.5">
      <c r="A7" s="586"/>
      <c r="B7" s="586"/>
      <c r="C7" s="586"/>
      <c r="D7" s="586"/>
      <c r="E7" s="586"/>
      <c r="F7" s="586"/>
      <c r="G7" s="592"/>
      <c r="H7" s="592"/>
      <c r="I7" s="532"/>
      <c r="J7" s="530"/>
      <c r="K7" s="530"/>
      <c r="L7" s="525"/>
      <c r="M7" s="618" t="s">
        <v>502</v>
      </c>
      <c r="N7" s="667"/>
      <c r="O7" s="1248" t="str">
        <f>IF(NameOrPr_ch="",IF(NameOrPr="","",NameOrPr),NameOrPr_ch)</f>
        <v>Министерство тарифного регулирования и энергетики Челябинской области</v>
      </c>
      <c r="P7" s="1249"/>
      <c r="Q7" s="1249"/>
      <c r="R7" s="1249"/>
      <c r="S7" s="1249"/>
      <c r="T7" s="1250"/>
      <c r="U7" s="670"/>
      <c r="V7" s="525"/>
      <c r="AC7" s="586"/>
      <c r="AD7" s="586"/>
      <c r="AE7" s="586"/>
      <c r="AF7" s="586"/>
      <c r="AG7" s="586"/>
    </row>
    <row r="8" spans="1:33" s="492" customFormat="1" ht="18.75">
      <c r="A8" s="506"/>
      <c r="B8" s="506"/>
      <c r="C8" s="506"/>
      <c r="D8" s="506"/>
      <c r="E8" s="506"/>
      <c r="F8" s="506"/>
      <c r="G8" s="506"/>
      <c r="H8" s="506"/>
      <c r="L8" s="500"/>
      <c r="M8" s="618" t="s">
        <v>596</v>
      </c>
      <c r="N8" s="667"/>
      <c r="O8" s="1248" t="str">
        <f>IF(datePr_ch="",IF(datePr="","",datePr),datePr_ch)</f>
        <v>12.03.2021</v>
      </c>
      <c r="P8" s="1249"/>
      <c r="Q8" s="1249"/>
      <c r="R8" s="1249"/>
      <c r="S8" s="1249"/>
      <c r="T8" s="1250"/>
      <c r="U8" s="668"/>
      <c r="V8" s="487"/>
      <c r="AC8" s="506"/>
      <c r="AD8" s="506"/>
      <c r="AE8" s="506"/>
      <c r="AF8" s="506"/>
      <c r="AG8" s="506"/>
    </row>
    <row r="9" spans="1:33" s="492" customFormat="1" ht="18.75">
      <c r="A9" s="506"/>
      <c r="B9" s="506"/>
      <c r="C9" s="506"/>
      <c r="D9" s="506"/>
      <c r="E9" s="506"/>
      <c r="F9" s="506"/>
      <c r="G9" s="506"/>
      <c r="H9" s="506"/>
      <c r="L9" s="553"/>
      <c r="M9" s="618" t="s">
        <v>595</v>
      </c>
      <c r="N9" s="667"/>
      <c r="O9" s="1248" t="str">
        <f>IF(numberPr_ch="",IF(numberPr="","",numberPr),numberPr_ch)</f>
        <v>12/16</v>
      </c>
      <c r="P9" s="1249"/>
      <c r="Q9" s="1249"/>
      <c r="R9" s="1249"/>
      <c r="S9" s="1249"/>
      <c r="T9" s="1250"/>
      <c r="U9" s="668"/>
      <c r="V9" s="487"/>
      <c r="AC9" s="506"/>
      <c r="AD9" s="506"/>
      <c r="AE9" s="506"/>
      <c r="AF9" s="506"/>
      <c r="AG9" s="506"/>
    </row>
    <row r="10" spans="1:33" s="492" customFormat="1" ht="18.75">
      <c r="A10" s="506"/>
      <c r="B10" s="506"/>
      <c r="C10" s="506"/>
      <c r="D10" s="506"/>
      <c r="E10" s="506"/>
      <c r="F10" s="506"/>
      <c r="G10" s="506"/>
      <c r="H10" s="506"/>
      <c r="L10" s="553"/>
      <c r="M10" s="618" t="s">
        <v>501</v>
      </c>
      <c r="N10" s="667"/>
      <c r="O10" s="1248" t="str">
        <f>IF(IstPub_ch="",IF(IstPub="","",IstPub),IstPub_ch)</f>
        <v>Официальный сайт Министерства тарифного регулирования и энергетики Челябинской области</v>
      </c>
      <c r="P10" s="1249"/>
      <c r="Q10" s="1249"/>
      <c r="R10" s="1249"/>
      <c r="S10" s="1249"/>
      <c r="T10" s="1250"/>
      <c r="U10" s="668"/>
      <c r="V10" s="487"/>
      <c r="AC10" s="506"/>
      <c r="AD10" s="506"/>
      <c r="AE10" s="506"/>
      <c r="AF10" s="506"/>
      <c r="AG10" s="506"/>
    </row>
    <row r="11" spans="1:33" s="492" customFormat="1" ht="11.25" hidden="1">
      <c r="A11" s="506"/>
      <c r="B11" s="506"/>
      <c r="C11" s="506"/>
      <c r="D11" s="506"/>
      <c r="E11" s="506"/>
      <c r="F11" s="506"/>
      <c r="G11" s="506"/>
      <c r="H11" s="506"/>
      <c r="L11" s="553"/>
      <c r="M11" s="553"/>
      <c r="N11" s="567"/>
      <c r="O11" s="583"/>
      <c r="P11" s="583"/>
      <c r="Q11" s="583"/>
      <c r="R11" s="583"/>
      <c r="S11" s="583"/>
      <c r="T11" s="583"/>
      <c r="U11" s="487"/>
      <c r="V11" s="487"/>
      <c r="Z11" s="504" t="s">
        <v>373</v>
      </c>
      <c r="AC11" s="506"/>
      <c r="AD11" s="506"/>
      <c r="AE11" s="506"/>
      <c r="AF11" s="506"/>
      <c r="AG11" s="506"/>
    </row>
    <row r="12" spans="1:33">
      <c r="J12" s="482"/>
      <c r="K12" s="482"/>
      <c r="L12" s="478"/>
      <c r="M12" s="478"/>
      <c r="N12" s="478"/>
      <c r="O12" s="1242"/>
      <c r="P12" s="1242"/>
      <c r="Q12" s="1242"/>
      <c r="R12" s="1242"/>
      <c r="S12" s="1242"/>
      <c r="T12" s="1242"/>
      <c r="U12" s="1242"/>
      <c r="V12" s="1242"/>
      <c r="W12" s="1242"/>
      <c r="X12" s="1242"/>
      <c r="Y12" s="1242"/>
      <c r="Z12" s="1242"/>
    </row>
    <row r="13" spans="1:33" ht="14.25" customHeight="1">
      <c r="J13" s="482"/>
      <c r="K13" s="482"/>
      <c r="L13" s="1229" t="s">
        <v>454</v>
      </c>
      <c r="M13" s="1229"/>
      <c r="N13" s="1229"/>
      <c r="O13" s="1229"/>
      <c r="P13" s="1229"/>
      <c r="Q13" s="1229"/>
      <c r="R13" s="1229"/>
      <c r="S13" s="1229"/>
      <c r="T13" s="1229"/>
      <c r="U13" s="1229"/>
      <c r="V13" s="1229"/>
      <c r="W13" s="1229"/>
      <c r="X13" s="1229"/>
      <c r="Y13" s="1229"/>
      <c r="Z13" s="1229"/>
      <c r="AA13" s="1229"/>
      <c r="AB13" s="1157" t="s">
        <v>455</v>
      </c>
    </row>
    <row r="14" spans="1:33" ht="14.25" customHeight="1">
      <c r="J14" s="482"/>
      <c r="K14" s="482"/>
      <c r="L14" s="1229" t="s">
        <v>92</v>
      </c>
      <c r="M14" s="1229" t="s">
        <v>639</v>
      </c>
      <c r="N14" s="579"/>
      <c r="O14" s="1157" t="s">
        <v>641</v>
      </c>
      <c r="P14" s="1157"/>
      <c r="Q14" s="1157"/>
      <c r="R14" s="1157"/>
      <c r="S14" s="1157"/>
      <c r="T14" s="1157"/>
      <c r="U14" s="1157"/>
      <c r="V14" s="1157"/>
      <c r="W14" s="1157"/>
      <c r="X14" s="1157"/>
      <c r="Y14" s="1157"/>
      <c r="Z14" s="1229" t="s">
        <v>341</v>
      </c>
      <c r="AA14" s="1241" t="s">
        <v>275</v>
      </c>
      <c r="AB14" s="1157"/>
    </row>
    <row r="15" spans="1:33" s="524" customFormat="1" ht="14.25" customHeight="1">
      <c r="A15" s="586"/>
      <c r="B15" s="586"/>
      <c r="C15" s="586"/>
      <c r="D15" s="586"/>
      <c r="E15" s="586"/>
      <c r="F15" s="586"/>
      <c r="G15" s="592"/>
      <c r="H15" s="592"/>
      <c r="I15" s="532"/>
      <c r="J15" s="530"/>
      <c r="K15" s="530"/>
      <c r="L15" s="1229"/>
      <c r="M15" s="1229"/>
      <c r="N15" s="579"/>
      <c r="O15" s="1257" t="s">
        <v>667</v>
      </c>
      <c r="P15" s="1257" t="s">
        <v>620</v>
      </c>
      <c r="Q15" s="1257" t="s">
        <v>621</v>
      </c>
      <c r="R15" s="1257" t="s">
        <v>271</v>
      </c>
      <c r="S15" s="1257"/>
      <c r="T15" s="1257" t="s">
        <v>271</v>
      </c>
      <c r="U15" s="1257"/>
      <c r="V15" s="653"/>
      <c r="W15" s="1256" t="s">
        <v>654</v>
      </c>
      <c r="X15" s="1256"/>
      <c r="Y15" s="1256"/>
      <c r="Z15" s="1229"/>
      <c r="AA15" s="1241"/>
      <c r="AB15" s="1157"/>
      <c r="AC15" s="586"/>
      <c r="AD15" s="586"/>
      <c r="AE15" s="586"/>
      <c r="AF15" s="586"/>
      <c r="AG15" s="586"/>
    </row>
    <row r="16" spans="1:33" ht="56.25" customHeight="1">
      <c r="J16" s="482"/>
      <c r="K16" s="482"/>
      <c r="L16" s="1229"/>
      <c r="M16" s="1229"/>
      <c r="N16" s="579"/>
      <c r="O16" s="1257"/>
      <c r="P16" s="1257"/>
      <c r="Q16" s="1257"/>
      <c r="R16" s="536" t="s">
        <v>622</v>
      </c>
      <c r="S16" s="536" t="s">
        <v>623</v>
      </c>
      <c r="T16" s="536" t="s">
        <v>624</v>
      </c>
      <c r="U16" s="536" t="s">
        <v>625</v>
      </c>
      <c r="V16" s="536"/>
      <c r="W16" s="537" t="s">
        <v>274</v>
      </c>
      <c r="X16" s="1253" t="s">
        <v>273</v>
      </c>
      <c r="Y16" s="1253"/>
      <c r="Z16" s="1229"/>
      <c r="AA16" s="1241"/>
      <c r="AB16" s="1157"/>
    </row>
    <row r="17" spans="1:33">
      <c r="J17" s="482"/>
      <c r="K17" s="490">
        <v>1</v>
      </c>
      <c r="L17" s="479" t="s">
        <v>93</v>
      </c>
      <c r="M17" s="479" t="s">
        <v>49</v>
      </c>
      <c r="N17" s="497" t="s">
        <v>49</v>
      </c>
      <c r="O17" s="488">
        <f ca="1">OFFSET(O17,0,-1)+1</f>
        <v>3</v>
      </c>
      <c r="P17" s="488">
        <f t="shared" ref="P17:W17" ca="1" si="0">OFFSET(P17,0,-1)+1</f>
        <v>4</v>
      </c>
      <c r="Q17" s="488">
        <f t="shared" ca="1" si="0"/>
        <v>5</v>
      </c>
      <c r="R17" s="488">
        <f t="shared" ca="1" si="0"/>
        <v>6</v>
      </c>
      <c r="S17" s="488">
        <f t="shared" ca="1" si="0"/>
        <v>7</v>
      </c>
      <c r="T17" s="488">
        <f t="shared" ca="1" si="0"/>
        <v>8</v>
      </c>
      <c r="U17" s="488">
        <f t="shared" ca="1" si="0"/>
        <v>9</v>
      </c>
      <c r="V17" s="496">
        <f ca="1">OFFSET(V17,0,-1)</f>
        <v>9</v>
      </c>
      <c r="W17" s="488">
        <f t="shared" ca="1" si="0"/>
        <v>10</v>
      </c>
      <c r="X17" s="1218">
        <f ca="1">OFFSET(X17,0,-1)+1</f>
        <v>11</v>
      </c>
      <c r="Y17" s="1218"/>
      <c r="Z17" s="488">
        <f ca="1">OFFSET(Z17,0,-2)+1</f>
        <v>12</v>
      </c>
      <c r="AB17" s="488">
        <f ca="1">OFFSET(AB17,0,-2)+1</f>
        <v>13</v>
      </c>
    </row>
    <row r="18" spans="1:33" ht="22.5">
      <c r="A18" s="1202">
        <v>1</v>
      </c>
      <c r="B18" s="1053"/>
      <c r="C18" s="1053"/>
      <c r="D18" s="1053"/>
      <c r="E18" s="1054"/>
      <c r="F18" s="1055"/>
      <c r="G18" s="1053"/>
      <c r="H18" s="1053"/>
      <c r="I18" s="1041"/>
      <c r="J18" s="1046"/>
      <c r="K18" s="1046"/>
      <c r="L18" s="594">
        <f>mergeValue(A18)</f>
        <v>1</v>
      </c>
      <c r="M18" s="642" t="s">
        <v>20</v>
      </c>
      <c r="N18" s="581"/>
      <c r="O18" s="1243"/>
      <c r="P18" s="1243"/>
      <c r="Q18" s="1243"/>
      <c r="R18" s="1243"/>
      <c r="S18" s="1243"/>
      <c r="T18" s="1243"/>
      <c r="U18" s="1243"/>
      <c r="V18" s="1243"/>
      <c r="W18" s="1243"/>
      <c r="X18" s="1243"/>
      <c r="Y18" s="1243"/>
      <c r="Z18" s="1243"/>
      <c r="AA18" s="1243"/>
      <c r="AB18" s="631" t="s">
        <v>476</v>
      </c>
    </row>
    <row r="19" spans="1:33" ht="22.5">
      <c r="A19" s="1202"/>
      <c r="B19" s="1202">
        <v>1</v>
      </c>
      <c r="C19" s="1053"/>
      <c r="D19" s="1053"/>
      <c r="E19" s="1055"/>
      <c r="F19" s="1055"/>
      <c r="G19" s="1053"/>
      <c r="H19" s="1053"/>
      <c r="I19" s="1048"/>
      <c r="J19" s="1043"/>
      <c r="K19" s="1042"/>
      <c r="L19" s="594" t="str">
        <f>mergeValue(A19) &amp;"."&amp; mergeValue(B19)</f>
        <v>1.1</v>
      </c>
      <c r="M19" s="547" t="s">
        <v>16</v>
      </c>
      <c r="N19" s="581"/>
      <c r="O19" s="1243"/>
      <c r="P19" s="1243"/>
      <c r="Q19" s="1243"/>
      <c r="R19" s="1243"/>
      <c r="S19" s="1243"/>
      <c r="T19" s="1243"/>
      <c r="U19" s="1243"/>
      <c r="V19" s="1243"/>
      <c r="W19" s="1243"/>
      <c r="X19" s="1243"/>
      <c r="Y19" s="1243"/>
      <c r="Z19" s="1243"/>
      <c r="AA19" s="1243"/>
      <c r="AB19" s="631" t="s">
        <v>477</v>
      </c>
    </row>
    <row r="20" spans="1:33" ht="22.5">
      <c r="A20" s="1202"/>
      <c r="B20" s="1202"/>
      <c r="C20" s="1202">
        <v>1</v>
      </c>
      <c r="D20" s="1053"/>
      <c r="E20" s="1055"/>
      <c r="F20" s="1055"/>
      <c r="G20" s="1053"/>
      <c r="H20" s="1053"/>
      <c r="I20" s="1048"/>
      <c r="J20" s="1043"/>
      <c r="K20" s="1042"/>
      <c r="L20" s="594" t="str">
        <f>mergeValue(A20) &amp;"."&amp; mergeValue(B20)&amp;"."&amp; mergeValue(C20)</f>
        <v>1.1.1</v>
      </c>
      <c r="M20" s="548" t="s">
        <v>7</v>
      </c>
      <c r="N20" s="581"/>
      <c r="O20" s="1243"/>
      <c r="P20" s="1243"/>
      <c r="Q20" s="1243"/>
      <c r="R20" s="1243"/>
      <c r="S20" s="1243"/>
      <c r="T20" s="1243"/>
      <c r="U20" s="1243"/>
      <c r="V20" s="1243"/>
      <c r="W20" s="1243"/>
      <c r="X20" s="1243"/>
      <c r="Y20" s="1243"/>
      <c r="Z20" s="1243"/>
      <c r="AA20" s="1243"/>
      <c r="AB20" s="631" t="s">
        <v>633</v>
      </c>
    </row>
    <row r="21" spans="1:33" ht="22.5">
      <c r="A21" s="1202"/>
      <c r="B21" s="1202"/>
      <c r="C21" s="1202"/>
      <c r="D21" s="1202">
        <v>1</v>
      </c>
      <c r="E21" s="1055"/>
      <c r="F21" s="1055"/>
      <c r="G21" s="1053"/>
      <c r="H21" s="1053"/>
      <c r="I21" s="1048"/>
      <c r="J21" s="1043"/>
      <c r="K21" s="1042"/>
      <c r="L21" s="594" t="str">
        <f>mergeValue(A21) &amp;"."&amp; mergeValue(B21)&amp;"."&amp; mergeValue(C21)&amp;"."&amp; mergeValue(D21)</f>
        <v>1.1.1.1</v>
      </c>
      <c r="M21" s="549" t="s">
        <v>22</v>
      </c>
      <c r="N21" s="581"/>
      <c r="O21" s="1243"/>
      <c r="P21" s="1243"/>
      <c r="Q21" s="1243"/>
      <c r="R21" s="1243"/>
      <c r="S21" s="1243"/>
      <c r="T21" s="1243"/>
      <c r="U21" s="1243"/>
      <c r="V21" s="1243"/>
      <c r="W21" s="1243"/>
      <c r="X21" s="1243"/>
      <c r="Y21" s="1243"/>
      <c r="Z21" s="1243"/>
      <c r="AA21" s="1243"/>
      <c r="AB21" s="631" t="s">
        <v>634</v>
      </c>
    </row>
    <row r="22" spans="1:33" ht="0.2" customHeight="1">
      <c r="A22" s="1202"/>
      <c r="B22" s="1202"/>
      <c r="C22" s="1202"/>
      <c r="D22" s="1202"/>
      <c r="E22" s="1202">
        <v>1</v>
      </c>
      <c r="F22" s="1055"/>
      <c r="G22" s="1053"/>
      <c r="H22" s="1053"/>
      <c r="I22" s="1047"/>
      <c r="J22" s="1043"/>
      <c r="K22" s="1042"/>
      <c r="L22" s="594"/>
      <c r="M22" s="555"/>
      <c r="N22" s="582"/>
      <c r="O22" s="632"/>
      <c r="P22" s="632"/>
      <c r="Q22" s="632"/>
      <c r="R22" s="632"/>
      <c r="S22" s="632"/>
      <c r="T22" s="632"/>
      <c r="U22" s="632"/>
      <c r="V22" s="632"/>
      <c r="W22" s="632"/>
      <c r="X22" s="632"/>
      <c r="Y22" s="632"/>
      <c r="Z22" s="632"/>
      <c r="AA22" s="509"/>
      <c r="AB22" s="631"/>
    </row>
    <row r="23" spans="1:33" ht="90">
      <c r="A23" s="1202"/>
      <c r="B23" s="1202"/>
      <c r="C23" s="1202"/>
      <c r="D23" s="1202"/>
      <c r="E23" s="1202"/>
      <c r="F23" s="1202">
        <v>1</v>
      </c>
      <c r="G23" s="1053"/>
      <c r="H23" s="1053"/>
      <c r="I23" s="1254"/>
      <c r="J23" s="1043"/>
      <c r="K23" s="1042"/>
      <c r="L23" s="594" t="str">
        <f>mergeValue(A23) &amp;"."&amp; mergeValue(B23)&amp;"."&amp; mergeValue(C23)&amp;"."&amp; mergeValue(D23)&amp;"."&amp; mergeValue(F23)</f>
        <v>1.1.1.1.1</v>
      </c>
      <c r="M23" s="556" t="s">
        <v>10</v>
      </c>
      <c r="N23" s="582"/>
      <c r="O23" s="1205"/>
      <c r="P23" s="1206"/>
      <c r="Q23" s="1206"/>
      <c r="R23" s="1206"/>
      <c r="S23" s="1206"/>
      <c r="T23" s="1206"/>
      <c r="U23" s="1206"/>
      <c r="V23" s="1206"/>
      <c r="W23" s="1206"/>
      <c r="X23" s="1206"/>
      <c r="Y23" s="1206"/>
      <c r="Z23" s="1206"/>
      <c r="AA23" s="1207"/>
      <c r="AB23" s="631" t="s">
        <v>635</v>
      </c>
      <c r="AD23" s="505" t="str">
        <f>strCheckUnique(AE23:AE28)</f>
        <v/>
      </c>
      <c r="AF23" s="505"/>
    </row>
    <row r="24" spans="1:33" ht="135">
      <c r="A24" s="1202"/>
      <c r="B24" s="1202"/>
      <c r="C24" s="1202"/>
      <c r="D24" s="1202"/>
      <c r="E24" s="1202"/>
      <c r="F24" s="1202"/>
      <c r="G24" s="1202">
        <v>1</v>
      </c>
      <c r="H24" s="1053"/>
      <c r="I24" s="1254"/>
      <c r="J24" s="1255"/>
      <c r="K24" s="1049"/>
      <c r="L24" s="594" t="str">
        <f>mergeValue(A24) &amp;"."&amp; mergeValue(B24)&amp;"."&amp; mergeValue(C24)&amp;"."&amp; mergeValue(D24)&amp;"."&amp; mergeValue(F24)&amp;"."&amp; mergeValue(G24)</f>
        <v>1.1.1.1.1.1</v>
      </c>
      <c r="M24" s="1069" t="s">
        <v>650</v>
      </c>
      <c r="N24" s="647"/>
      <c r="O24" s="563"/>
      <c r="P24" s="563"/>
      <c r="Q24" s="563"/>
      <c r="R24" s="494"/>
      <c r="S24" s="1095"/>
      <c r="T24" s="494"/>
      <c r="U24" s="1095"/>
      <c r="V24" s="585" t="str">
        <f>W24 &amp; "-" &amp; Y24</f>
        <v>-</v>
      </c>
      <c r="W24" s="1244"/>
      <c r="X24" s="1209" t="s">
        <v>84</v>
      </c>
      <c r="Y24" s="1244"/>
      <c r="Z24" s="1209" t="s">
        <v>85</v>
      </c>
      <c r="AA24" s="538"/>
      <c r="AB24" s="631" t="s">
        <v>668</v>
      </c>
      <c r="AC24" s="501" t="str">
        <f>strCheckDate(O24:AA24)</f>
        <v/>
      </c>
      <c r="AD24" s="505"/>
      <c r="AE24" s="505" t="str">
        <f>IF(M24="","",M24 )</f>
        <v>горячая вода в системе централизованного теплоснабжения на горячее водоснабжение</v>
      </c>
      <c r="AF24" s="505"/>
      <c r="AG24" s="505"/>
    </row>
    <row r="25" spans="1:33" ht="99" customHeight="1">
      <c r="A25" s="1202"/>
      <c r="B25" s="1202"/>
      <c r="C25" s="1202"/>
      <c r="D25" s="1202"/>
      <c r="E25" s="1202"/>
      <c r="F25" s="1202"/>
      <c r="G25" s="1202"/>
      <c r="H25" s="1053">
        <v>1</v>
      </c>
      <c r="I25" s="1254"/>
      <c r="J25" s="1255"/>
      <c r="K25" s="1049"/>
      <c r="L25" s="594" t="str">
        <f>mergeValue(A25) &amp;"."&amp; mergeValue(B25)&amp;"."&amp; mergeValue(C25)&amp;"."&amp; mergeValue(D25)&amp;"."&amp; mergeValue(F25)&amp;"."&amp; mergeValue(G25)&amp;"."&amp; mergeValue(H25)</f>
        <v>1.1.1.1.1.1.1</v>
      </c>
      <c r="M25" s="1071"/>
      <c r="N25" s="495"/>
      <c r="O25" s="563"/>
      <c r="P25" s="563"/>
      <c r="Q25" s="563"/>
      <c r="R25" s="494"/>
      <c r="S25" s="1095"/>
      <c r="T25" s="494"/>
      <c r="U25" s="1095"/>
      <c r="V25" s="585" t="str">
        <f>W25 &amp; "-" &amp; Y25</f>
        <v>-</v>
      </c>
      <c r="W25" s="1244"/>
      <c r="X25" s="1209"/>
      <c r="Y25" s="1244"/>
      <c r="Z25" s="1209"/>
      <c r="AA25" s="671"/>
      <c r="AB25" s="1219" t="s">
        <v>669</v>
      </c>
      <c r="AC25" s="501" t="str">
        <f>strCheckDate(O25:AA25)</f>
        <v/>
      </c>
      <c r="AF25" s="505"/>
    </row>
    <row r="26" spans="1:33" ht="14.25" hidden="1" customHeight="1">
      <c r="A26" s="1202"/>
      <c r="B26" s="1202"/>
      <c r="C26" s="1202"/>
      <c r="D26" s="1202"/>
      <c r="E26" s="1202"/>
      <c r="F26" s="1202"/>
      <c r="G26" s="1202"/>
      <c r="H26" s="1053"/>
      <c r="I26" s="1254"/>
      <c r="J26" s="1255"/>
      <c r="K26" s="1049"/>
      <c r="L26" s="601"/>
      <c r="M26" s="647"/>
      <c r="N26" s="647"/>
      <c r="O26" s="563"/>
      <c r="P26" s="494"/>
      <c r="Q26" s="494"/>
      <c r="R26" s="494"/>
      <c r="S26" s="494"/>
      <c r="T26" s="494"/>
      <c r="U26" s="560"/>
      <c r="V26" s="585"/>
      <c r="W26" s="1208"/>
      <c r="X26" s="1209"/>
      <c r="Y26" s="1208"/>
      <c r="Z26" s="1209"/>
      <c r="AA26" s="538"/>
      <c r="AB26" s="1220"/>
      <c r="AF26" s="505">
        <f ca="1">OFFSET(AF26,-1,0)</f>
        <v>0</v>
      </c>
    </row>
    <row r="27" spans="1:33" s="476" customFormat="1" ht="15" customHeight="1">
      <c r="A27" s="1202"/>
      <c r="B27" s="1202"/>
      <c r="C27" s="1202"/>
      <c r="D27" s="1202"/>
      <c r="E27" s="1202"/>
      <c r="F27" s="1202"/>
      <c r="G27" s="1202"/>
      <c r="H27" s="1053"/>
      <c r="I27" s="1254"/>
      <c r="J27" s="1255"/>
      <c r="K27" s="1050"/>
      <c r="L27" s="539"/>
      <c r="M27" s="558" t="s">
        <v>41</v>
      </c>
      <c r="N27" s="552"/>
      <c r="O27" s="546"/>
      <c r="P27" s="546"/>
      <c r="Q27" s="546"/>
      <c r="R27" s="546"/>
      <c r="S27" s="546"/>
      <c r="T27" s="546"/>
      <c r="U27" s="546"/>
      <c r="V27" s="546"/>
      <c r="W27" s="564"/>
      <c r="X27" s="565"/>
      <c r="Y27" s="564"/>
      <c r="Z27" s="552"/>
      <c r="AA27" s="561"/>
      <c r="AB27" s="1221"/>
      <c r="AC27" s="502"/>
      <c r="AD27" s="502"/>
      <c r="AE27" s="502"/>
      <c r="AF27" s="502"/>
      <c r="AG27" s="502"/>
    </row>
    <row r="28" spans="1:33" s="476" customFormat="1" ht="15" customHeight="1">
      <c r="A28" s="1202"/>
      <c r="B28" s="1202"/>
      <c r="C28" s="1202"/>
      <c r="D28" s="1202"/>
      <c r="E28" s="1202"/>
      <c r="F28" s="1202"/>
      <c r="G28" s="1053"/>
      <c r="H28" s="1053"/>
      <c r="I28" s="1254"/>
      <c r="J28" s="1051"/>
      <c r="K28" s="1050"/>
      <c r="L28" s="539"/>
      <c r="M28" s="557" t="s">
        <v>25</v>
      </c>
      <c r="N28" s="558"/>
      <c r="O28" s="558"/>
      <c r="P28" s="558"/>
      <c r="Q28" s="558"/>
      <c r="R28" s="558"/>
      <c r="S28" s="558"/>
      <c r="T28" s="558"/>
      <c r="U28" s="558"/>
      <c r="V28" s="558"/>
      <c r="W28" s="558"/>
      <c r="X28" s="558"/>
      <c r="Y28" s="558"/>
      <c r="Z28" s="558"/>
      <c r="AA28" s="558"/>
      <c r="AB28" s="561"/>
      <c r="AC28" s="502"/>
      <c r="AD28" s="502"/>
      <c r="AE28" s="502"/>
      <c r="AF28" s="502"/>
      <c r="AG28" s="502"/>
    </row>
    <row r="29" spans="1:33" s="476" customFormat="1" ht="15" customHeight="1">
      <c r="A29" s="1202"/>
      <c r="B29" s="1202"/>
      <c r="C29" s="1202"/>
      <c r="D29" s="1202"/>
      <c r="E29" s="1202"/>
      <c r="F29" s="1056"/>
      <c r="G29" s="1053"/>
      <c r="H29" s="1053"/>
      <c r="I29" s="1047"/>
      <c r="J29" s="1045"/>
      <c r="K29" s="1050"/>
      <c r="L29" s="539"/>
      <c r="M29" s="552" t="s">
        <v>11</v>
      </c>
      <c r="N29" s="551"/>
      <c r="O29" s="546"/>
      <c r="P29" s="546"/>
      <c r="Q29" s="546"/>
      <c r="R29" s="546"/>
      <c r="S29" s="546"/>
      <c r="T29" s="546"/>
      <c r="U29" s="546"/>
      <c r="V29" s="546"/>
      <c r="W29" s="574"/>
      <c r="X29" s="565"/>
      <c r="Y29" s="564"/>
      <c r="Z29" s="551"/>
      <c r="AA29" s="565"/>
      <c r="AB29" s="561"/>
      <c r="AC29" s="502"/>
      <c r="AD29" s="502"/>
      <c r="AE29" s="502"/>
      <c r="AF29" s="502"/>
      <c r="AG29" s="502"/>
    </row>
    <row r="30" spans="1:33" s="476" customFormat="1" ht="14.25" hidden="1" customHeight="1">
      <c r="A30" s="1202"/>
      <c r="B30" s="1202"/>
      <c r="C30" s="1202"/>
      <c r="D30" s="1055"/>
      <c r="E30" s="1056"/>
      <c r="F30" s="1056"/>
      <c r="G30" s="1053"/>
      <c r="H30" s="1053"/>
      <c r="I30" s="1052"/>
      <c r="J30" s="1045"/>
      <c r="K30" s="1041"/>
      <c r="L30" s="539"/>
      <c r="M30" s="552"/>
      <c r="N30" s="552"/>
      <c r="O30" s="552"/>
      <c r="P30" s="552"/>
      <c r="Q30" s="552"/>
      <c r="R30" s="552"/>
      <c r="S30" s="552"/>
      <c r="T30" s="552"/>
      <c r="U30" s="552"/>
      <c r="V30" s="552"/>
      <c r="W30" s="552"/>
      <c r="X30" s="552"/>
      <c r="Y30" s="552"/>
      <c r="Z30" s="552"/>
      <c r="AA30" s="552"/>
      <c r="AB30" s="561"/>
      <c r="AC30" s="502"/>
      <c r="AD30" s="502"/>
      <c r="AE30" s="502"/>
      <c r="AF30" s="502"/>
      <c r="AG30" s="502"/>
    </row>
    <row r="31" spans="1:33" s="990" customFormat="1">
      <c r="A31" s="1202"/>
      <c r="B31" s="1202"/>
      <c r="C31" s="1202"/>
      <c r="D31" s="1057"/>
      <c r="E31" s="1057"/>
      <c r="F31" s="1057"/>
      <c r="G31" s="1058"/>
      <c r="H31" s="1057"/>
      <c r="I31" s="1050"/>
      <c r="J31" s="1045"/>
      <c r="K31" s="1050"/>
      <c r="L31" s="689"/>
      <c r="M31" s="1040" t="s">
        <v>17</v>
      </c>
      <c r="N31" s="1002"/>
      <c r="O31" s="1002"/>
      <c r="P31" s="1002"/>
      <c r="Q31" s="1002"/>
      <c r="R31" s="1002"/>
      <c r="S31" s="1002"/>
      <c r="T31" s="1002"/>
      <c r="U31" s="1002"/>
      <c r="V31" s="1002"/>
      <c r="W31" s="1002"/>
      <c r="X31" s="1002"/>
      <c r="Y31" s="1002"/>
      <c r="Z31" s="1002"/>
      <c r="AA31" s="1002"/>
      <c r="AB31" s="763"/>
      <c r="AC31" s="1010"/>
      <c r="AD31" s="1010"/>
      <c r="AE31" s="1010"/>
      <c r="AF31" s="1010"/>
      <c r="AG31" s="1010"/>
    </row>
    <row r="32" spans="1:33" s="476" customFormat="1" ht="15" customHeight="1">
      <c r="A32" s="1202"/>
      <c r="B32" s="1202"/>
      <c r="C32" s="1057"/>
      <c r="D32" s="1057"/>
      <c r="E32" s="1057"/>
      <c r="F32" s="1057"/>
      <c r="G32" s="1058"/>
      <c r="H32" s="1057"/>
      <c r="I32" s="1050"/>
      <c r="J32" s="1045"/>
      <c r="K32" s="1050"/>
      <c r="L32" s="539"/>
      <c r="M32" s="550" t="s">
        <v>18</v>
      </c>
      <c r="N32" s="550"/>
      <c r="O32" s="546"/>
      <c r="P32" s="546"/>
      <c r="Q32" s="546"/>
      <c r="R32" s="546"/>
      <c r="S32" s="546"/>
      <c r="T32" s="546"/>
      <c r="U32" s="546"/>
      <c r="V32" s="546"/>
      <c r="W32" s="574"/>
      <c r="X32" s="565"/>
      <c r="Y32" s="564"/>
      <c r="Z32" s="550"/>
      <c r="AA32" s="565"/>
      <c r="AB32" s="561"/>
      <c r="AC32" s="502"/>
      <c r="AD32" s="502"/>
      <c r="AE32" s="502"/>
      <c r="AF32" s="502"/>
      <c r="AG32" s="502"/>
    </row>
    <row r="33" spans="1:33" s="476" customFormat="1" ht="15" customHeight="1">
      <c r="A33" s="1202"/>
      <c r="B33" s="1057"/>
      <c r="C33" s="1057"/>
      <c r="D33" s="1057"/>
      <c r="E33" s="1057"/>
      <c r="F33" s="1057"/>
      <c r="G33" s="1058"/>
      <c r="H33" s="1057"/>
      <c r="I33" s="1050"/>
      <c r="J33" s="1045"/>
      <c r="K33" s="1050"/>
      <c r="L33" s="539"/>
      <c r="M33" s="559" t="s">
        <v>19</v>
      </c>
      <c r="N33" s="550"/>
      <c r="O33" s="546"/>
      <c r="P33" s="546"/>
      <c r="Q33" s="546"/>
      <c r="R33" s="546"/>
      <c r="S33" s="546"/>
      <c r="T33" s="546"/>
      <c r="U33" s="546"/>
      <c r="V33" s="546"/>
      <c r="W33" s="574"/>
      <c r="X33" s="565"/>
      <c r="Y33" s="564"/>
      <c r="Z33" s="550"/>
      <c r="AA33" s="565"/>
      <c r="AB33" s="561"/>
      <c r="AC33" s="502"/>
      <c r="AD33" s="502"/>
      <c r="AE33" s="502"/>
      <c r="AF33" s="502"/>
      <c r="AG33" s="502"/>
    </row>
    <row r="34" spans="1:33" s="476" customFormat="1" ht="15" customHeight="1">
      <c r="A34" s="1052"/>
      <c r="B34" s="1052"/>
      <c r="C34" s="1052"/>
      <c r="D34" s="1052"/>
      <c r="E34" s="1052"/>
      <c r="F34" s="1052"/>
      <c r="G34" s="1059"/>
      <c r="H34" s="1052"/>
      <c r="I34" s="1044"/>
      <c r="J34" s="1045"/>
      <c r="K34" s="1041"/>
      <c r="L34" s="539"/>
      <c r="M34" s="566" t="s">
        <v>309</v>
      </c>
      <c r="N34" s="550"/>
      <c r="O34" s="546"/>
      <c r="P34" s="546"/>
      <c r="Q34" s="546"/>
      <c r="R34" s="546"/>
      <c r="S34" s="546"/>
      <c r="T34" s="546"/>
      <c r="U34" s="546"/>
      <c r="V34" s="546"/>
      <c r="W34" s="574"/>
      <c r="X34" s="565"/>
      <c r="Y34" s="564"/>
      <c r="Z34" s="550"/>
      <c r="AA34" s="565"/>
      <c r="AB34" s="561"/>
      <c r="AC34" s="502"/>
      <c r="AD34" s="502"/>
      <c r="AE34" s="502"/>
      <c r="AF34" s="502"/>
      <c r="AG34" s="502"/>
    </row>
    <row r="35" spans="1:33" ht="3" customHeight="1">
      <c r="L35" s="486"/>
      <c r="M35" s="486"/>
      <c r="N35" s="486"/>
      <c r="O35" s="486"/>
      <c r="P35" s="486"/>
      <c r="Q35" s="486"/>
      <c r="R35" s="486"/>
      <c r="S35" s="486"/>
      <c r="T35" s="486"/>
      <c r="U35" s="486"/>
      <c r="V35" s="486"/>
      <c r="W35" s="486"/>
      <c r="X35" s="486"/>
      <c r="Y35" s="486"/>
      <c r="Z35" s="486"/>
    </row>
    <row r="36" spans="1:33" ht="89.25" customHeight="1">
      <c r="L36" s="1">
        <v>1</v>
      </c>
      <c r="M36" s="1195" t="s">
        <v>672</v>
      </c>
      <c r="N36" s="1195"/>
      <c r="O36" s="1195"/>
      <c r="P36" s="1195"/>
      <c r="Q36" s="1195"/>
      <c r="R36" s="1195"/>
      <c r="S36" s="1195"/>
      <c r="T36" s="1195"/>
      <c r="U36" s="1195"/>
      <c r="V36" s="1195"/>
      <c r="W36" s="1195"/>
    </row>
  </sheetData>
  <sheetProtection password="FA9C" sheet="1" objects="1" scenarios="1" formatColumns="0" formatRows="0"/>
  <dataConsolidate leftLabels="1"/>
  <mergeCells count="41">
    <mergeCell ref="A18:A33"/>
    <mergeCell ref="B19:B32"/>
    <mergeCell ref="C20:C31"/>
    <mergeCell ref="D21:D29"/>
    <mergeCell ref="G24:G27"/>
    <mergeCell ref="E22:E29"/>
    <mergeCell ref="F23:F28"/>
    <mergeCell ref="I23:I28"/>
    <mergeCell ref="J24:J27"/>
    <mergeCell ref="M36:W36"/>
    <mergeCell ref="AB25:AB27"/>
    <mergeCell ref="W15:Y15"/>
    <mergeCell ref="T15:U15"/>
    <mergeCell ref="R15:S15"/>
    <mergeCell ref="O15:O16"/>
    <mergeCell ref="P15:P16"/>
    <mergeCell ref="Q15:Q16"/>
    <mergeCell ref="M14:M16"/>
    <mergeCell ref="Z14:Z16"/>
    <mergeCell ref="AA14:AA16"/>
    <mergeCell ref="O14:Y14"/>
    <mergeCell ref="X17:Y17"/>
    <mergeCell ref="Y24:Y26"/>
    <mergeCell ref="Z24:Z26"/>
    <mergeCell ref="O9:T9"/>
    <mergeCell ref="O10:T10"/>
    <mergeCell ref="L5:T5"/>
    <mergeCell ref="O7:T7"/>
    <mergeCell ref="O8:T8"/>
    <mergeCell ref="O12:Z12"/>
    <mergeCell ref="L14:L16"/>
    <mergeCell ref="L13:AA13"/>
    <mergeCell ref="O21:AA21"/>
    <mergeCell ref="O23:AA23"/>
    <mergeCell ref="W24:W26"/>
    <mergeCell ref="X24:X26"/>
    <mergeCell ref="AB13:AB16"/>
    <mergeCell ref="X16:Y16"/>
    <mergeCell ref="O18:AA18"/>
    <mergeCell ref="O19:AA19"/>
    <mergeCell ref="O20:AA20"/>
  </mergeCells>
  <dataValidations count="10">
    <dataValidation allowBlank="1" sqref="JA30:JQ31 SW30:TM31 ACS30:ADI31 AMO30:ANE31 AWK30:AXA31 BGG30:BGW31 BQC30:BQS31 BZY30:CAO31 CJU30:CKK31 CTQ30:CUG31 DDM30:DEC31 DNI30:DNY31 DXE30:DXU31 EHA30:EHQ31 EQW30:ERM31 FAS30:FBI31 FKO30:FLE31 FUK30:FVA31 GEG30:GEW31 GOC30:GOS31 GXY30:GYO31 HHU30:HIK31 HRQ30:HSG31 IBM30:ICC31 ILI30:ILY31 IVE30:IVU31 JFA30:JFQ31 JOW30:JPM31 JYS30:JZI31 KIO30:KJE31 KSK30:KTA31 LCG30:LCW31 LMC30:LMS31 LVY30:LWO31 MFU30:MGK31 MPQ30:MQG31 MZM30:NAC31 NJI30:NJY31 NTE30:NTU31 ODA30:ODQ31 OMW30:ONM31 OWS30:OXI31 PGO30:PHE31 PQK30:PRA31 QAG30:QAW31 QKC30:QKS31 QTY30:QUO31 RDU30:REK31 RNQ30:ROG31 RXM30:RYC31 SHI30:SHY31 SRE30:SRU31 TBA30:TBQ31 TKW30:TLM31 TUS30:TVI31 UEO30:UFE31 UOK30:UPA31 UYG30:UYW31 VIC30:VIS31 VRY30:VSO31 WBU30:WCK31 WLQ30:WMG31 WVM30:WWC31 WVM983070:WWC983070 JA65566:JQ65566 SW65566:TM65566 ACS65566:ADI65566 AMO65566:ANE65566 AWK65566:AXA65566 BGG65566:BGW65566 BQC65566:BQS65566 BZY65566:CAO65566 CJU65566:CKK65566 CTQ65566:CUG65566 DDM65566:DEC65566 DNI65566:DNY65566 DXE65566:DXU65566 EHA65566:EHQ65566 EQW65566:ERM65566 FAS65566:FBI65566 FKO65566:FLE65566 FUK65566:FVA65566 GEG65566:GEW65566 GOC65566:GOS65566 GXY65566:GYO65566 HHU65566:HIK65566 HRQ65566:HSG65566 IBM65566:ICC65566 ILI65566:ILY65566 IVE65566:IVU65566 JFA65566:JFQ65566 JOW65566:JPM65566 JYS65566:JZI65566 KIO65566:KJE65566 KSK65566:KTA65566 LCG65566:LCW65566 LMC65566:LMS65566 LVY65566:LWO65566 MFU65566:MGK65566 MPQ65566:MQG65566 MZM65566:NAC65566 NJI65566:NJY65566 NTE65566:NTU65566 ODA65566:ODQ65566 OMW65566:ONM65566 OWS65566:OXI65566 PGO65566:PHE65566 PQK65566:PRA65566 QAG65566:QAW65566 QKC65566:QKS65566 QTY65566:QUO65566 RDU65566:REK65566 RNQ65566:ROG65566 RXM65566:RYC65566 SHI65566:SHY65566 SRE65566:SRU65566 TBA65566:TBQ65566 TKW65566:TLM65566 TUS65566:TVI65566 UEO65566:UFE65566 UOK65566:UPA65566 UYG65566:UYW65566 VIC65566:VIS65566 VRY65566:VSO65566 WBU65566:WCK65566 WLQ65566:WMG65566 WVM65566:WWC65566 JA131102:JQ131102 SW131102:TM131102 ACS131102:ADI131102 AMO131102:ANE131102 AWK131102:AXA131102 BGG131102:BGW131102 BQC131102:BQS131102 BZY131102:CAO131102 CJU131102:CKK131102 CTQ131102:CUG131102 DDM131102:DEC131102 DNI131102:DNY131102 DXE131102:DXU131102 EHA131102:EHQ131102 EQW131102:ERM131102 FAS131102:FBI131102 FKO131102:FLE131102 FUK131102:FVA131102 GEG131102:GEW131102 GOC131102:GOS131102 GXY131102:GYO131102 HHU131102:HIK131102 HRQ131102:HSG131102 IBM131102:ICC131102 ILI131102:ILY131102 IVE131102:IVU131102 JFA131102:JFQ131102 JOW131102:JPM131102 JYS131102:JZI131102 KIO131102:KJE131102 KSK131102:KTA131102 LCG131102:LCW131102 LMC131102:LMS131102 LVY131102:LWO131102 MFU131102:MGK131102 MPQ131102:MQG131102 MZM131102:NAC131102 NJI131102:NJY131102 NTE131102:NTU131102 ODA131102:ODQ131102 OMW131102:ONM131102 OWS131102:OXI131102 PGO131102:PHE131102 PQK131102:PRA131102 QAG131102:QAW131102 QKC131102:QKS131102 QTY131102:QUO131102 RDU131102:REK131102 RNQ131102:ROG131102 RXM131102:RYC131102 SHI131102:SHY131102 SRE131102:SRU131102 TBA131102:TBQ131102 TKW131102:TLM131102 TUS131102:TVI131102 UEO131102:UFE131102 UOK131102:UPA131102 UYG131102:UYW131102 VIC131102:VIS131102 VRY131102:VSO131102 WBU131102:WCK131102 WLQ131102:WMG131102 WVM131102:WWC131102 JA196638:JQ196638 SW196638:TM196638 ACS196638:ADI196638 AMO196638:ANE196638 AWK196638:AXA196638 BGG196638:BGW196638 BQC196638:BQS196638 BZY196638:CAO196638 CJU196638:CKK196638 CTQ196638:CUG196638 DDM196638:DEC196638 DNI196638:DNY196638 DXE196638:DXU196638 EHA196638:EHQ196638 EQW196638:ERM196638 FAS196638:FBI196638 FKO196638:FLE196638 FUK196638:FVA196638 GEG196638:GEW196638 GOC196638:GOS196638 GXY196638:GYO196638 HHU196638:HIK196638 HRQ196638:HSG196638 IBM196638:ICC196638 ILI196638:ILY196638 IVE196638:IVU196638 JFA196638:JFQ196638 JOW196638:JPM196638 JYS196638:JZI196638 KIO196638:KJE196638 KSK196638:KTA196638 LCG196638:LCW196638 LMC196638:LMS196638 LVY196638:LWO196638 MFU196638:MGK196638 MPQ196638:MQG196638 MZM196638:NAC196638 NJI196638:NJY196638 NTE196638:NTU196638 ODA196638:ODQ196638 OMW196638:ONM196638 OWS196638:OXI196638 PGO196638:PHE196638 PQK196638:PRA196638 QAG196638:QAW196638 QKC196638:QKS196638 QTY196638:QUO196638 RDU196638:REK196638 RNQ196638:ROG196638 RXM196638:RYC196638 SHI196638:SHY196638 SRE196638:SRU196638 TBA196638:TBQ196638 TKW196638:TLM196638 TUS196638:TVI196638 UEO196638:UFE196638 UOK196638:UPA196638 UYG196638:UYW196638 VIC196638:VIS196638 VRY196638:VSO196638 WBU196638:WCK196638 WLQ196638:WMG196638 WVM196638:WWC196638 JA262174:JQ262174 SW262174:TM262174 ACS262174:ADI262174 AMO262174:ANE262174 AWK262174:AXA262174 BGG262174:BGW262174 BQC262174:BQS262174 BZY262174:CAO262174 CJU262174:CKK262174 CTQ262174:CUG262174 DDM262174:DEC262174 DNI262174:DNY262174 DXE262174:DXU262174 EHA262174:EHQ262174 EQW262174:ERM262174 FAS262174:FBI262174 FKO262174:FLE262174 FUK262174:FVA262174 GEG262174:GEW262174 GOC262174:GOS262174 GXY262174:GYO262174 HHU262174:HIK262174 HRQ262174:HSG262174 IBM262174:ICC262174 ILI262174:ILY262174 IVE262174:IVU262174 JFA262174:JFQ262174 JOW262174:JPM262174 JYS262174:JZI262174 KIO262174:KJE262174 KSK262174:KTA262174 LCG262174:LCW262174 LMC262174:LMS262174 LVY262174:LWO262174 MFU262174:MGK262174 MPQ262174:MQG262174 MZM262174:NAC262174 NJI262174:NJY262174 NTE262174:NTU262174 ODA262174:ODQ262174 OMW262174:ONM262174 OWS262174:OXI262174 PGO262174:PHE262174 PQK262174:PRA262174 QAG262174:QAW262174 QKC262174:QKS262174 QTY262174:QUO262174 RDU262174:REK262174 RNQ262174:ROG262174 RXM262174:RYC262174 SHI262174:SHY262174 SRE262174:SRU262174 TBA262174:TBQ262174 TKW262174:TLM262174 TUS262174:TVI262174 UEO262174:UFE262174 UOK262174:UPA262174 UYG262174:UYW262174 VIC262174:VIS262174 VRY262174:VSO262174 WBU262174:WCK262174 WLQ262174:WMG262174 WVM262174:WWC262174 JA327710:JQ327710 SW327710:TM327710 ACS327710:ADI327710 AMO327710:ANE327710 AWK327710:AXA327710 BGG327710:BGW327710 BQC327710:BQS327710 BZY327710:CAO327710 CJU327710:CKK327710 CTQ327710:CUG327710 DDM327710:DEC327710 DNI327710:DNY327710 DXE327710:DXU327710 EHA327710:EHQ327710 EQW327710:ERM327710 FAS327710:FBI327710 FKO327710:FLE327710 FUK327710:FVA327710 GEG327710:GEW327710 GOC327710:GOS327710 GXY327710:GYO327710 HHU327710:HIK327710 HRQ327710:HSG327710 IBM327710:ICC327710 ILI327710:ILY327710 IVE327710:IVU327710 JFA327710:JFQ327710 JOW327710:JPM327710 JYS327710:JZI327710 KIO327710:KJE327710 KSK327710:KTA327710 LCG327710:LCW327710 LMC327710:LMS327710 LVY327710:LWO327710 MFU327710:MGK327710 MPQ327710:MQG327710 MZM327710:NAC327710 NJI327710:NJY327710 NTE327710:NTU327710 ODA327710:ODQ327710 OMW327710:ONM327710 OWS327710:OXI327710 PGO327710:PHE327710 PQK327710:PRA327710 QAG327710:QAW327710 QKC327710:QKS327710 QTY327710:QUO327710 RDU327710:REK327710 RNQ327710:ROG327710 RXM327710:RYC327710 SHI327710:SHY327710 SRE327710:SRU327710 TBA327710:TBQ327710 TKW327710:TLM327710 TUS327710:TVI327710 UEO327710:UFE327710 UOK327710:UPA327710 UYG327710:UYW327710 VIC327710:VIS327710 VRY327710:VSO327710 WBU327710:WCK327710 WLQ327710:WMG327710 WVM327710:WWC327710 JA393246:JQ393246 SW393246:TM393246 ACS393246:ADI393246 AMO393246:ANE393246 AWK393246:AXA393246 BGG393246:BGW393246 BQC393246:BQS393246 BZY393246:CAO393246 CJU393246:CKK393246 CTQ393246:CUG393246 DDM393246:DEC393246 DNI393246:DNY393246 DXE393246:DXU393246 EHA393246:EHQ393246 EQW393246:ERM393246 FAS393246:FBI393246 FKO393246:FLE393246 FUK393246:FVA393246 GEG393246:GEW393246 GOC393246:GOS393246 GXY393246:GYO393246 HHU393246:HIK393246 HRQ393246:HSG393246 IBM393246:ICC393246 ILI393246:ILY393246 IVE393246:IVU393246 JFA393246:JFQ393246 JOW393246:JPM393246 JYS393246:JZI393246 KIO393246:KJE393246 KSK393246:KTA393246 LCG393246:LCW393246 LMC393246:LMS393246 LVY393246:LWO393246 MFU393246:MGK393246 MPQ393246:MQG393246 MZM393246:NAC393246 NJI393246:NJY393246 NTE393246:NTU393246 ODA393246:ODQ393246 OMW393246:ONM393246 OWS393246:OXI393246 PGO393246:PHE393246 PQK393246:PRA393246 QAG393246:QAW393246 QKC393246:QKS393246 QTY393246:QUO393246 RDU393246:REK393246 RNQ393246:ROG393246 RXM393246:RYC393246 SHI393246:SHY393246 SRE393246:SRU393246 TBA393246:TBQ393246 TKW393246:TLM393246 TUS393246:TVI393246 UEO393246:UFE393246 UOK393246:UPA393246 UYG393246:UYW393246 VIC393246:VIS393246 VRY393246:VSO393246 WBU393246:WCK393246 WLQ393246:WMG393246 WVM393246:WWC393246 JA458782:JQ458782 SW458782:TM458782 ACS458782:ADI458782 AMO458782:ANE458782 AWK458782:AXA458782 BGG458782:BGW458782 BQC458782:BQS458782 BZY458782:CAO458782 CJU458782:CKK458782 CTQ458782:CUG458782 DDM458782:DEC458782 DNI458782:DNY458782 DXE458782:DXU458782 EHA458782:EHQ458782 EQW458782:ERM458782 FAS458782:FBI458782 FKO458782:FLE458782 FUK458782:FVA458782 GEG458782:GEW458782 GOC458782:GOS458782 GXY458782:GYO458782 HHU458782:HIK458782 HRQ458782:HSG458782 IBM458782:ICC458782 ILI458782:ILY458782 IVE458782:IVU458782 JFA458782:JFQ458782 JOW458782:JPM458782 JYS458782:JZI458782 KIO458782:KJE458782 KSK458782:KTA458782 LCG458782:LCW458782 LMC458782:LMS458782 LVY458782:LWO458782 MFU458782:MGK458782 MPQ458782:MQG458782 MZM458782:NAC458782 NJI458782:NJY458782 NTE458782:NTU458782 ODA458782:ODQ458782 OMW458782:ONM458782 OWS458782:OXI458782 PGO458782:PHE458782 PQK458782:PRA458782 QAG458782:QAW458782 QKC458782:QKS458782 QTY458782:QUO458782 RDU458782:REK458782 RNQ458782:ROG458782 RXM458782:RYC458782 SHI458782:SHY458782 SRE458782:SRU458782 TBA458782:TBQ458782 TKW458782:TLM458782 TUS458782:TVI458782 UEO458782:UFE458782 UOK458782:UPA458782 UYG458782:UYW458782 VIC458782:VIS458782 VRY458782:VSO458782 WBU458782:WCK458782 WLQ458782:WMG458782 WVM458782:WWC458782 JA524318:JQ524318 SW524318:TM524318 ACS524318:ADI524318 AMO524318:ANE524318 AWK524318:AXA524318 BGG524318:BGW524318 BQC524318:BQS524318 BZY524318:CAO524318 CJU524318:CKK524318 CTQ524318:CUG524318 DDM524318:DEC524318 DNI524318:DNY524318 DXE524318:DXU524318 EHA524318:EHQ524318 EQW524318:ERM524318 FAS524318:FBI524318 FKO524318:FLE524318 FUK524318:FVA524318 GEG524318:GEW524318 GOC524318:GOS524318 GXY524318:GYO524318 HHU524318:HIK524318 HRQ524318:HSG524318 IBM524318:ICC524318 ILI524318:ILY524318 IVE524318:IVU524318 JFA524318:JFQ524318 JOW524318:JPM524318 JYS524318:JZI524318 KIO524318:KJE524318 KSK524318:KTA524318 LCG524318:LCW524318 LMC524318:LMS524318 LVY524318:LWO524318 MFU524318:MGK524318 MPQ524318:MQG524318 MZM524318:NAC524318 NJI524318:NJY524318 NTE524318:NTU524318 ODA524318:ODQ524318 OMW524318:ONM524318 OWS524318:OXI524318 PGO524318:PHE524318 PQK524318:PRA524318 QAG524318:QAW524318 QKC524318:QKS524318 QTY524318:QUO524318 RDU524318:REK524318 RNQ524318:ROG524318 RXM524318:RYC524318 SHI524318:SHY524318 SRE524318:SRU524318 TBA524318:TBQ524318 TKW524318:TLM524318 TUS524318:TVI524318 UEO524318:UFE524318 UOK524318:UPA524318 UYG524318:UYW524318 VIC524318:VIS524318 VRY524318:VSO524318 WBU524318:WCK524318 WLQ524318:WMG524318 WVM524318:WWC524318 JA589854:JQ589854 SW589854:TM589854 ACS589854:ADI589854 AMO589854:ANE589854 AWK589854:AXA589854 BGG589854:BGW589854 BQC589854:BQS589854 BZY589854:CAO589854 CJU589854:CKK589854 CTQ589854:CUG589854 DDM589854:DEC589854 DNI589854:DNY589854 DXE589854:DXU589854 EHA589854:EHQ589854 EQW589854:ERM589854 FAS589854:FBI589854 FKO589854:FLE589854 FUK589854:FVA589854 GEG589854:GEW589854 GOC589854:GOS589854 GXY589854:GYO589854 HHU589854:HIK589854 HRQ589854:HSG589854 IBM589854:ICC589854 ILI589854:ILY589854 IVE589854:IVU589854 JFA589854:JFQ589854 JOW589854:JPM589854 JYS589854:JZI589854 KIO589854:KJE589854 KSK589854:KTA589854 LCG589854:LCW589854 LMC589854:LMS589854 LVY589854:LWO589854 MFU589854:MGK589854 MPQ589854:MQG589854 MZM589854:NAC589854 NJI589854:NJY589854 NTE589854:NTU589854 ODA589854:ODQ589854 OMW589854:ONM589854 OWS589854:OXI589854 PGO589854:PHE589854 PQK589854:PRA589854 QAG589854:QAW589854 QKC589854:QKS589854 QTY589854:QUO589854 RDU589854:REK589854 RNQ589854:ROG589854 RXM589854:RYC589854 SHI589854:SHY589854 SRE589854:SRU589854 TBA589854:TBQ589854 TKW589854:TLM589854 TUS589854:TVI589854 UEO589854:UFE589854 UOK589854:UPA589854 UYG589854:UYW589854 VIC589854:VIS589854 VRY589854:VSO589854 WBU589854:WCK589854 WLQ589854:WMG589854 WVM589854:WWC589854 JA655390:JQ655390 SW655390:TM655390 ACS655390:ADI655390 AMO655390:ANE655390 AWK655390:AXA655390 BGG655390:BGW655390 BQC655390:BQS655390 BZY655390:CAO655390 CJU655390:CKK655390 CTQ655390:CUG655390 DDM655390:DEC655390 DNI655390:DNY655390 DXE655390:DXU655390 EHA655390:EHQ655390 EQW655390:ERM655390 FAS655390:FBI655390 FKO655390:FLE655390 FUK655390:FVA655390 GEG655390:GEW655390 GOC655390:GOS655390 GXY655390:GYO655390 HHU655390:HIK655390 HRQ655390:HSG655390 IBM655390:ICC655390 ILI655390:ILY655390 IVE655390:IVU655390 JFA655390:JFQ655390 JOW655390:JPM655390 JYS655390:JZI655390 KIO655390:KJE655390 KSK655390:KTA655390 LCG655390:LCW655390 LMC655390:LMS655390 LVY655390:LWO655390 MFU655390:MGK655390 MPQ655390:MQG655390 MZM655390:NAC655390 NJI655390:NJY655390 NTE655390:NTU655390 ODA655390:ODQ655390 OMW655390:ONM655390 OWS655390:OXI655390 PGO655390:PHE655390 PQK655390:PRA655390 QAG655390:QAW655390 QKC655390:QKS655390 QTY655390:QUO655390 RDU655390:REK655390 RNQ655390:ROG655390 RXM655390:RYC655390 SHI655390:SHY655390 SRE655390:SRU655390 TBA655390:TBQ655390 TKW655390:TLM655390 TUS655390:TVI655390 UEO655390:UFE655390 UOK655390:UPA655390 UYG655390:UYW655390 VIC655390:VIS655390 VRY655390:VSO655390 WBU655390:WCK655390 WLQ655390:WMG655390 WVM655390:WWC655390 JA720926:JQ720926 SW720926:TM720926 ACS720926:ADI720926 AMO720926:ANE720926 AWK720926:AXA720926 BGG720926:BGW720926 BQC720926:BQS720926 BZY720926:CAO720926 CJU720926:CKK720926 CTQ720926:CUG720926 DDM720926:DEC720926 DNI720926:DNY720926 DXE720926:DXU720926 EHA720926:EHQ720926 EQW720926:ERM720926 FAS720926:FBI720926 FKO720926:FLE720926 FUK720926:FVA720926 GEG720926:GEW720926 GOC720926:GOS720926 GXY720926:GYO720926 HHU720926:HIK720926 HRQ720926:HSG720926 IBM720926:ICC720926 ILI720926:ILY720926 IVE720926:IVU720926 JFA720926:JFQ720926 JOW720926:JPM720926 JYS720926:JZI720926 KIO720926:KJE720926 KSK720926:KTA720926 LCG720926:LCW720926 LMC720926:LMS720926 LVY720926:LWO720926 MFU720926:MGK720926 MPQ720926:MQG720926 MZM720926:NAC720926 NJI720926:NJY720926 NTE720926:NTU720926 ODA720926:ODQ720926 OMW720926:ONM720926 OWS720926:OXI720926 PGO720926:PHE720926 PQK720926:PRA720926 QAG720926:QAW720926 QKC720926:QKS720926 QTY720926:QUO720926 RDU720926:REK720926 RNQ720926:ROG720926 RXM720926:RYC720926 SHI720926:SHY720926 SRE720926:SRU720926 TBA720926:TBQ720926 TKW720926:TLM720926 TUS720926:TVI720926 UEO720926:UFE720926 UOK720926:UPA720926 UYG720926:UYW720926 VIC720926:VIS720926 VRY720926:VSO720926 WBU720926:WCK720926 WLQ720926:WMG720926 WVM720926:WWC720926 JA786462:JQ786462 SW786462:TM786462 ACS786462:ADI786462 AMO786462:ANE786462 AWK786462:AXA786462 BGG786462:BGW786462 BQC786462:BQS786462 BZY786462:CAO786462 CJU786462:CKK786462 CTQ786462:CUG786462 DDM786462:DEC786462 DNI786462:DNY786462 DXE786462:DXU786462 EHA786462:EHQ786462 EQW786462:ERM786462 FAS786462:FBI786462 FKO786462:FLE786462 FUK786462:FVA786462 GEG786462:GEW786462 GOC786462:GOS786462 GXY786462:GYO786462 HHU786462:HIK786462 HRQ786462:HSG786462 IBM786462:ICC786462 ILI786462:ILY786462 IVE786462:IVU786462 JFA786462:JFQ786462 JOW786462:JPM786462 JYS786462:JZI786462 KIO786462:KJE786462 KSK786462:KTA786462 LCG786462:LCW786462 LMC786462:LMS786462 LVY786462:LWO786462 MFU786462:MGK786462 MPQ786462:MQG786462 MZM786462:NAC786462 NJI786462:NJY786462 NTE786462:NTU786462 ODA786462:ODQ786462 OMW786462:ONM786462 OWS786462:OXI786462 PGO786462:PHE786462 PQK786462:PRA786462 QAG786462:QAW786462 QKC786462:QKS786462 QTY786462:QUO786462 RDU786462:REK786462 RNQ786462:ROG786462 RXM786462:RYC786462 SHI786462:SHY786462 SRE786462:SRU786462 TBA786462:TBQ786462 TKW786462:TLM786462 TUS786462:TVI786462 UEO786462:UFE786462 UOK786462:UPA786462 UYG786462:UYW786462 VIC786462:VIS786462 VRY786462:VSO786462 WBU786462:WCK786462 WLQ786462:WMG786462 WVM786462:WWC786462 JA851998:JQ851998 SW851998:TM851998 ACS851998:ADI851998 AMO851998:ANE851998 AWK851998:AXA851998 BGG851998:BGW851998 BQC851998:BQS851998 BZY851998:CAO851998 CJU851998:CKK851998 CTQ851998:CUG851998 DDM851998:DEC851998 DNI851998:DNY851998 DXE851998:DXU851998 EHA851998:EHQ851998 EQW851998:ERM851998 FAS851998:FBI851998 FKO851998:FLE851998 FUK851998:FVA851998 GEG851998:GEW851998 GOC851998:GOS851998 GXY851998:GYO851998 HHU851998:HIK851998 HRQ851998:HSG851998 IBM851998:ICC851998 ILI851998:ILY851998 IVE851998:IVU851998 JFA851998:JFQ851998 JOW851998:JPM851998 JYS851998:JZI851998 KIO851998:KJE851998 KSK851998:KTA851998 LCG851998:LCW851998 LMC851998:LMS851998 LVY851998:LWO851998 MFU851998:MGK851998 MPQ851998:MQG851998 MZM851998:NAC851998 NJI851998:NJY851998 NTE851998:NTU851998 ODA851998:ODQ851998 OMW851998:ONM851998 OWS851998:OXI851998 PGO851998:PHE851998 PQK851998:PRA851998 QAG851998:QAW851998 QKC851998:QKS851998 QTY851998:QUO851998 RDU851998:REK851998 RNQ851998:ROG851998 RXM851998:RYC851998 SHI851998:SHY851998 SRE851998:SRU851998 TBA851998:TBQ851998 TKW851998:TLM851998 TUS851998:TVI851998 UEO851998:UFE851998 UOK851998:UPA851998 UYG851998:UYW851998 VIC851998:VIS851998 VRY851998:VSO851998 WBU851998:WCK851998 WLQ851998:WMG851998 WVM851998:WWC851998 JA917534:JQ917534 SW917534:TM917534 ACS917534:ADI917534 AMO917534:ANE917534 AWK917534:AXA917534 BGG917534:BGW917534 BQC917534:BQS917534 BZY917534:CAO917534 CJU917534:CKK917534 CTQ917534:CUG917534 DDM917534:DEC917534 DNI917534:DNY917534 DXE917534:DXU917534 EHA917534:EHQ917534 EQW917534:ERM917534 FAS917534:FBI917534 FKO917534:FLE917534 FUK917534:FVA917534 GEG917534:GEW917534 GOC917534:GOS917534 GXY917534:GYO917534 HHU917534:HIK917534 HRQ917534:HSG917534 IBM917534:ICC917534 ILI917534:ILY917534 IVE917534:IVU917534 JFA917534:JFQ917534 JOW917534:JPM917534 JYS917534:JZI917534 KIO917534:KJE917534 KSK917534:KTA917534 LCG917534:LCW917534 LMC917534:LMS917534 LVY917534:LWO917534 MFU917534:MGK917534 MPQ917534:MQG917534 MZM917534:NAC917534 NJI917534:NJY917534 NTE917534:NTU917534 ODA917534:ODQ917534 OMW917534:ONM917534 OWS917534:OXI917534 PGO917534:PHE917534 PQK917534:PRA917534 QAG917534:QAW917534 QKC917534:QKS917534 QTY917534:QUO917534 RDU917534:REK917534 RNQ917534:ROG917534 RXM917534:RYC917534 SHI917534:SHY917534 SRE917534:SRU917534 TBA917534:TBQ917534 TKW917534:TLM917534 TUS917534:TVI917534 UEO917534:UFE917534 UOK917534:UPA917534 UYG917534:UYW917534 VIC917534:VIS917534 VRY917534:VSO917534 WBU917534:WCK917534 WLQ917534:WMG917534 WVM917534:WWC917534 JA983070:JQ983070 SW983070:TM983070 ACS983070:ADI983070 AMO983070:ANE983070 AWK983070:AXA983070 BGG983070:BGW983070 BQC983070:BQS983070 BZY983070:CAO983070 CJU983070:CKK983070 CTQ983070:CUG983070 DDM983070:DEC983070 DNI983070:DNY983070 DXE983070:DXU983070 EHA983070:EHQ983070 EQW983070:ERM983070 FAS983070:FBI983070 FKO983070:FLE983070 FUK983070:FVA983070 GEG983070:GEW983070 GOC983070:GOS983070 GXY983070:GYO983070 HHU983070:HIK983070 HRQ983070:HSG983070 IBM983070:ICC983070 ILI983070:ILY983070 IVE983070:IVU983070 JFA983070:JFQ983070 JOW983070:JPM983070 JYS983070:JZI983070 KIO983070:KJE983070 KSK983070:KTA983070 LCG983070:LCW983070 LMC983070:LMS983070 LVY983070:LWO983070 MFU983070:MGK983070 MPQ983070:MQG983070 MZM983070:NAC983070 NJI983070:NJY983070 NTE983070:NTU983070 ODA983070:ODQ983070 OMW983070:ONM983070 OWS983070:OXI983070 PGO983070:PHE983070 PQK983070:PRA983070 QAG983070:QAW983070 QKC983070:QKS983070 QTY983070:QUO983070 RDU983070:REK983070 RNQ983070:ROG983070 RXM983070:RYC983070 SHI983070:SHY983070 SRE983070:SRU983070 TBA983070:TBQ983070 TKW983070:TLM983070 TUS983070:TVI983070 UEO983070:UFE983070 UOK983070:UPA983070 UYG983070:UYW983070 VIC983070:VIS983070 VRY983070:VSO983070 WBU983070:WCK983070 WLQ983070:WMG983070 L65566:AB65566 L131102:AB131102 L196638:AB196638 L262174:AB262174 L327710:AB327710 L393246:AB393246 L458782:AB458782 L524318:AB524318 L589854:AB589854 L655390:AB655390 L720926:AB720926 L786462:AB786462 L851998:AB851998 L917534:AB917534 L983070:AB983070 L30:AB31"/>
    <dataValidation allowBlank="1" prompt="Для выбора выполните двойной щелчок левой клавиши мыши по соответствующей ячейке." sqref="JA65567:JQ65570 SW65567:TM65570 ACS65567:ADI65570 AMO65567:ANE65570 AWK65567:AXA65570 BGG65567:BGW65570 BQC65567:BQS65570 BZY65567:CAO65570 CJU65567:CKK65570 CTQ65567:CUG65570 DDM65567:DEC65570 DNI65567:DNY65570 DXE65567:DXU65570 EHA65567:EHQ65570 EQW65567:ERM65570 FAS65567:FBI65570 FKO65567:FLE65570 FUK65567:FVA65570 GEG65567:GEW65570 GOC65567:GOS65570 GXY65567:GYO65570 HHU65567:HIK65570 HRQ65567:HSG65570 IBM65567:ICC65570 ILI65567:ILY65570 IVE65567:IVU65570 JFA65567:JFQ65570 JOW65567:JPM65570 JYS65567:JZI65570 KIO65567:KJE65570 KSK65567:KTA65570 LCG65567:LCW65570 LMC65567:LMS65570 LVY65567:LWO65570 MFU65567:MGK65570 MPQ65567:MQG65570 MZM65567:NAC65570 NJI65567:NJY65570 NTE65567:NTU65570 ODA65567:ODQ65570 OMW65567:ONM65570 OWS65567:OXI65570 PGO65567:PHE65570 PQK65567:PRA65570 QAG65567:QAW65570 QKC65567:QKS65570 QTY65567:QUO65570 RDU65567:REK65570 RNQ65567:ROG65570 RXM65567:RYC65570 SHI65567:SHY65570 SRE65567:SRU65570 TBA65567:TBQ65570 TKW65567:TLM65570 TUS65567:TVI65570 UEO65567:UFE65570 UOK65567:UPA65570 UYG65567:UYW65570 VIC65567:VIS65570 VRY65567:VSO65570 WBU65567:WCK65570 WLQ65567:WMG65570 WVM65567:WWC65570 JA131103:JQ131106 SW131103:TM131106 ACS131103:ADI131106 AMO131103:ANE131106 AWK131103:AXA131106 BGG131103:BGW131106 BQC131103:BQS131106 BZY131103:CAO131106 CJU131103:CKK131106 CTQ131103:CUG131106 DDM131103:DEC131106 DNI131103:DNY131106 DXE131103:DXU131106 EHA131103:EHQ131106 EQW131103:ERM131106 FAS131103:FBI131106 FKO131103:FLE131106 FUK131103:FVA131106 GEG131103:GEW131106 GOC131103:GOS131106 GXY131103:GYO131106 HHU131103:HIK131106 HRQ131103:HSG131106 IBM131103:ICC131106 ILI131103:ILY131106 IVE131103:IVU131106 JFA131103:JFQ131106 JOW131103:JPM131106 JYS131103:JZI131106 KIO131103:KJE131106 KSK131103:KTA131106 LCG131103:LCW131106 LMC131103:LMS131106 LVY131103:LWO131106 MFU131103:MGK131106 MPQ131103:MQG131106 MZM131103:NAC131106 NJI131103:NJY131106 NTE131103:NTU131106 ODA131103:ODQ131106 OMW131103:ONM131106 OWS131103:OXI131106 PGO131103:PHE131106 PQK131103:PRA131106 QAG131103:QAW131106 QKC131103:QKS131106 QTY131103:QUO131106 RDU131103:REK131106 RNQ131103:ROG131106 RXM131103:RYC131106 SHI131103:SHY131106 SRE131103:SRU131106 TBA131103:TBQ131106 TKW131103:TLM131106 TUS131103:TVI131106 UEO131103:UFE131106 UOK131103:UPA131106 UYG131103:UYW131106 VIC131103:VIS131106 VRY131103:VSO131106 WBU131103:WCK131106 WLQ131103:WMG131106 WVM131103:WWC131106 JA196639:JQ196642 SW196639:TM196642 ACS196639:ADI196642 AMO196639:ANE196642 AWK196639:AXA196642 BGG196639:BGW196642 BQC196639:BQS196642 BZY196639:CAO196642 CJU196639:CKK196642 CTQ196639:CUG196642 DDM196639:DEC196642 DNI196639:DNY196642 DXE196639:DXU196642 EHA196639:EHQ196642 EQW196639:ERM196642 FAS196639:FBI196642 FKO196639:FLE196642 FUK196639:FVA196642 GEG196639:GEW196642 GOC196639:GOS196642 GXY196639:GYO196642 HHU196639:HIK196642 HRQ196639:HSG196642 IBM196639:ICC196642 ILI196639:ILY196642 IVE196639:IVU196642 JFA196639:JFQ196642 JOW196639:JPM196642 JYS196639:JZI196642 KIO196639:KJE196642 KSK196639:KTA196642 LCG196639:LCW196642 LMC196639:LMS196642 LVY196639:LWO196642 MFU196639:MGK196642 MPQ196639:MQG196642 MZM196639:NAC196642 NJI196639:NJY196642 NTE196639:NTU196642 ODA196639:ODQ196642 OMW196639:ONM196642 OWS196639:OXI196642 PGO196639:PHE196642 PQK196639:PRA196642 QAG196639:QAW196642 QKC196639:QKS196642 QTY196639:QUO196642 RDU196639:REK196642 RNQ196639:ROG196642 RXM196639:RYC196642 SHI196639:SHY196642 SRE196639:SRU196642 TBA196639:TBQ196642 TKW196639:TLM196642 TUS196639:TVI196642 UEO196639:UFE196642 UOK196639:UPA196642 UYG196639:UYW196642 VIC196639:VIS196642 VRY196639:VSO196642 WBU196639:WCK196642 WLQ196639:WMG196642 WVM196639:WWC196642 JA262175:JQ262178 SW262175:TM262178 ACS262175:ADI262178 AMO262175:ANE262178 AWK262175:AXA262178 BGG262175:BGW262178 BQC262175:BQS262178 BZY262175:CAO262178 CJU262175:CKK262178 CTQ262175:CUG262178 DDM262175:DEC262178 DNI262175:DNY262178 DXE262175:DXU262178 EHA262175:EHQ262178 EQW262175:ERM262178 FAS262175:FBI262178 FKO262175:FLE262178 FUK262175:FVA262178 GEG262175:GEW262178 GOC262175:GOS262178 GXY262175:GYO262178 HHU262175:HIK262178 HRQ262175:HSG262178 IBM262175:ICC262178 ILI262175:ILY262178 IVE262175:IVU262178 JFA262175:JFQ262178 JOW262175:JPM262178 JYS262175:JZI262178 KIO262175:KJE262178 KSK262175:KTA262178 LCG262175:LCW262178 LMC262175:LMS262178 LVY262175:LWO262178 MFU262175:MGK262178 MPQ262175:MQG262178 MZM262175:NAC262178 NJI262175:NJY262178 NTE262175:NTU262178 ODA262175:ODQ262178 OMW262175:ONM262178 OWS262175:OXI262178 PGO262175:PHE262178 PQK262175:PRA262178 QAG262175:QAW262178 QKC262175:QKS262178 QTY262175:QUO262178 RDU262175:REK262178 RNQ262175:ROG262178 RXM262175:RYC262178 SHI262175:SHY262178 SRE262175:SRU262178 TBA262175:TBQ262178 TKW262175:TLM262178 TUS262175:TVI262178 UEO262175:UFE262178 UOK262175:UPA262178 UYG262175:UYW262178 VIC262175:VIS262178 VRY262175:VSO262178 WBU262175:WCK262178 WLQ262175:WMG262178 WVM262175:WWC262178 JA327711:JQ327714 SW327711:TM327714 ACS327711:ADI327714 AMO327711:ANE327714 AWK327711:AXA327714 BGG327711:BGW327714 BQC327711:BQS327714 BZY327711:CAO327714 CJU327711:CKK327714 CTQ327711:CUG327714 DDM327711:DEC327714 DNI327711:DNY327714 DXE327711:DXU327714 EHA327711:EHQ327714 EQW327711:ERM327714 FAS327711:FBI327714 FKO327711:FLE327714 FUK327711:FVA327714 GEG327711:GEW327714 GOC327711:GOS327714 GXY327711:GYO327714 HHU327711:HIK327714 HRQ327711:HSG327714 IBM327711:ICC327714 ILI327711:ILY327714 IVE327711:IVU327714 JFA327711:JFQ327714 JOW327711:JPM327714 JYS327711:JZI327714 KIO327711:KJE327714 KSK327711:KTA327714 LCG327711:LCW327714 LMC327711:LMS327714 LVY327711:LWO327714 MFU327711:MGK327714 MPQ327711:MQG327714 MZM327711:NAC327714 NJI327711:NJY327714 NTE327711:NTU327714 ODA327711:ODQ327714 OMW327711:ONM327714 OWS327711:OXI327714 PGO327711:PHE327714 PQK327711:PRA327714 QAG327711:QAW327714 QKC327711:QKS327714 QTY327711:QUO327714 RDU327711:REK327714 RNQ327711:ROG327714 RXM327711:RYC327714 SHI327711:SHY327714 SRE327711:SRU327714 TBA327711:TBQ327714 TKW327711:TLM327714 TUS327711:TVI327714 UEO327711:UFE327714 UOK327711:UPA327714 UYG327711:UYW327714 VIC327711:VIS327714 VRY327711:VSO327714 WBU327711:WCK327714 WLQ327711:WMG327714 WVM327711:WWC327714 JA393247:JQ393250 SW393247:TM393250 ACS393247:ADI393250 AMO393247:ANE393250 AWK393247:AXA393250 BGG393247:BGW393250 BQC393247:BQS393250 BZY393247:CAO393250 CJU393247:CKK393250 CTQ393247:CUG393250 DDM393247:DEC393250 DNI393247:DNY393250 DXE393247:DXU393250 EHA393247:EHQ393250 EQW393247:ERM393250 FAS393247:FBI393250 FKO393247:FLE393250 FUK393247:FVA393250 GEG393247:GEW393250 GOC393247:GOS393250 GXY393247:GYO393250 HHU393247:HIK393250 HRQ393247:HSG393250 IBM393247:ICC393250 ILI393247:ILY393250 IVE393247:IVU393250 JFA393247:JFQ393250 JOW393247:JPM393250 JYS393247:JZI393250 KIO393247:KJE393250 KSK393247:KTA393250 LCG393247:LCW393250 LMC393247:LMS393250 LVY393247:LWO393250 MFU393247:MGK393250 MPQ393247:MQG393250 MZM393247:NAC393250 NJI393247:NJY393250 NTE393247:NTU393250 ODA393247:ODQ393250 OMW393247:ONM393250 OWS393247:OXI393250 PGO393247:PHE393250 PQK393247:PRA393250 QAG393247:QAW393250 QKC393247:QKS393250 QTY393247:QUO393250 RDU393247:REK393250 RNQ393247:ROG393250 RXM393247:RYC393250 SHI393247:SHY393250 SRE393247:SRU393250 TBA393247:TBQ393250 TKW393247:TLM393250 TUS393247:TVI393250 UEO393247:UFE393250 UOK393247:UPA393250 UYG393247:UYW393250 VIC393247:VIS393250 VRY393247:VSO393250 WBU393247:WCK393250 WLQ393247:WMG393250 WVM393247:WWC393250 JA458783:JQ458786 SW458783:TM458786 ACS458783:ADI458786 AMO458783:ANE458786 AWK458783:AXA458786 BGG458783:BGW458786 BQC458783:BQS458786 BZY458783:CAO458786 CJU458783:CKK458786 CTQ458783:CUG458786 DDM458783:DEC458786 DNI458783:DNY458786 DXE458783:DXU458786 EHA458783:EHQ458786 EQW458783:ERM458786 FAS458783:FBI458786 FKO458783:FLE458786 FUK458783:FVA458786 GEG458783:GEW458786 GOC458783:GOS458786 GXY458783:GYO458786 HHU458783:HIK458786 HRQ458783:HSG458786 IBM458783:ICC458786 ILI458783:ILY458786 IVE458783:IVU458786 JFA458783:JFQ458786 JOW458783:JPM458786 JYS458783:JZI458786 KIO458783:KJE458786 KSK458783:KTA458786 LCG458783:LCW458786 LMC458783:LMS458786 LVY458783:LWO458786 MFU458783:MGK458786 MPQ458783:MQG458786 MZM458783:NAC458786 NJI458783:NJY458786 NTE458783:NTU458786 ODA458783:ODQ458786 OMW458783:ONM458786 OWS458783:OXI458786 PGO458783:PHE458786 PQK458783:PRA458786 QAG458783:QAW458786 QKC458783:QKS458786 QTY458783:QUO458786 RDU458783:REK458786 RNQ458783:ROG458786 RXM458783:RYC458786 SHI458783:SHY458786 SRE458783:SRU458786 TBA458783:TBQ458786 TKW458783:TLM458786 TUS458783:TVI458786 UEO458783:UFE458786 UOK458783:UPA458786 UYG458783:UYW458786 VIC458783:VIS458786 VRY458783:VSO458786 WBU458783:WCK458786 WLQ458783:WMG458786 WVM458783:WWC458786 JA524319:JQ524322 SW524319:TM524322 ACS524319:ADI524322 AMO524319:ANE524322 AWK524319:AXA524322 BGG524319:BGW524322 BQC524319:BQS524322 BZY524319:CAO524322 CJU524319:CKK524322 CTQ524319:CUG524322 DDM524319:DEC524322 DNI524319:DNY524322 DXE524319:DXU524322 EHA524319:EHQ524322 EQW524319:ERM524322 FAS524319:FBI524322 FKO524319:FLE524322 FUK524319:FVA524322 GEG524319:GEW524322 GOC524319:GOS524322 GXY524319:GYO524322 HHU524319:HIK524322 HRQ524319:HSG524322 IBM524319:ICC524322 ILI524319:ILY524322 IVE524319:IVU524322 JFA524319:JFQ524322 JOW524319:JPM524322 JYS524319:JZI524322 KIO524319:KJE524322 KSK524319:KTA524322 LCG524319:LCW524322 LMC524319:LMS524322 LVY524319:LWO524322 MFU524319:MGK524322 MPQ524319:MQG524322 MZM524319:NAC524322 NJI524319:NJY524322 NTE524319:NTU524322 ODA524319:ODQ524322 OMW524319:ONM524322 OWS524319:OXI524322 PGO524319:PHE524322 PQK524319:PRA524322 QAG524319:QAW524322 QKC524319:QKS524322 QTY524319:QUO524322 RDU524319:REK524322 RNQ524319:ROG524322 RXM524319:RYC524322 SHI524319:SHY524322 SRE524319:SRU524322 TBA524319:TBQ524322 TKW524319:TLM524322 TUS524319:TVI524322 UEO524319:UFE524322 UOK524319:UPA524322 UYG524319:UYW524322 VIC524319:VIS524322 VRY524319:VSO524322 WBU524319:WCK524322 WLQ524319:WMG524322 WVM524319:WWC524322 JA589855:JQ589858 SW589855:TM589858 ACS589855:ADI589858 AMO589855:ANE589858 AWK589855:AXA589858 BGG589855:BGW589858 BQC589855:BQS589858 BZY589855:CAO589858 CJU589855:CKK589858 CTQ589855:CUG589858 DDM589855:DEC589858 DNI589855:DNY589858 DXE589855:DXU589858 EHA589855:EHQ589858 EQW589855:ERM589858 FAS589855:FBI589858 FKO589855:FLE589858 FUK589855:FVA589858 GEG589855:GEW589858 GOC589855:GOS589858 GXY589855:GYO589858 HHU589855:HIK589858 HRQ589855:HSG589858 IBM589855:ICC589858 ILI589855:ILY589858 IVE589855:IVU589858 JFA589855:JFQ589858 JOW589855:JPM589858 JYS589855:JZI589858 KIO589855:KJE589858 KSK589855:KTA589858 LCG589855:LCW589858 LMC589855:LMS589858 LVY589855:LWO589858 MFU589855:MGK589858 MPQ589855:MQG589858 MZM589855:NAC589858 NJI589855:NJY589858 NTE589855:NTU589858 ODA589855:ODQ589858 OMW589855:ONM589858 OWS589855:OXI589858 PGO589855:PHE589858 PQK589855:PRA589858 QAG589855:QAW589858 QKC589855:QKS589858 QTY589855:QUO589858 RDU589855:REK589858 RNQ589855:ROG589858 RXM589855:RYC589858 SHI589855:SHY589858 SRE589855:SRU589858 TBA589855:TBQ589858 TKW589855:TLM589858 TUS589855:TVI589858 UEO589855:UFE589858 UOK589855:UPA589858 UYG589855:UYW589858 VIC589855:VIS589858 VRY589855:VSO589858 WBU589855:WCK589858 WLQ589855:WMG589858 WVM589855:WWC589858 JA655391:JQ655394 SW655391:TM655394 ACS655391:ADI655394 AMO655391:ANE655394 AWK655391:AXA655394 BGG655391:BGW655394 BQC655391:BQS655394 BZY655391:CAO655394 CJU655391:CKK655394 CTQ655391:CUG655394 DDM655391:DEC655394 DNI655391:DNY655394 DXE655391:DXU655394 EHA655391:EHQ655394 EQW655391:ERM655394 FAS655391:FBI655394 FKO655391:FLE655394 FUK655391:FVA655394 GEG655391:GEW655394 GOC655391:GOS655394 GXY655391:GYO655394 HHU655391:HIK655394 HRQ655391:HSG655394 IBM655391:ICC655394 ILI655391:ILY655394 IVE655391:IVU655394 JFA655391:JFQ655394 JOW655391:JPM655394 JYS655391:JZI655394 KIO655391:KJE655394 KSK655391:KTA655394 LCG655391:LCW655394 LMC655391:LMS655394 LVY655391:LWO655394 MFU655391:MGK655394 MPQ655391:MQG655394 MZM655391:NAC655394 NJI655391:NJY655394 NTE655391:NTU655394 ODA655391:ODQ655394 OMW655391:ONM655394 OWS655391:OXI655394 PGO655391:PHE655394 PQK655391:PRA655394 QAG655391:QAW655394 QKC655391:QKS655394 QTY655391:QUO655394 RDU655391:REK655394 RNQ655391:ROG655394 RXM655391:RYC655394 SHI655391:SHY655394 SRE655391:SRU655394 TBA655391:TBQ655394 TKW655391:TLM655394 TUS655391:TVI655394 UEO655391:UFE655394 UOK655391:UPA655394 UYG655391:UYW655394 VIC655391:VIS655394 VRY655391:VSO655394 WBU655391:WCK655394 WLQ655391:WMG655394 WVM655391:WWC655394 JA720927:JQ720930 SW720927:TM720930 ACS720927:ADI720930 AMO720927:ANE720930 AWK720927:AXA720930 BGG720927:BGW720930 BQC720927:BQS720930 BZY720927:CAO720930 CJU720927:CKK720930 CTQ720927:CUG720930 DDM720927:DEC720930 DNI720927:DNY720930 DXE720927:DXU720930 EHA720927:EHQ720930 EQW720927:ERM720930 FAS720927:FBI720930 FKO720927:FLE720930 FUK720927:FVA720930 GEG720927:GEW720930 GOC720927:GOS720930 GXY720927:GYO720930 HHU720927:HIK720930 HRQ720927:HSG720930 IBM720927:ICC720930 ILI720927:ILY720930 IVE720927:IVU720930 JFA720927:JFQ720930 JOW720927:JPM720930 JYS720927:JZI720930 KIO720927:KJE720930 KSK720927:KTA720930 LCG720927:LCW720930 LMC720927:LMS720930 LVY720927:LWO720930 MFU720927:MGK720930 MPQ720927:MQG720930 MZM720927:NAC720930 NJI720927:NJY720930 NTE720927:NTU720930 ODA720927:ODQ720930 OMW720927:ONM720930 OWS720927:OXI720930 PGO720927:PHE720930 PQK720927:PRA720930 QAG720927:QAW720930 QKC720927:QKS720930 QTY720927:QUO720930 RDU720927:REK720930 RNQ720927:ROG720930 RXM720927:RYC720930 SHI720927:SHY720930 SRE720927:SRU720930 TBA720927:TBQ720930 TKW720927:TLM720930 TUS720927:TVI720930 UEO720927:UFE720930 UOK720927:UPA720930 UYG720927:UYW720930 VIC720927:VIS720930 VRY720927:VSO720930 WBU720927:WCK720930 WLQ720927:WMG720930 WVM720927:WWC720930 JA786463:JQ786466 SW786463:TM786466 ACS786463:ADI786466 AMO786463:ANE786466 AWK786463:AXA786466 BGG786463:BGW786466 BQC786463:BQS786466 BZY786463:CAO786466 CJU786463:CKK786466 CTQ786463:CUG786466 DDM786463:DEC786466 DNI786463:DNY786466 DXE786463:DXU786466 EHA786463:EHQ786466 EQW786463:ERM786466 FAS786463:FBI786466 FKO786463:FLE786466 FUK786463:FVA786466 GEG786463:GEW786466 GOC786463:GOS786466 GXY786463:GYO786466 HHU786463:HIK786466 HRQ786463:HSG786466 IBM786463:ICC786466 ILI786463:ILY786466 IVE786463:IVU786466 JFA786463:JFQ786466 JOW786463:JPM786466 JYS786463:JZI786466 KIO786463:KJE786466 KSK786463:KTA786466 LCG786463:LCW786466 LMC786463:LMS786466 LVY786463:LWO786466 MFU786463:MGK786466 MPQ786463:MQG786466 MZM786463:NAC786466 NJI786463:NJY786466 NTE786463:NTU786466 ODA786463:ODQ786466 OMW786463:ONM786466 OWS786463:OXI786466 PGO786463:PHE786466 PQK786463:PRA786466 QAG786463:QAW786466 QKC786463:QKS786466 QTY786463:QUO786466 RDU786463:REK786466 RNQ786463:ROG786466 RXM786463:RYC786466 SHI786463:SHY786466 SRE786463:SRU786466 TBA786463:TBQ786466 TKW786463:TLM786466 TUS786463:TVI786466 UEO786463:UFE786466 UOK786463:UPA786466 UYG786463:UYW786466 VIC786463:VIS786466 VRY786463:VSO786466 WBU786463:WCK786466 WLQ786463:WMG786466 WVM786463:WWC786466 JA851999:JQ852002 SW851999:TM852002 ACS851999:ADI852002 AMO851999:ANE852002 AWK851999:AXA852002 BGG851999:BGW852002 BQC851999:BQS852002 BZY851999:CAO852002 CJU851999:CKK852002 CTQ851999:CUG852002 DDM851999:DEC852002 DNI851999:DNY852002 DXE851999:DXU852002 EHA851999:EHQ852002 EQW851999:ERM852002 FAS851999:FBI852002 FKO851999:FLE852002 FUK851999:FVA852002 GEG851999:GEW852002 GOC851999:GOS852002 GXY851999:GYO852002 HHU851999:HIK852002 HRQ851999:HSG852002 IBM851999:ICC852002 ILI851999:ILY852002 IVE851999:IVU852002 JFA851999:JFQ852002 JOW851999:JPM852002 JYS851999:JZI852002 KIO851999:KJE852002 KSK851999:KTA852002 LCG851999:LCW852002 LMC851999:LMS852002 LVY851999:LWO852002 MFU851999:MGK852002 MPQ851999:MQG852002 MZM851999:NAC852002 NJI851999:NJY852002 NTE851999:NTU852002 ODA851999:ODQ852002 OMW851999:ONM852002 OWS851999:OXI852002 PGO851999:PHE852002 PQK851999:PRA852002 QAG851999:QAW852002 QKC851999:QKS852002 QTY851999:QUO852002 RDU851999:REK852002 RNQ851999:ROG852002 RXM851999:RYC852002 SHI851999:SHY852002 SRE851999:SRU852002 TBA851999:TBQ852002 TKW851999:TLM852002 TUS851999:TVI852002 UEO851999:UFE852002 UOK851999:UPA852002 UYG851999:UYW852002 VIC851999:VIS852002 VRY851999:VSO852002 WBU851999:WCK852002 WLQ851999:WMG852002 WVM851999:WWC852002 JA917535:JQ917538 SW917535:TM917538 ACS917535:ADI917538 AMO917535:ANE917538 AWK917535:AXA917538 BGG917535:BGW917538 BQC917535:BQS917538 BZY917535:CAO917538 CJU917535:CKK917538 CTQ917535:CUG917538 DDM917535:DEC917538 DNI917535:DNY917538 DXE917535:DXU917538 EHA917535:EHQ917538 EQW917535:ERM917538 FAS917535:FBI917538 FKO917535:FLE917538 FUK917535:FVA917538 GEG917535:GEW917538 GOC917535:GOS917538 GXY917535:GYO917538 HHU917535:HIK917538 HRQ917535:HSG917538 IBM917535:ICC917538 ILI917535:ILY917538 IVE917535:IVU917538 JFA917535:JFQ917538 JOW917535:JPM917538 JYS917535:JZI917538 KIO917535:KJE917538 KSK917535:KTA917538 LCG917535:LCW917538 LMC917535:LMS917538 LVY917535:LWO917538 MFU917535:MGK917538 MPQ917535:MQG917538 MZM917535:NAC917538 NJI917535:NJY917538 NTE917535:NTU917538 ODA917535:ODQ917538 OMW917535:ONM917538 OWS917535:OXI917538 PGO917535:PHE917538 PQK917535:PRA917538 QAG917535:QAW917538 QKC917535:QKS917538 QTY917535:QUO917538 RDU917535:REK917538 RNQ917535:ROG917538 RXM917535:RYC917538 SHI917535:SHY917538 SRE917535:SRU917538 TBA917535:TBQ917538 TKW917535:TLM917538 TUS917535:TVI917538 UEO917535:UFE917538 UOK917535:UPA917538 UYG917535:UYW917538 VIC917535:VIS917538 VRY917535:VSO917538 WBU917535:WCK917538 WLQ917535:WMG917538 WVM917535:WWC917538 JA983071:JQ983074 SW983071:TM983074 ACS983071:ADI983074 AMO983071:ANE983074 AWK983071:AXA983074 BGG983071:BGW983074 BQC983071:BQS983074 BZY983071:CAO983074 CJU983071:CKK983074 CTQ983071:CUG983074 DDM983071:DEC983074 DNI983071:DNY983074 DXE983071:DXU983074 EHA983071:EHQ983074 EQW983071:ERM983074 FAS983071:FBI983074 FKO983071:FLE983074 FUK983071:FVA983074 GEG983071:GEW983074 GOC983071:GOS983074 GXY983071:GYO983074 HHU983071:HIK983074 HRQ983071:HSG983074 IBM983071:ICC983074 ILI983071:ILY983074 IVE983071:IVU983074 JFA983071:JFQ983074 JOW983071:JPM983074 JYS983071:JZI983074 KIO983071:KJE983074 KSK983071:KTA983074 LCG983071:LCW983074 LMC983071:LMS983074 LVY983071:LWO983074 MFU983071:MGK983074 MPQ983071:MQG983074 MZM983071:NAC983074 NJI983071:NJY983074 NTE983071:NTU983074 ODA983071:ODQ983074 OMW983071:ONM983074 OWS983071:OXI983074 PGO983071:PHE983074 PQK983071:PRA983074 QAG983071:QAW983074 QKC983071:QKS983074 QTY983071:QUO983074 RDU983071:REK983074 RNQ983071:ROG983074 RXM983071:RYC983074 SHI983071:SHY983074 SRE983071:SRU983074 TBA983071:TBQ983074 TKW983071:TLM983074 TUS983071:TVI983074 UEO983071:UFE983074 UOK983071:UPA983074 UYG983071:UYW983074 VIC983071:VIS983074 VRY983071:VSO983074 WBU983071:WCK983074 WLQ983071:WMG983074 WVM983071:WWC983074 WVM983067:WWC983069 JA65563:JQ65565 SW65563:TM65565 ACS65563:ADI65565 AMO65563:ANE65565 AWK65563:AXA65565 BGG65563:BGW65565 BQC65563:BQS65565 BZY65563:CAO65565 CJU65563:CKK65565 CTQ65563:CUG65565 DDM65563:DEC65565 DNI65563:DNY65565 DXE65563:DXU65565 EHA65563:EHQ65565 EQW65563:ERM65565 FAS65563:FBI65565 FKO65563:FLE65565 FUK65563:FVA65565 GEG65563:GEW65565 GOC65563:GOS65565 GXY65563:GYO65565 HHU65563:HIK65565 HRQ65563:HSG65565 IBM65563:ICC65565 ILI65563:ILY65565 IVE65563:IVU65565 JFA65563:JFQ65565 JOW65563:JPM65565 JYS65563:JZI65565 KIO65563:KJE65565 KSK65563:KTA65565 LCG65563:LCW65565 LMC65563:LMS65565 LVY65563:LWO65565 MFU65563:MGK65565 MPQ65563:MQG65565 MZM65563:NAC65565 NJI65563:NJY65565 NTE65563:NTU65565 ODA65563:ODQ65565 OMW65563:ONM65565 OWS65563:OXI65565 PGO65563:PHE65565 PQK65563:PRA65565 QAG65563:QAW65565 QKC65563:QKS65565 QTY65563:QUO65565 RDU65563:REK65565 RNQ65563:ROG65565 RXM65563:RYC65565 SHI65563:SHY65565 SRE65563:SRU65565 TBA65563:TBQ65565 TKW65563:TLM65565 TUS65563:TVI65565 UEO65563:UFE65565 UOK65563:UPA65565 UYG65563:UYW65565 VIC65563:VIS65565 VRY65563:VSO65565 WBU65563:WCK65565 WLQ65563:WMG65565 WVM65563:WWC65565 JA131099:JQ131101 SW131099:TM131101 ACS131099:ADI131101 AMO131099:ANE131101 AWK131099:AXA131101 BGG131099:BGW131101 BQC131099:BQS131101 BZY131099:CAO131101 CJU131099:CKK131101 CTQ131099:CUG131101 DDM131099:DEC131101 DNI131099:DNY131101 DXE131099:DXU131101 EHA131099:EHQ131101 EQW131099:ERM131101 FAS131099:FBI131101 FKO131099:FLE131101 FUK131099:FVA131101 GEG131099:GEW131101 GOC131099:GOS131101 GXY131099:GYO131101 HHU131099:HIK131101 HRQ131099:HSG131101 IBM131099:ICC131101 ILI131099:ILY131101 IVE131099:IVU131101 JFA131099:JFQ131101 JOW131099:JPM131101 JYS131099:JZI131101 KIO131099:KJE131101 KSK131099:KTA131101 LCG131099:LCW131101 LMC131099:LMS131101 LVY131099:LWO131101 MFU131099:MGK131101 MPQ131099:MQG131101 MZM131099:NAC131101 NJI131099:NJY131101 NTE131099:NTU131101 ODA131099:ODQ131101 OMW131099:ONM131101 OWS131099:OXI131101 PGO131099:PHE131101 PQK131099:PRA131101 QAG131099:QAW131101 QKC131099:QKS131101 QTY131099:QUO131101 RDU131099:REK131101 RNQ131099:ROG131101 RXM131099:RYC131101 SHI131099:SHY131101 SRE131099:SRU131101 TBA131099:TBQ131101 TKW131099:TLM131101 TUS131099:TVI131101 UEO131099:UFE131101 UOK131099:UPA131101 UYG131099:UYW131101 VIC131099:VIS131101 VRY131099:VSO131101 WBU131099:WCK131101 WLQ131099:WMG131101 WVM131099:WWC131101 JA196635:JQ196637 SW196635:TM196637 ACS196635:ADI196637 AMO196635:ANE196637 AWK196635:AXA196637 BGG196635:BGW196637 BQC196635:BQS196637 BZY196635:CAO196637 CJU196635:CKK196637 CTQ196635:CUG196637 DDM196635:DEC196637 DNI196635:DNY196637 DXE196635:DXU196637 EHA196635:EHQ196637 EQW196635:ERM196637 FAS196635:FBI196637 FKO196635:FLE196637 FUK196635:FVA196637 GEG196635:GEW196637 GOC196635:GOS196637 GXY196635:GYO196637 HHU196635:HIK196637 HRQ196635:HSG196637 IBM196635:ICC196637 ILI196635:ILY196637 IVE196635:IVU196637 JFA196635:JFQ196637 JOW196635:JPM196637 JYS196635:JZI196637 KIO196635:KJE196637 KSK196635:KTA196637 LCG196635:LCW196637 LMC196635:LMS196637 LVY196635:LWO196637 MFU196635:MGK196637 MPQ196635:MQG196637 MZM196635:NAC196637 NJI196635:NJY196637 NTE196635:NTU196637 ODA196635:ODQ196637 OMW196635:ONM196637 OWS196635:OXI196637 PGO196635:PHE196637 PQK196635:PRA196637 QAG196635:QAW196637 QKC196635:QKS196637 QTY196635:QUO196637 RDU196635:REK196637 RNQ196635:ROG196637 RXM196635:RYC196637 SHI196635:SHY196637 SRE196635:SRU196637 TBA196635:TBQ196637 TKW196635:TLM196637 TUS196635:TVI196637 UEO196635:UFE196637 UOK196635:UPA196637 UYG196635:UYW196637 VIC196635:VIS196637 VRY196635:VSO196637 WBU196635:WCK196637 WLQ196635:WMG196637 WVM196635:WWC196637 JA262171:JQ262173 SW262171:TM262173 ACS262171:ADI262173 AMO262171:ANE262173 AWK262171:AXA262173 BGG262171:BGW262173 BQC262171:BQS262173 BZY262171:CAO262173 CJU262171:CKK262173 CTQ262171:CUG262173 DDM262171:DEC262173 DNI262171:DNY262173 DXE262171:DXU262173 EHA262171:EHQ262173 EQW262171:ERM262173 FAS262171:FBI262173 FKO262171:FLE262173 FUK262171:FVA262173 GEG262171:GEW262173 GOC262171:GOS262173 GXY262171:GYO262173 HHU262171:HIK262173 HRQ262171:HSG262173 IBM262171:ICC262173 ILI262171:ILY262173 IVE262171:IVU262173 JFA262171:JFQ262173 JOW262171:JPM262173 JYS262171:JZI262173 KIO262171:KJE262173 KSK262171:KTA262173 LCG262171:LCW262173 LMC262171:LMS262173 LVY262171:LWO262173 MFU262171:MGK262173 MPQ262171:MQG262173 MZM262171:NAC262173 NJI262171:NJY262173 NTE262171:NTU262173 ODA262171:ODQ262173 OMW262171:ONM262173 OWS262171:OXI262173 PGO262171:PHE262173 PQK262171:PRA262173 QAG262171:QAW262173 QKC262171:QKS262173 QTY262171:QUO262173 RDU262171:REK262173 RNQ262171:ROG262173 RXM262171:RYC262173 SHI262171:SHY262173 SRE262171:SRU262173 TBA262171:TBQ262173 TKW262171:TLM262173 TUS262171:TVI262173 UEO262171:UFE262173 UOK262171:UPA262173 UYG262171:UYW262173 VIC262171:VIS262173 VRY262171:VSO262173 WBU262171:WCK262173 WLQ262171:WMG262173 WVM262171:WWC262173 JA327707:JQ327709 SW327707:TM327709 ACS327707:ADI327709 AMO327707:ANE327709 AWK327707:AXA327709 BGG327707:BGW327709 BQC327707:BQS327709 BZY327707:CAO327709 CJU327707:CKK327709 CTQ327707:CUG327709 DDM327707:DEC327709 DNI327707:DNY327709 DXE327707:DXU327709 EHA327707:EHQ327709 EQW327707:ERM327709 FAS327707:FBI327709 FKO327707:FLE327709 FUK327707:FVA327709 GEG327707:GEW327709 GOC327707:GOS327709 GXY327707:GYO327709 HHU327707:HIK327709 HRQ327707:HSG327709 IBM327707:ICC327709 ILI327707:ILY327709 IVE327707:IVU327709 JFA327707:JFQ327709 JOW327707:JPM327709 JYS327707:JZI327709 KIO327707:KJE327709 KSK327707:KTA327709 LCG327707:LCW327709 LMC327707:LMS327709 LVY327707:LWO327709 MFU327707:MGK327709 MPQ327707:MQG327709 MZM327707:NAC327709 NJI327707:NJY327709 NTE327707:NTU327709 ODA327707:ODQ327709 OMW327707:ONM327709 OWS327707:OXI327709 PGO327707:PHE327709 PQK327707:PRA327709 QAG327707:QAW327709 QKC327707:QKS327709 QTY327707:QUO327709 RDU327707:REK327709 RNQ327707:ROG327709 RXM327707:RYC327709 SHI327707:SHY327709 SRE327707:SRU327709 TBA327707:TBQ327709 TKW327707:TLM327709 TUS327707:TVI327709 UEO327707:UFE327709 UOK327707:UPA327709 UYG327707:UYW327709 VIC327707:VIS327709 VRY327707:VSO327709 WBU327707:WCK327709 WLQ327707:WMG327709 WVM327707:WWC327709 JA393243:JQ393245 SW393243:TM393245 ACS393243:ADI393245 AMO393243:ANE393245 AWK393243:AXA393245 BGG393243:BGW393245 BQC393243:BQS393245 BZY393243:CAO393245 CJU393243:CKK393245 CTQ393243:CUG393245 DDM393243:DEC393245 DNI393243:DNY393245 DXE393243:DXU393245 EHA393243:EHQ393245 EQW393243:ERM393245 FAS393243:FBI393245 FKO393243:FLE393245 FUK393243:FVA393245 GEG393243:GEW393245 GOC393243:GOS393245 GXY393243:GYO393245 HHU393243:HIK393245 HRQ393243:HSG393245 IBM393243:ICC393245 ILI393243:ILY393245 IVE393243:IVU393245 JFA393243:JFQ393245 JOW393243:JPM393245 JYS393243:JZI393245 KIO393243:KJE393245 KSK393243:KTA393245 LCG393243:LCW393245 LMC393243:LMS393245 LVY393243:LWO393245 MFU393243:MGK393245 MPQ393243:MQG393245 MZM393243:NAC393245 NJI393243:NJY393245 NTE393243:NTU393245 ODA393243:ODQ393245 OMW393243:ONM393245 OWS393243:OXI393245 PGO393243:PHE393245 PQK393243:PRA393245 QAG393243:QAW393245 QKC393243:QKS393245 QTY393243:QUO393245 RDU393243:REK393245 RNQ393243:ROG393245 RXM393243:RYC393245 SHI393243:SHY393245 SRE393243:SRU393245 TBA393243:TBQ393245 TKW393243:TLM393245 TUS393243:TVI393245 UEO393243:UFE393245 UOK393243:UPA393245 UYG393243:UYW393245 VIC393243:VIS393245 VRY393243:VSO393245 WBU393243:WCK393245 WLQ393243:WMG393245 WVM393243:WWC393245 JA458779:JQ458781 SW458779:TM458781 ACS458779:ADI458781 AMO458779:ANE458781 AWK458779:AXA458781 BGG458779:BGW458781 BQC458779:BQS458781 BZY458779:CAO458781 CJU458779:CKK458781 CTQ458779:CUG458781 DDM458779:DEC458781 DNI458779:DNY458781 DXE458779:DXU458781 EHA458779:EHQ458781 EQW458779:ERM458781 FAS458779:FBI458781 FKO458779:FLE458781 FUK458779:FVA458781 GEG458779:GEW458781 GOC458779:GOS458781 GXY458779:GYO458781 HHU458779:HIK458781 HRQ458779:HSG458781 IBM458779:ICC458781 ILI458779:ILY458781 IVE458779:IVU458781 JFA458779:JFQ458781 JOW458779:JPM458781 JYS458779:JZI458781 KIO458779:KJE458781 KSK458779:KTA458781 LCG458779:LCW458781 LMC458779:LMS458781 LVY458779:LWO458781 MFU458779:MGK458781 MPQ458779:MQG458781 MZM458779:NAC458781 NJI458779:NJY458781 NTE458779:NTU458781 ODA458779:ODQ458781 OMW458779:ONM458781 OWS458779:OXI458781 PGO458779:PHE458781 PQK458779:PRA458781 QAG458779:QAW458781 QKC458779:QKS458781 QTY458779:QUO458781 RDU458779:REK458781 RNQ458779:ROG458781 RXM458779:RYC458781 SHI458779:SHY458781 SRE458779:SRU458781 TBA458779:TBQ458781 TKW458779:TLM458781 TUS458779:TVI458781 UEO458779:UFE458781 UOK458779:UPA458781 UYG458779:UYW458781 VIC458779:VIS458781 VRY458779:VSO458781 WBU458779:WCK458781 WLQ458779:WMG458781 WVM458779:WWC458781 JA524315:JQ524317 SW524315:TM524317 ACS524315:ADI524317 AMO524315:ANE524317 AWK524315:AXA524317 BGG524315:BGW524317 BQC524315:BQS524317 BZY524315:CAO524317 CJU524315:CKK524317 CTQ524315:CUG524317 DDM524315:DEC524317 DNI524315:DNY524317 DXE524315:DXU524317 EHA524315:EHQ524317 EQW524315:ERM524317 FAS524315:FBI524317 FKO524315:FLE524317 FUK524315:FVA524317 GEG524315:GEW524317 GOC524315:GOS524317 GXY524315:GYO524317 HHU524315:HIK524317 HRQ524315:HSG524317 IBM524315:ICC524317 ILI524315:ILY524317 IVE524315:IVU524317 JFA524315:JFQ524317 JOW524315:JPM524317 JYS524315:JZI524317 KIO524315:KJE524317 KSK524315:KTA524317 LCG524315:LCW524317 LMC524315:LMS524317 LVY524315:LWO524317 MFU524315:MGK524317 MPQ524315:MQG524317 MZM524315:NAC524317 NJI524315:NJY524317 NTE524315:NTU524317 ODA524315:ODQ524317 OMW524315:ONM524317 OWS524315:OXI524317 PGO524315:PHE524317 PQK524315:PRA524317 QAG524315:QAW524317 QKC524315:QKS524317 QTY524315:QUO524317 RDU524315:REK524317 RNQ524315:ROG524317 RXM524315:RYC524317 SHI524315:SHY524317 SRE524315:SRU524317 TBA524315:TBQ524317 TKW524315:TLM524317 TUS524315:TVI524317 UEO524315:UFE524317 UOK524315:UPA524317 UYG524315:UYW524317 VIC524315:VIS524317 VRY524315:VSO524317 WBU524315:WCK524317 WLQ524315:WMG524317 WVM524315:WWC524317 JA589851:JQ589853 SW589851:TM589853 ACS589851:ADI589853 AMO589851:ANE589853 AWK589851:AXA589853 BGG589851:BGW589853 BQC589851:BQS589853 BZY589851:CAO589853 CJU589851:CKK589853 CTQ589851:CUG589853 DDM589851:DEC589853 DNI589851:DNY589853 DXE589851:DXU589853 EHA589851:EHQ589853 EQW589851:ERM589853 FAS589851:FBI589853 FKO589851:FLE589853 FUK589851:FVA589853 GEG589851:GEW589853 GOC589851:GOS589853 GXY589851:GYO589853 HHU589851:HIK589853 HRQ589851:HSG589853 IBM589851:ICC589853 ILI589851:ILY589853 IVE589851:IVU589853 JFA589851:JFQ589853 JOW589851:JPM589853 JYS589851:JZI589853 KIO589851:KJE589853 KSK589851:KTA589853 LCG589851:LCW589853 LMC589851:LMS589853 LVY589851:LWO589853 MFU589851:MGK589853 MPQ589851:MQG589853 MZM589851:NAC589853 NJI589851:NJY589853 NTE589851:NTU589853 ODA589851:ODQ589853 OMW589851:ONM589853 OWS589851:OXI589853 PGO589851:PHE589853 PQK589851:PRA589853 QAG589851:QAW589853 QKC589851:QKS589853 QTY589851:QUO589853 RDU589851:REK589853 RNQ589851:ROG589853 RXM589851:RYC589853 SHI589851:SHY589853 SRE589851:SRU589853 TBA589851:TBQ589853 TKW589851:TLM589853 TUS589851:TVI589853 UEO589851:UFE589853 UOK589851:UPA589853 UYG589851:UYW589853 VIC589851:VIS589853 VRY589851:VSO589853 WBU589851:WCK589853 WLQ589851:WMG589853 WVM589851:WWC589853 JA655387:JQ655389 SW655387:TM655389 ACS655387:ADI655389 AMO655387:ANE655389 AWK655387:AXA655389 BGG655387:BGW655389 BQC655387:BQS655389 BZY655387:CAO655389 CJU655387:CKK655389 CTQ655387:CUG655389 DDM655387:DEC655389 DNI655387:DNY655389 DXE655387:DXU655389 EHA655387:EHQ655389 EQW655387:ERM655389 FAS655387:FBI655389 FKO655387:FLE655389 FUK655387:FVA655389 GEG655387:GEW655389 GOC655387:GOS655389 GXY655387:GYO655389 HHU655387:HIK655389 HRQ655387:HSG655389 IBM655387:ICC655389 ILI655387:ILY655389 IVE655387:IVU655389 JFA655387:JFQ655389 JOW655387:JPM655389 JYS655387:JZI655389 KIO655387:KJE655389 KSK655387:KTA655389 LCG655387:LCW655389 LMC655387:LMS655389 LVY655387:LWO655389 MFU655387:MGK655389 MPQ655387:MQG655389 MZM655387:NAC655389 NJI655387:NJY655389 NTE655387:NTU655389 ODA655387:ODQ655389 OMW655387:ONM655389 OWS655387:OXI655389 PGO655387:PHE655389 PQK655387:PRA655389 QAG655387:QAW655389 QKC655387:QKS655389 QTY655387:QUO655389 RDU655387:REK655389 RNQ655387:ROG655389 RXM655387:RYC655389 SHI655387:SHY655389 SRE655387:SRU655389 TBA655387:TBQ655389 TKW655387:TLM655389 TUS655387:TVI655389 UEO655387:UFE655389 UOK655387:UPA655389 UYG655387:UYW655389 VIC655387:VIS655389 VRY655387:VSO655389 WBU655387:WCK655389 WLQ655387:WMG655389 WVM655387:WWC655389 JA720923:JQ720925 SW720923:TM720925 ACS720923:ADI720925 AMO720923:ANE720925 AWK720923:AXA720925 BGG720923:BGW720925 BQC720923:BQS720925 BZY720923:CAO720925 CJU720923:CKK720925 CTQ720923:CUG720925 DDM720923:DEC720925 DNI720923:DNY720925 DXE720923:DXU720925 EHA720923:EHQ720925 EQW720923:ERM720925 FAS720923:FBI720925 FKO720923:FLE720925 FUK720923:FVA720925 GEG720923:GEW720925 GOC720923:GOS720925 GXY720923:GYO720925 HHU720923:HIK720925 HRQ720923:HSG720925 IBM720923:ICC720925 ILI720923:ILY720925 IVE720923:IVU720925 JFA720923:JFQ720925 JOW720923:JPM720925 JYS720923:JZI720925 KIO720923:KJE720925 KSK720923:KTA720925 LCG720923:LCW720925 LMC720923:LMS720925 LVY720923:LWO720925 MFU720923:MGK720925 MPQ720923:MQG720925 MZM720923:NAC720925 NJI720923:NJY720925 NTE720923:NTU720925 ODA720923:ODQ720925 OMW720923:ONM720925 OWS720923:OXI720925 PGO720923:PHE720925 PQK720923:PRA720925 QAG720923:QAW720925 QKC720923:QKS720925 QTY720923:QUO720925 RDU720923:REK720925 RNQ720923:ROG720925 RXM720923:RYC720925 SHI720923:SHY720925 SRE720923:SRU720925 TBA720923:TBQ720925 TKW720923:TLM720925 TUS720923:TVI720925 UEO720923:UFE720925 UOK720923:UPA720925 UYG720923:UYW720925 VIC720923:VIS720925 VRY720923:VSO720925 WBU720923:WCK720925 WLQ720923:WMG720925 WVM720923:WWC720925 JA786459:JQ786461 SW786459:TM786461 ACS786459:ADI786461 AMO786459:ANE786461 AWK786459:AXA786461 BGG786459:BGW786461 BQC786459:BQS786461 BZY786459:CAO786461 CJU786459:CKK786461 CTQ786459:CUG786461 DDM786459:DEC786461 DNI786459:DNY786461 DXE786459:DXU786461 EHA786459:EHQ786461 EQW786459:ERM786461 FAS786459:FBI786461 FKO786459:FLE786461 FUK786459:FVA786461 GEG786459:GEW786461 GOC786459:GOS786461 GXY786459:GYO786461 HHU786459:HIK786461 HRQ786459:HSG786461 IBM786459:ICC786461 ILI786459:ILY786461 IVE786459:IVU786461 JFA786459:JFQ786461 JOW786459:JPM786461 JYS786459:JZI786461 KIO786459:KJE786461 KSK786459:KTA786461 LCG786459:LCW786461 LMC786459:LMS786461 LVY786459:LWO786461 MFU786459:MGK786461 MPQ786459:MQG786461 MZM786459:NAC786461 NJI786459:NJY786461 NTE786459:NTU786461 ODA786459:ODQ786461 OMW786459:ONM786461 OWS786459:OXI786461 PGO786459:PHE786461 PQK786459:PRA786461 QAG786459:QAW786461 QKC786459:QKS786461 QTY786459:QUO786461 RDU786459:REK786461 RNQ786459:ROG786461 RXM786459:RYC786461 SHI786459:SHY786461 SRE786459:SRU786461 TBA786459:TBQ786461 TKW786459:TLM786461 TUS786459:TVI786461 UEO786459:UFE786461 UOK786459:UPA786461 UYG786459:UYW786461 VIC786459:VIS786461 VRY786459:VSO786461 WBU786459:WCK786461 WLQ786459:WMG786461 WVM786459:WWC786461 JA851995:JQ851997 SW851995:TM851997 ACS851995:ADI851997 AMO851995:ANE851997 AWK851995:AXA851997 BGG851995:BGW851997 BQC851995:BQS851997 BZY851995:CAO851997 CJU851995:CKK851997 CTQ851995:CUG851997 DDM851995:DEC851997 DNI851995:DNY851997 DXE851995:DXU851997 EHA851995:EHQ851997 EQW851995:ERM851997 FAS851995:FBI851997 FKO851995:FLE851997 FUK851995:FVA851997 GEG851995:GEW851997 GOC851995:GOS851997 GXY851995:GYO851997 HHU851995:HIK851997 HRQ851995:HSG851997 IBM851995:ICC851997 ILI851995:ILY851997 IVE851995:IVU851997 JFA851995:JFQ851997 JOW851995:JPM851997 JYS851995:JZI851997 KIO851995:KJE851997 KSK851995:KTA851997 LCG851995:LCW851997 LMC851995:LMS851997 LVY851995:LWO851997 MFU851995:MGK851997 MPQ851995:MQG851997 MZM851995:NAC851997 NJI851995:NJY851997 NTE851995:NTU851997 ODA851995:ODQ851997 OMW851995:ONM851997 OWS851995:OXI851997 PGO851995:PHE851997 PQK851995:PRA851997 QAG851995:QAW851997 QKC851995:QKS851997 QTY851995:QUO851997 RDU851995:REK851997 RNQ851995:ROG851997 RXM851995:RYC851997 SHI851995:SHY851997 SRE851995:SRU851997 TBA851995:TBQ851997 TKW851995:TLM851997 TUS851995:TVI851997 UEO851995:UFE851997 UOK851995:UPA851997 UYG851995:UYW851997 VIC851995:VIS851997 VRY851995:VSO851997 WBU851995:WCK851997 WLQ851995:WMG851997 WVM851995:WWC851997 JA917531:JQ917533 SW917531:TM917533 ACS917531:ADI917533 AMO917531:ANE917533 AWK917531:AXA917533 BGG917531:BGW917533 BQC917531:BQS917533 BZY917531:CAO917533 CJU917531:CKK917533 CTQ917531:CUG917533 DDM917531:DEC917533 DNI917531:DNY917533 DXE917531:DXU917533 EHA917531:EHQ917533 EQW917531:ERM917533 FAS917531:FBI917533 FKO917531:FLE917533 FUK917531:FVA917533 GEG917531:GEW917533 GOC917531:GOS917533 GXY917531:GYO917533 HHU917531:HIK917533 HRQ917531:HSG917533 IBM917531:ICC917533 ILI917531:ILY917533 IVE917531:IVU917533 JFA917531:JFQ917533 JOW917531:JPM917533 JYS917531:JZI917533 KIO917531:KJE917533 KSK917531:KTA917533 LCG917531:LCW917533 LMC917531:LMS917533 LVY917531:LWO917533 MFU917531:MGK917533 MPQ917531:MQG917533 MZM917531:NAC917533 NJI917531:NJY917533 NTE917531:NTU917533 ODA917531:ODQ917533 OMW917531:ONM917533 OWS917531:OXI917533 PGO917531:PHE917533 PQK917531:PRA917533 QAG917531:QAW917533 QKC917531:QKS917533 QTY917531:QUO917533 RDU917531:REK917533 RNQ917531:ROG917533 RXM917531:RYC917533 SHI917531:SHY917533 SRE917531:SRU917533 TBA917531:TBQ917533 TKW917531:TLM917533 TUS917531:TVI917533 UEO917531:UFE917533 UOK917531:UPA917533 UYG917531:UYW917533 VIC917531:VIS917533 VRY917531:VSO917533 WBU917531:WCK917533 WLQ917531:WMG917533 WVM917531:WWC917533 JA983067:JQ983069 SW983067:TM983069 ACS983067:ADI983069 AMO983067:ANE983069 AWK983067:AXA983069 BGG983067:BGW983069 BQC983067:BQS983069 BZY983067:CAO983069 CJU983067:CKK983069 CTQ983067:CUG983069 DDM983067:DEC983069 DNI983067:DNY983069 DXE983067:DXU983069 EHA983067:EHQ983069 EQW983067:ERM983069 FAS983067:FBI983069 FKO983067:FLE983069 FUK983067:FVA983069 GEG983067:GEW983069 GOC983067:GOS983069 GXY983067:GYO983069 HHU983067:HIK983069 HRQ983067:HSG983069 IBM983067:ICC983069 ILI983067:ILY983069 IVE983067:IVU983069 JFA983067:JFQ983069 JOW983067:JPM983069 JYS983067:JZI983069 KIO983067:KJE983069 KSK983067:KTA983069 LCG983067:LCW983069 LMC983067:LMS983069 LVY983067:LWO983069 MFU983067:MGK983069 MPQ983067:MQG983069 MZM983067:NAC983069 NJI983067:NJY983069 NTE983067:NTU983069 ODA983067:ODQ983069 OMW983067:ONM983069 OWS983067:OXI983069 PGO983067:PHE983069 PQK983067:PRA983069 QAG983067:QAW983069 QKC983067:QKS983069 QTY983067:QUO983069 RDU983067:REK983069 RNQ983067:ROG983069 RXM983067:RYC983069 SHI983067:SHY983069 SRE983067:SRU983069 TBA983067:TBQ983069 TKW983067:TLM983069 TUS983067:TVI983069 UEO983067:UFE983069 UOK983067:UPA983069 UYG983067:UYW983069 VIC983067:VIS983069 VRY983067:VSO983069 WBU983067:WCK983069 WLQ983067:WMG983069 WVM32:WWC34 WLQ32:WMG34 WBU32:WCK34 VRY32:VSO34 VIC32:VIS34 UYG32:UYW34 UOK32:UPA34 UEO32:UFE34 TUS32:TVI34 TKW32:TLM34 TBA32:TBQ34 SRE32:SRU34 SHI32:SHY34 RXM32:RYC34 RNQ32:ROG34 RDU32:REK34 QTY32:QUO34 QKC32:QKS34 QAG32:QAW34 PQK32:PRA34 PGO32:PHE34 OWS32:OXI34 OMW32:ONM34 ODA32:ODQ34 NTE32:NTU34 NJI32:NJY34 MZM32:NAC34 MPQ32:MQG34 MFU32:MGK34 LVY32:LWO34 LMC32:LMS34 LCG32:LCW34 KSK32:KTA34 KIO32:KJE34 JYS32:JZI34 JOW32:JPM34 JFA32:JFQ34 IVE32:IVU34 ILI32:ILY34 IBM32:ICC34 HRQ32:HSG34 HHU32:HIK34 GXY32:GYO34 GOC32:GOS34 GEG32:GEW34 FUK32:FVA34 FKO32:FLE34 FAS32:FBI34 EQW32:ERM34 EHA32:EHQ34 DXE32:DXU34 DNI32:DNY34 DDM32:DEC34 CTQ32:CUG34 CJU32:CKK34 BZY32:CAO34 BQC32:BQS34 BGG32:BGW34 AWK32:AXA34 AMO32:ANE34 ACS32:ADI34 SW32:TM34 JA32:JQ34 SW27:TM29 JA27:JQ29 WVM27:WWC29 WLQ27:WMG29 WBU27:WCK29 VRY27:VSO29 VIC27:VIS29 UYG27:UYW29 UOK27:UPA29 UEO27:UFE29 TUS27:TVI29 TKW27:TLM29 TBA27:TBQ29 SRE27:SRU29 SHI27:SHY29 RXM27:RYC29 RNQ27:ROG29 RDU27:REK29 QTY27:QUO29 QKC27:QKS29 QAG27:QAW29 PQK27:PRA29 PGO27:PHE29 OWS27:OXI29 OMW27:ONM29 ODA27:ODQ29 NTE27:NTU29 NJI27:NJY29 MZM27:NAC29 MPQ27:MQG29 MFU27:MGK29 LVY27:LWO29 LMC27:LMS29 LCG27:LCW29 KSK27:KTA29 KIO27:KJE29 JYS27:JZI29 JOW27:JPM29 JFA27:JFQ29 IVE27:IVU29 ILI27:ILY29 IBM27:ICC29 HRQ27:HSG29 HHU27:HIK29 GXY27:GYO29 GOC27:GOS29 GEG27:GEW29 FUK27:FVA29 FKO27:FLE29 FAS27:FBI29 EQW27:ERM29 EHA27:EHQ29 DXE27:DXU29 DNI27:DNY29 DDM27:DEC29 CTQ27:CUG29 CJU27:CKK29 BZY27:CAO29 BQC27:BQS29 BGG27:BGW29 AWK27:AXA29 AMO27:ANE29 ACS27:ADI29 L27:Z29 L65567:AB65570 L131103:AB131106 L196639:AB196642 L262175:AB262178 L327711:AB327714 L393247:AB393250 L458783:AB458786 L524319:AB524322 L589855:AB589858 L655391:AB655394 L720927:AB720930 L786463:AB786466 L851999:AB852002 L917535:AB917538 L983071:AB983074 L65563:AB65565 L131099:AB131101 L196635:AB196637 L262171:AB262173 L327707:AB327709 L393243:AB393245 L458779:AB458781 L524315:AB524317 L589851:AB589853 L655387:AB655389 L720923:AB720925 L786459:AB786461 L851995:AB851997 L917531:AB917533 L983067:AB983069 L32:AB34 AA27 AA28:AB29"/>
    <dataValidation type="list" allowBlank="1" showInputMessage="1" showErrorMessage="1" errorTitle="Ошибка" error="Выберите значение из списка" sqref="WVP98306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O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O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O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O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O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O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O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O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O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O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O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O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O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O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O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O23">
      <formula1>kind_of_cons</formula1>
    </dataValidation>
    <dataValidation type="textLength" operator="lessThanOrEqual" allowBlank="1" showInputMessage="1" showErrorMessage="1" errorTitle="Ошибка" error="Допускается ввод не более 900 символов!" sqref="WWC983058:WWC983064 JQ18:JQ24 TM18:TM24 ADI18:ADI24 ANE18:ANE24 AXA18:AXA24 BGW18:BGW24 BQS18:BQS24 CAO18:CAO24 CKK18:CKK24 CUG18:CUG24 DEC18:DEC24 DNY18:DNY24 DXU18:DXU24 EHQ18:EHQ24 ERM18:ERM24 FBI18:FBI24 FLE18:FLE24 FVA18:FVA24 GEW18:GEW24 GOS18:GOS24 GYO18:GYO24 HIK18:HIK24 HSG18:HSG24 ICC18:ICC24 ILY18:ILY24 IVU18:IVU24 JFQ18:JFQ24 JPM18:JPM24 JZI18:JZI24 KJE18:KJE24 KTA18:KTA24 LCW18:LCW24 LMS18:LMS24 LWO18:LWO24 MGK18:MGK24 MQG18:MQG24 NAC18:NAC24 NJY18:NJY24 NTU18:NTU24 ODQ18:ODQ24 ONM18:ONM24 OXI18:OXI24 PHE18:PHE24 PRA18:PRA24 QAW18:QAW24 QKS18:QKS24 QUO18:QUO24 REK18:REK24 ROG18:ROG24 RYC18:RYC24 SHY18:SHY24 SRU18:SRU24 TBQ18:TBQ24 TLM18:TLM24 TVI18:TVI24 UFE18:UFE24 UPA18:UPA24 UYW18:UYW24 VIS18:VIS24 VSO18:VSO24 WCK18:WCK24 WMG18:WMG24 WWC18:WWC24 AB65554:AB65560 JQ65554:JQ65560 TM65554:TM65560 ADI65554:ADI65560 ANE65554:ANE65560 AXA65554:AXA65560 BGW65554:BGW65560 BQS65554:BQS65560 CAO65554:CAO65560 CKK65554:CKK65560 CUG65554:CUG65560 DEC65554:DEC65560 DNY65554:DNY65560 DXU65554:DXU65560 EHQ65554:EHQ65560 ERM65554:ERM65560 FBI65554:FBI65560 FLE65554:FLE65560 FVA65554:FVA65560 GEW65554:GEW65560 GOS65554:GOS65560 GYO65554:GYO65560 HIK65554:HIK65560 HSG65554:HSG65560 ICC65554:ICC65560 ILY65554:ILY65560 IVU65554:IVU65560 JFQ65554:JFQ65560 JPM65554:JPM65560 JZI65554:JZI65560 KJE65554:KJE65560 KTA65554:KTA65560 LCW65554:LCW65560 LMS65554:LMS65560 LWO65554:LWO65560 MGK65554:MGK65560 MQG65554:MQG65560 NAC65554:NAC65560 NJY65554:NJY65560 NTU65554:NTU65560 ODQ65554:ODQ65560 ONM65554:ONM65560 OXI65554:OXI65560 PHE65554:PHE65560 PRA65554:PRA65560 QAW65554:QAW65560 QKS65554:QKS65560 QUO65554:QUO65560 REK65554:REK65560 ROG65554:ROG65560 RYC65554:RYC65560 SHY65554:SHY65560 SRU65554:SRU65560 TBQ65554:TBQ65560 TLM65554:TLM65560 TVI65554:TVI65560 UFE65554:UFE65560 UPA65554:UPA65560 UYW65554:UYW65560 VIS65554:VIS65560 VSO65554:VSO65560 WCK65554:WCK65560 WMG65554:WMG65560 WWC65554:WWC65560 AB131090:AB131096 JQ131090:JQ131096 TM131090:TM131096 ADI131090:ADI131096 ANE131090:ANE131096 AXA131090:AXA131096 BGW131090:BGW131096 BQS131090:BQS131096 CAO131090:CAO131096 CKK131090:CKK131096 CUG131090:CUG131096 DEC131090:DEC131096 DNY131090:DNY131096 DXU131090:DXU131096 EHQ131090:EHQ131096 ERM131090:ERM131096 FBI131090:FBI131096 FLE131090:FLE131096 FVA131090:FVA131096 GEW131090:GEW131096 GOS131090:GOS131096 GYO131090:GYO131096 HIK131090:HIK131096 HSG131090:HSG131096 ICC131090:ICC131096 ILY131090:ILY131096 IVU131090:IVU131096 JFQ131090:JFQ131096 JPM131090:JPM131096 JZI131090:JZI131096 KJE131090:KJE131096 KTA131090:KTA131096 LCW131090:LCW131096 LMS131090:LMS131096 LWO131090:LWO131096 MGK131090:MGK131096 MQG131090:MQG131096 NAC131090:NAC131096 NJY131090:NJY131096 NTU131090:NTU131096 ODQ131090:ODQ131096 ONM131090:ONM131096 OXI131090:OXI131096 PHE131090:PHE131096 PRA131090:PRA131096 QAW131090:QAW131096 QKS131090:QKS131096 QUO131090:QUO131096 REK131090:REK131096 ROG131090:ROG131096 RYC131090:RYC131096 SHY131090:SHY131096 SRU131090:SRU131096 TBQ131090:TBQ131096 TLM131090:TLM131096 TVI131090:TVI131096 UFE131090:UFE131096 UPA131090:UPA131096 UYW131090:UYW131096 VIS131090:VIS131096 VSO131090:VSO131096 WCK131090:WCK131096 WMG131090:WMG131096 WWC131090:WWC131096 AB196626:AB196632 JQ196626:JQ196632 TM196626:TM196632 ADI196626:ADI196632 ANE196626:ANE196632 AXA196626:AXA196632 BGW196626:BGW196632 BQS196626:BQS196632 CAO196626:CAO196632 CKK196626:CKK196632 CUG196626:CUG196632 DEC196626:DEC196632 DNY196626:DNY196632 DXU196626:DXU196632 EHQ196626:EHQ196632 ERM196626:ERM196632 FBI196626:FBI196632 FLE196626:FLE196632 FVA196626:FVA196632 GEW196626:GEW196632 GOS196626:GOS196632 GYO196626:GYO196632 HIK196626:HIK196632 HSG196626:HSG196632 ICC196626:ICC196632 ILY196626:ILY196632 IVU196626:IVU196632 JFQ196626:JFQ196632 JPM196626:JPM196632 JZI196626:JZI196632 KJE196626:KJE196632 KTA196626:KTA196632 LCW196626:LCW196632 LMS196626:LMS196632 LWO196626:LWO196632 MGK196626:MGK196632 MQG196626:MQG196632 NAC196626:NAC196632 NJY196626:NJY196632 NTU196626:NTU196632 ODQ196626:ODQ196632 ONM196626:ONM196632 OXI196626:OXI196632 PHE196626:PHE196632 PRA196626:PRA196632 QAW196626:QAW196632 QKS196626:QKS196632 QUO196626:QUO196632 REK196626:REK196632 ROG196626:ROG196632 RYC196626:RYC196632 SHY196626:SHY196632 SRU196626:SRU196632 TBQ196626:TBQ196632 TLM196626:TLM196632 TVI196626:TVI196632 UFE196626:UFE196632 UPA196626:UPA196632 UYW196626:UYW196632 VIS196626:VIS196632 VSO196626:VSO196632 WCK196626:WCK196632 WMG196626:WMG196632 WWC196626:WWC196632 AB262162:AB262168 JQ262162:JQ262168 TM262162:TM262168 ADI262162:ADI262168 ANE262162:ANE262168 AXA262162:AXA262168 BGW262162:BGW262168 BQS262162:BQS262168 CAO262162:CAO262168 CKK262162:CKK262168 CUG262162:CUG262168 DEC262162:DEC262168 DNY262162:DNY262168 DXU262162:DXU262168 EHQ262162:EHQ262168 ERM262162:ERM262168 FBI262162:FBI262168 FLE262162:FLE262168 FVA262162:FVA262168 GEW262162:GEW262168 GOS262162:GOS262168 GYO262162:GYO262168 HIK262162:HIK262168 HSG262162:HSG262168 ICC262162:ICC262168 ILY262162:ILY262168 IVU262162:IVU262168 JFQ262162:JFQ262168 JPM262162:JPM262168 JZI262162:JZI262168 KJE262162:KJE262168 KTA262162:KTA262168 LCW262162:LCW262168 LMS262162:LMS262168 LWO262162:LWO262168 MGK262162:MGK262168 MQG262162:MQG262168 NAC262162:NAC262168 NJY262162:NJY262168 NTU262162:NTU262168 ODQ262162:ODQ262168 ONM262162:ONM262168 OXI262162:OXI262168 PHE262162:PHE262168 PRA262162:PRA262168 QAW262162:QAW262168 QKS262162:QKS262168 QUO262162:QUO262168 REK262162:REK262168 ROG262162:ROG262168 RYC262162:RYC262168 SHY262162:SHY262168 SRU262162:SRU262168 TBQ262162:TBQ262168 TLM262162:TLM262168 TVI262162:TVI262168 UFE262162:UFE262168 UPA262162:UPA262168 UYW262162:UYW262168 VIS262162:VIS262168 VSO262162:VSO262168 WCK262162:WCK262168 WMG262162:WMG262168 WWC262162:WWC262168 AB327698:AB327704 JQ327698:JQ327704 TM327698:TM327704 ADI327698:ADI327704 ANE327698:ANE327704 AXA327698:AXA327704 BGW327698:BGW327704 BQS327698:BQS327704 CAO327698:CAO327704 CKK327698:CKK327704 CUG327698:CUG327704 DEC327698:DEC327704 DNY327698:DNY327704 DXU327698:DXU327704 EHQ327698:EHQ327704 ERM327698:ERM327704 FBI327698:FBI327704 FLE327698:FLE327704 FVA327698:FVA327704 GEW327698:GEW327704 GOS327698:GOS327704 GYO327698:GYO327704 HIK327698:HIK327704 HSG327698:HSG327704 ICC327698:ICC327704 ILY327698:ILY327704 IVU327698:IVU327704 JFQ327698:JFQ327704 JPM327698:JPM327704 JZI327698:JZI327704 KJE327698:KJE327704 KTA327698:KTA327704 LCW327698:LCW327704 LMS327698:LMS327704 LWO327698:LWO327704 MGK327698:MGK327704 MQG327698:MQG327704 NAC327698:NAC327704 NJY327698:NJY327704 NTU327698:NTU327704 ODQ327698:ODQ327704 ONM327698:ONM327704 OXI327698:OXI327704 PHE327698:PHE327704 PRA327698:PRA327704 QAW327698:QAW327704 QKS327698:QKS327704 QUO327698:QUO327704 REK327698:REK327704 ROG327698:ROG327704 RYC327698:RYC327704 SHY327698:SHY327704 SRU327698:SRU327704 TBQ327698:TBQ327704 TLM327698:TLM327704 TVI327698:TVI327704 UFE327698:UFE327704 UPA327698:UPA327704 UYW327698:UYW327704 VIS327698:VIS327704 VSO327698:VSO327704 WCK327698:WCK327704 WMG327698:WMG327704 WWC327698:WWC327704 AB393234:AB393240 JQ393234:JQ393240 TM393234:TM393240 ADI393234:ADI393240 ANE393234:ANE393240 AXA393234:AXA393240 BGW393234:BGW393240 BQS393234:BQS393240 CAO393234:CAO393240 CKK393234:CKK393240 CUG393234:CUG393240 DEC393234:DEC393240 DNY393234:DNY393240 DXU393234:DXU393240 EHQ393234:EHQ393240 ERM393234:ERM393240 FBI393234:FBI393240 FLE393234:FLE393240 FVA393234:FVA393240 GEW393234:GEW393240 GOS393234:GOS393240 GYO393234:GYO393240 HIK393234:HIK393240 HSG393234:HSG393240 ICC393234:ICC393240 ILY393234:ILY393240 IVU393234:IVU393240 JFQ393234:JFQ393240 JPM393234:JPM393240 JZI393234:JZI393240 KJE393234:KJE393240 KTA393234:KTA393240 LCW393234:LCW393240 LMS393234:LMS393240 LWO393234:LWO393240 MGK393234:MGK393240 MQG393234:MQG393240 NAC393234:NAC393240 NJY393234:NJY393240 NTU393234:NTU393240 ODQ393234:ODQ393240 ONM393234:ONM393240 OXI393234:OXI393240 PHE393234:PHE393240 PRA393234:PRA393240 QAW393234:QAW393240 QKS393234:QKS393240 QUO393234:QUO393240 REK393234:REK393240 ROG393234:ROG393240 RYC393234:RYC393240 SHY393234:SHY393240 SRU393234:SRU393240 TBQ393234:TBQ393240 TLM393234:TLM393240 TVI393234:TVI393240 UFE393234:UFE393240 UPA393234:UPA393240 UYW393234:UYW393240 VIS393234:VIS393240 VSO393234:VSO393240 WCK393234:WCK393240 WMG393234:WMG393240 WWC393234:WWC393240 AB458770:AB458776 JQ458770:JQ458776 TM458770:TM458776 ADI458770:ADI458776 ANE458770:ANE458776 AXA458770:AXA458776 BGW458770:BGW458776 BQS458770:BQS458776 CAO458770:CAO458776 CKK458770:CKK458776 CUG458770:CUG458776 DEC458770:DEC458776 DNY458770:DNY458776 DXU458770:DXU458776 EHQ458770:EHQ458776 ERM458770:ERM458776 FBI458770:FBI458776 FLE458770:FLE458776 FVA458770:FVA458776 GEW458770:GEW458776 GOS458770:GOS458776 GYO458770:GYO458776 HIK458770:HIK458776 HSG458770:HSG458776 ICC458770:ICC458776 ILY458770:ILY458776 IVU458770:IVU458776 JFQ458770:JFQ458776 JPM458770:JPM458776 JZI458770:JZI458776 KJE458770:KJE458776 KTA458770:KTA458776 LCW458770:LCW458776 LMS458770:LMS458776 LWO458770:LWO458776 MGK458770:MGK458776 MQG458770:MQG458776 NAC458770:NAC458776 NJY458770:NJY458776 NTU458770:NTU458776 ODQ458770:ODQ458776 ONM458770:ONM458776 OXI458770:OXI458776 PHE458770:PHE458776 PRA458770:PRA458776 QAW458770:QAW458776 QKS458770:QKS458776 QUO458770:QUO458776 REK458770:REK458776 ROG458770:ROG458776 RYC458770:RYC458776 SHY458770:SHY458776 SRU458770:SRU458776 TBQ458770:TBQ458776 TLM458770:TLM458776 TVI458770:TVI458776 UFE458770:UFE458776 UPA458770:UPA458776 UYW458770:UYW458776 VIS458770:VIS458776 VSO458770:VSO458776 WCK458770:WCK458776 WMG458770:WMG458776 WWC458770:WWC458776 AB524306:AB524312 JQ524306:JQ524312 TM524306:TM524312 ADI524306:ADI524312 ANE524306:ANE524312 AXA524306:AXA524312 BGW524306:BGW524312 BQS524306:BQS524312 CAO524306:CAO524312 CKK524306:CKK524312 CUG524306:CUG524312 DEC524306:DEC524312 DNY524306:DNY524312 DXU524306:DXU524312 EHQ524306:EHQ524312 ERM524306:ERM524312 FBI524306:FBI524312 FLE524306:FLE524312 FVA524306:FVA524312 GEW524306:GEW524312 GOS524306:GOS524312 GYO524306:GYO524312 HIK524306:HIK524312 HSG524306:HSG524312 ICC524306:ICC524312 ILY524306:ILY524312 IVU524306:IVU524312 JFQ524306:JFQ524312 JPM524306:JPM524312 JZI524306:JZI524312 KJE524306:KJE524312 KTA524306:KTA524312 LCW524306:LCW524312 LMS524306:LMS524312 LWO524306:LWO524312 MGK524306:MGK524312 MQG524306:MQG524312 NAC524306:NAC524312 NJY524306:NJY524312 NTU524306:NTU524312 ODQ524306:ODQ524312 ONM524306:ONM524312 OXI524306:OXI524312 PHE524306:PHE524312 PRA524306:PRA524312 QAW524306:QAW524312 QKS524306:QKS524312 QUO524306:QUO524312 REK524306:REK524312 ROG524306:ROG524312 RYC524306:RYC524312 SHY524306:SHY524312 SRU524306:SRU524312 TBQ524306:TBQ524312 TLM524306:TLM524312 TVI524306:TVI524312 UFE524306:UFE524312 UPA524306:UPA524312 UYW524306:UYW524312 VIS524306:VIS524312 VSO524306:VSO524312 WCK524306:WCK524312 WMG524306:WMG524312 WWC524306:WWC524312 AB589842:AB589848 JQ589842:JQ589848 TM589842:TM589848 ADI589842:ADI589848 ANE589842:ANE589848 AXA589842:AXA589848 BGW589842:BGW589848 BQS589842:BQS589848 CAO589842:CAO589848 CKK589842:CKK589848 CUG589842:CUG589848 DEC589842:DEC589848 DNY589842:DNY589848 DXU589842:DXU589848 EHQ589842:EHQ589848 ERM589842:ERM589848 FBI589842:FBI589848 FLE589842:FLE589848 FVA589842:FVA589848 GEW589842:GEW589848 GOS589842:GOS589848 GYO589842:GYO589848 HIK589842:HIK589848 HSG589842:HSG589848 ICC589842:ICC589848 ILY589842:ILY589848 IVU589842:IVU589848 JFQ589842:JFQ589848 JPM589842:JPM589848 JZI589842:JZI589848 KJE589842:KJE589848 KTA589842:KTA589848 LCW589842:LCW589848 LMS589842:LMS589848 LWO589842:LWO589848 MGK589842:MGK589848 MQG589842:MQG589848 NAC589842:NAC589848 NJY589842:NJY589848 NTU589842:NTU589848 ODQ589842:ODQ589848 ONM589842:ONM589848 OXI589842:OXI589848 PHE589842:PHE589848 PRA589842:PRA589848 QAW589842:QAW589848 QKS589842:QKS589848 QUO589842:QUO589848 REK589842:REK589848 ROG589842:ROG589848 RYC589842:RYC589848 SHY589842:SHY589848 SRU589842:SRU589848 TBQ589842:TBQ589848 TLM589842:TLM589848 TVI589842:TVI589848 UFE589842:UFE589848 UPA589842:UPA589848 UYW589842:UYW589848 VIS589842:VIS589848 VSO589842:VSO589848 WCK589842:WCK589848 WMG589842:WMG589848 WWC589842:WWC589848 AB655378:AB655384 JQ655378:JQ655384 TM655378:TM655384 ADI655378:ADI655384 ANE655378:ANE655384 AXA655378:AXA655384 BGW655378:BGW655384 BQS655378:BQS655384 CAO655378:CAO655384 CKK655378:CKK655384 CUG655378:CUG655384 DEC655378:DEC655384 DNY655378:DNY655384 DXU655378:DXU655384 EHQ655378:EHQ655384 ERM655378:ERM655384 FBI655378:FBI655384 FLE655378:FLE655384 FVA655378:FVA655384 GEW655378:GEW655384 GOS655378:GOS655384 GYO655378:GYO655384 HIK655378:HIK655384 HSG655378:HSG655384 ICC655378:ICC655384 ILY655378:ILY655384 IVU655378:IVU655384 JFQ655378:JFQ655384 JPM655378:JPM655384 JZI655378:JZI655384 KJE655378:KJE655384 KTA655378:KTA655384 LCW655378:LCW655384 LMS655378:LMS655384 LWO655378:LWO655384 MGK655378:MGK655384 MQG655378:MQG655384 NAC655378:NAC655384 NJY655378:NJY655384 NTU655378:NTU655384 ODQ655378:ODQ655384 ONM655378:ONM655384 OXI655378:OXI655384 PHE655378:PHE655384 PRA655378:PRA655384 QAW655378:QAW655384 QKS655378:QKS655384 QUO655378:QUO655384 REK655378:REK655384 ROG655378:ROG655384 RYC655378:RYC655384 SHY655378:SHY655384 SRU655378:SRU655384 TBQ655378:TBQ655384 TLM655378:TLM655384 TVI655378:TVI655384 UFE655378:UFE655384 UPA655378:UPA655384 UYW655378:UYW655384 VIS655378:VIS655384 VSO655378:VSO655384 WCK655378:WCK655384 WMG655378:WMG655384 WWC655378:WWC655384 AB720914:AB720920 JQ720914:JQ720920 TM720914:TM720920 ADI720914:ADI720920 ANE720914:ANE720920 AXA720914:AXA720920 BGW720914:BGW720920 BQS720914:BQS720920 CAO720914:CAO720920 CKK720914:CKK720920 CUG720914:CUG720920 DEC720914:DEC720920 DNY720914:DNY720920 DXU720914:DXU720920 EHQ720914:EHQ720920 ERM720914:ERM720920 FBI720914:FBI720920 FLE720914:FLE720920 FVA720914:FVA720920 GEW720914:GEW720920 GOS720914:GOS720920 GYO720914:GYO720920 HIK720914:HIK720920 HSG720914:HSG720920 ICC720914:ICC720920 ILY720914:ILY720920 IVU720914:IVU720920 JFQ720914:JFQ720920 JPM720914:JPM720920 JZI720914:JZI720920 KJE720914:KJE720920 KTA720914:KTA720920 LCW720914:LCW720920 LMS720914:LMS720920 LWO720914:LWO720920 MGK720914:MGK720920 MQG720914:MQG720920 NAC720914:NAC720920 NJY720914:NJY720920 NTU720914:NTU720920 ODQ720914:ODQ720920 ONM720914:ONM720920 OXI720914:OXI720920 PHE720914:PHE720920 PRA720914:PRA720920 QAW720914:QAW720920 QKS720914:QKS720920 QUO720914:QUO720920 REK720914:REK720920 ROG720914:ROG720920 RYC720914:RYC720920 SHY720914:SHY720920 SRU720914:SRU720920 TBQ720914:TBQ720920 TLM720914:TLM720920 TVI720914:TVI720920 UFE720914:UFE720920 UPA720914:UPA720920 UYW720914:UYW720920 VIS720914:VIS720920 VSO720914:VSO720920 WCK720914:WCK720920 WMG720914:WMG720920 WWC720914:WWC720920 AB786450:AB786456 JQ786450:JQ786456 TM786450:TM786456 ADI786450:ADI786456 ANE786450:ANE786456 AXA786450:AXA786456 BGW786450:BGW786456 BQS786450:BQS786456 CAO786450:CAO786456 CKK786450:CKK786456 CUG786450:CUG786456 DEC786450:DEC786456 DNY786450:DNY786456 DXU786450:DXU786456 EHQ786450:EHQ786456 ERM786450:ERM786456 FBI786450:FBI786456 FLE786450:FLE786456 FVA786450:FVA786456 GEW786450:GEW786456 GOS786450:GOS786456 GYO786450:GYO786456 HIK786450:HIK786456 HSG786450:HSG786456 ICC786450:ICC786456 ILY786450:ILY786456 IVU786450:IVU786456 JFQ786450:JFQ786456 JPM786450:JPM786456 JZI786450:JZI786456 KJE786450:KJE786456 KTA786450:KTA786456 LCW786450:LCW786456 LMS786450:LMS786456 LWO786450:LWO786456 MGK786450:MGK786456 MQG786450:MQG786456 NAC786450:NAC786456 NJY786450:NJY786456 NTU786450:NTU786456 ODQ786450:ODQ786456 ONM786450:ONM786456 OXI786450:OXI786456 PHE786450:PHE786456 PRA786450:PRA786456 QAW786450:QAW786456 QKS786450:QKS786456 QUO786450:QUO786456 REK786450:REK786456 ROG786450:ROG786456 RYC786450:RYC786456 SHY786450:SHY786456 SRU786450:SRU786456 TBQ786450:TBQ786456 TLM786450:TLM786456 TVI786450:TVI786456 UFE786450:UFE786456 UPA786450:UPA786456 UYW786450:UYW786456 VIS786450:VIS786456 VSO786450:VSO786456 WCK786450:WCK786456 WMG786450:WMG786456 WWC786450:WWC786456 AB851986:AB851992 JQ851986:JQ851992 TM851986:TM851992 ADI851986:ADI851992 ANE851986:ANE851992 AXA851986:AXA851992 BGW851986:BGW851992 BQS851986:BQS851992 CAO851986:CAO851992 CKK851986:CKK851992 CUG851986:CUG851992 DEC851986:DEC851992 DNY851986:DNY851992 DXU851986:DXU851992 EHQ851986:EHQ851992 ERM851986:ERM851992 FBI851986:FBI851992 FLE851986:FLE851992 FVA851986:FVA851992 GEW851986:GEW851992 GOS851986:GOS851992 GYO851986:GYO851992 HIK851986:HIK851992 HSG851986:HSG851992 ICC851986:ICC851992 ILY851986:ILY851992 IVU851986:IVU851992 JFQ851986:JFQ851992 JPM851986:JPM851992 JZI851986:JZI851992 KJE851986:KJE851992 KTA851986:KTA851992 LCW851986:LCW851992 LMS851986:LMS851992 LWO851986:LWO851992 MGK851986:MGK851992 MQG851986:MQG851992 NAC851986:NAC851992 NJY851986:NJY851992 NTU851986:NTU851992 ODQ851986:ODQ851992 ONM851986:ONM851992 OXI851986:OXI851992 PHE851986:PHE851992 PRA851986:PRA851992 QAW851986:QAW851992 QKS851986:QKS851992 QUO851986:QUO851992 REK851986:REK851992 ROG851986:ROG851992 RYC851986:RYC851992 SHY851986:SHY851992 SRU851986:SRU851992 TBQ851986:TBQ851992 TLM851986:TLM851992 TVI851986:TVI851992 UFE851986:UFE851992 UPA851986:UPA851992 UYW851986:UYW851992 VIS851986:VIS851992 VSO851986:VSO851992 WCK851986:WCK851992 WMG851986:WMG851992 WWC851986:WWC851992 AB917522:AB917528 JQ917522:JQ917528 TM917522:TM917528 ADI917522:ADI917528 ANE917522:ANE917528 AXA917522:AXA917528 BGW917522:BGW917528 BQS917522:BQS917528 CAO917522:CAO917528 CKK917522:CKK917528 CUG917522:CUG917528 DEC917522:DEC917528 DNY917522:DNY917528 DXU917522:DXU917528 EHQ917522:EHQ917528 ERM917522:ERM917528 FBI917522:FBI917528 FLE917522:FLE917528 FVA917522:FVA917528 GEW917522:GEW917528 GOS917522:GOS917528 GYO917522:GYO917528 HIK917522:HIK917528 HSG917522:HSG917528 ICC917522:ICC917528 ILY917522:ILY917528 IVU917522:IVU917528 JFQ917522:JFQ917528 JPM917522:JPM917528 JZI917522:JZI917528 KJE917522:KJE917528 KTA917522:KTA917528 LCW917522:LCW917528 LMS917522:LMS917528 LWO917522:LWO917528 MGK917522:MGK917528 MQG917522:MQG917528 NAC917522:NAC917528 NJY917522:NJY917528 NTU917522:NTU917528 ODQ917522:ODQ917528 ONM917522:ONM917528 OXI917522:OXI917528 PHE917522:PHE917528 PRA917522:PRA917528 QAW917522:QAW917528 QKS917522:QKS917528 QUO917522:QUO917528 REK917522:REK917528 ROG917522:ROG917528 RYC917522:RYC917528 SHY917522:SHY917528 SRU917522:SRU917528 TBQ917522:TBQ917528 TLM917522:TLM917528 TVI917522:TVI917528 UFE917522:UFE917528 UPA917522:UPA917528 UYW917522:UYW917528 VIS917522:VIS917528 VSO917522:VSO917528 WCK917522:WCK917528 WMG917522:WMG917528 WWC917522:WWC917528 AB983058:AB983064 JQ983058:JQ983064 TM983058:TM983064 ADI983058:ADI983064 ANE983058:ANE983064 AXA983058:AXA983064 BGW983058:BGW983064 BQS983058:BQS983064 CAO983058:CAO983064 CKK983058:CKK983064 CUG983058:CUG983064 DEC983058:DEC983064 DNY983058:DNY983064 DXU983058:DXU983064 EHQ983058:EHQ983064 ERM983058:ERM983064 FBI983058:FBI983064 FLE983058:FLE983064 FVA983058:FVA983064 GEW983058:GEW983064 GOS983058:GOS983064 GYO983058:GYO983064 HIK983058:HIK983064 HSG983058:HSG983064 ICC983058:ICC983064 ILY983058:ILY983064 IVU983058:IVU983064 JFQ983058:JFQ983064 JPM983058:JPM983064 JZI983058:JZI983064 KJE983058:KJE983064 KTA983058:KTA983064 LCW983058:LCW983064 LMS983058:LMS983064 LWO983058:LWO983064 MGK983058:MGK983064 MQG983058:MQG983064 NAC983058:NAC983064 NJY983058:NJY983064 NTU983058:NTU983064 ODQ983058:ODQ983064 ONM983058:ONM983064 OXI983058:OXI983064 PHE983058:PHE983064 PRA983058:PRA983064 QAW983058:QAW983064 QKS983058:QKS983064 QUO983058:QUO983064 REK983058:REK983064 ROG983058:ROG983064 RYC983058:RYC983064 SHY983058:SHY983064 SRU983058:SRU983064 TBQ983058:TBQ983064 TLM983058:TLM983064 TVI983058:TVI983064 UFE983058:UFE983064 UPA983058:UPA983064 UYW983058:UYW983064 VIS983058:VIS983064 VSO983058:VSO983064 WCK983058:WCK983064 WMG983058:WMG983064">
      <formula1>900</formula1>
    </dataValidation>
    <dataValidation type="list" allowBlank="1" showInputMessage="1" errorTitle="Ошибка" error="Выберите значение из списка" prompt="Выберите значение из списка" sqref="WVN983064 JB24 SX24 ACT24 AMP24 AWL24 BGH24 BQD24 BZZ24 CJV24 CTR24 DDN24 DNJ24 DXF24 EHB24 EQX24 FAT24 FKP24 FUL24 GEH24 GOD24 GXZ24 HHV24 HRR24 IBN24 ILJ24 IVF24 JFB24 JOX24 JYT24 KIP24 KSL24 LCH24 LMD24 LVZ24 MFV24 MPR24 MZN24 NJJ24 NTF24 ODB24 OMX24 OWT24 PGP24 PQL24 QAH24 QKD24 QTZ24 RDV24 RNR24 RXN24 SHJ24 SRF24 TBB24 TKX24 TUT24 UEP24 UOL24 UYH24 VID24 VRZ24 WBV24 WLR24 WVN24 M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M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M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M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M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M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M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M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M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M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M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M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M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M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M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H24:TH25 ADD24:ADD25 AMZ24:AMZ25 AWV24:AWV25 BGR24:BGR25 BQN24:BQN25 CAJ24:CAJ25 CKF24:CKF25 CUB24:CUB25 DDX24:DDX25 DNT24:DNT25 DXP24:DXP25 EHL24:EHL25 ERH24:ERH25 FBD24:FBD25 FKZ24:FKZ25 FUV24:FUV25 GER24:GER25 GON24:GON25 GYJ24:GYJ25 HIF24:HIF25 HSB24:HSB25 IBX24:IBX25 ILT24:ILT25 IVP24:IVP25 JFL24:JFL25 JPH24:JPH25 JZD24:JZD25 KIZ24:KIZ25 KSV24:KSV25 LCR24:LCR25 LMN24:LMN25 LWJ24:LWJ25 MGF24:MGF25 MQB24:MQB25 MZX24:MZX25 NJT24:NJT25 NTP24:NTP25 ODL24:ODL25 ONH24:ONH25 OXD24:OXD25 PGZ24:PGZ25 PQV24:PQV25 QAR24:QAR25 QKN24:QKN25 QUJ24:QUJ25 REF24:REF25 ROB24:ROB25 RXX24:RXX25 SHT24:SHT25 SRP24:SRP25 TBL24:TBL25 TLH24:TLH25 TVD24:TVD25 UEZ24:UEZ25 UOV24:UOV25 UYR24:UYR25 VIN24:VIN25 VSJ24:VSJ25 WCF24:WCF25 WMB24:WMB25 WVX24:WVX25 Y24:Y25 JN24:JN25 W65560:W65561 JL65560:JL65561 TH65560:TH65561 ADD65560:ADD65561 AMZ65560:AMZ65561 AWV65560:AWV65561 BGR65560:BGR65561 BQN65560:BQN65561 CAJ65560:CAJ65561 CKF65560:CKF65561 CUB65560:CUB65561 DDX65560:DDX65561 DNT65560:DNT65561 DXP65560:DXP65561 EHL65560:EHL65561 ERH65560:ERH65561 FBD65560:FBD65561 FKZ65560:FKZ65561 FUV65560:FUV65561 GER65560:GER65561 GON65560:GON65561 GYJ65560:GYJ65561 HIF65560:HIF65561 HSB65560:HSB65561 IBX65560:IBX65561 ILT65560:ILT65561 IVP65560:IVP65561 JFL65560:JFL65561 JPH65560:JPH65561 JZD65560:JZD65561 KIZ65560:KIZ65561 KSV65560:KSV65561 LCR65560:LCR65561 LMN65560:LMN65561 LWJ65560:LWJ65561 MGF65560:MGF65561 MQB65560:MQB65561 MZX65560:MZX65561 NJT65560:NJT65561 NTP65560:NTP65561 ODL65560:ODL65561 ONH65560:ONH65561 OXD65560:OXD65561 PGZ65560:PGZ65561 PQV65560:PQV65561 QAR65560:QAR65561 QKN65560:QKN65561 QUJ65560:QUJ65561 REF65560:REF65561 ROB65560:ROB65561 RXX65560:RXX65561 SHT65560:SHT65561 SRP65560:SRP65561 TBL65560:TBL65561 TLH65560:TLH65561 TVD65560:TVD65561 UEZ65560:UEZ65561 UOV65560:UOV65561 UYR65560:UYR65561 VIN65560:VIN65561 VSJ65560:VSJ65561 WCF65560:WCF65561 WMB65560:WMB65561 WVX65560:WVX65561 W131096:W131097 JL131096:JL131097 TH131096:TH131097 ADD131096:ADD131097 AMZ131096:AMZ131097 AWV131096:AWV131097 BGR131096:BGR131097 BQN131096:BQN131097 CAJ131096:CAJ131097 CKF131096:CKF131097 CUB131096:CUB131097 DDX131096:DDX131097 DNT131096:DNT131097 DXP131096:DXP131097 EHL131096:EHL131097 ERH131096:ERH131097 FBD131096:FBD131097 FKZ131096:FKZ131097 FUV131096:FUV131097 GER131096:GER131097 GON131096:GON131097 GYJ131096:GYJ131097 HIF131096:HIF131097 HSB131096:HSB131097 IBX131096:IBX131097 ILT131096:ILT131097 IVP131096:IVP131097 JFL131096:JFL131097 JPH131096:JPH131097 JZD131096:JZD131097 KIZ131096:KIZ131097 KSV131096:KSV131097 LCR131096:LCR131097 LMN131096:LMN131097 LWJ131096:LWJ131097 MGF131096:MGF131097 MQB131096:MQB131097 MZX131096:MZX131097 NJT131096:NJT131097 NTP131096:NTP131097 ODL131096:ODL131097 ONH131096:ONH131097 OXD131096:OXD131097 PGZ131096:PGZ131097 PQV131096:PQV131097 QAR131096:QAR131097 QKN131096:QKN131097 QUJ131096:QUJ131097 REF131096:REF131097 ROB131096:ROB131097 RXX131096:RXX131097 SHT131096:SHT131097 SRP131096:SRP131097 TBL131096:TBL131097 TLH131096:TLH131097 TVD131096:TVD131097 UEZ131096:UEZ131097 UOV131096:UOV131097 UYR131096:UYR131097 VIN131096:VIN131097 VSJ131096:VSJ131097 WCF131096:WCF131097 WMB131096:WMB131097 WVX131096:WVX131097 W196632:W196633 JL196632:JL196633 TH196632:TH196633 ADD196632:ADD196633 AMZ196632:AMZ196633 AWV196632:AWV196633 BGR196632:BGR196633 BQN196632:BQN196633 CAJ196632:CAJ196633 CKF196632:CKF196633 CUB196632:CUB196633 DDX196632:DDX196633 DNT196632:DNT196633 DXP196632:DXP196633 EHL196632:EHL196633 ERH196632:ERH196633 FBD196632:FBD196633 FKZ196632:FKZ196633 FUV196632:FUV196633 GER196632:GER196633 GON196632:GON196633 GYJ196632:GYJ196633 HIF196632:HIF196633 HSB196632:HSB196633 IBX196632:IBX196633 ILT196632:ILT196633 IVP196632:IVP196633 JFL196632:JFL196633 JPH196632:JPH196633 JZD196632:JZD196633 KIZ196632:KIZ196633 KSV196632:KSV196633 LCR196632:LCR196633 LMN196632:LMN196633 LWJ196632:LWJ196633 MGF196632:MGF196633 MQB196632:MQB196633 MZX196632:MZX196633 NJT196632:NJT196633 NTP196632:NTP196633 ODL196632:ODL196633 ONH196632:ONH196633 OXD196632:OXD196633 PGZ196632:PGZ196633 PQV196632:PQV196633 QAR196632:QAR196633 QKN196632:QKN196633 QUJ196632:QUJ196633 REF196632:REF196633 ROB196632:ROB196633 RXX196632:RXX196633 SHT196632:SHT196633 SRP196632:SRP196633 TBL196632:TBL196633 TLH196632:TLH196633 TVD196632:TVD196633 UEZ196632:UEZ196633 UOV196632:UOV196633 UYR196632:UYR196633 VIN196632:VIN196633 VSJ196632:VSJ196633 WCF196632:WCF196633 WMB196632:WMB196633 WVX196632:WVX196633 W262168:W262169 JL262168:JL262169 TH262168:TH262169 ADD262168:ADD262169 AMZ262168:AMZ262169 AWV262168:AWV262169 BGR262168:BGR262169 BQN262168:BQN262169 CAJ262168:CAJ262169 CKF262168:CKF262169 CUB262168:CUB262169 DDX262168:DDX262169 DNT262168:DNT262169 DXP262168:DXP262169 EHL262168:EHL262169 ERH262168:ERH262169 FBD262168:FBD262169 FKZ262168:FKZ262169 FUV262168:FUV262169 GER262168:GER262169 GON262168:GON262169 GYJ262168:GYJ262169 HIF262168:HIF262169 HSB262168:HSB262169 IBX262168:IBX262169 ILT262168:ILT262169 IVP262168:IVP262169 JFL262168:JFL262169 JPH262168:JPH262169 JZD262168:JZD262169 KIZ262168:KIZ262169 KSV262168:KSV262169 LCR262168:LCR262169 LMN262168:LMN262169 LWJ262168:LWJ262169 MGF262168:MGF262169 MQB262168:MQB262169 MZX262168:MZX262169 NJT262168:NJT262169 NTP262168:NTP262169 ODL262168:ODL262169 ONH262168:ONH262169 OXD262168:OXD262169 PGZ262168:PGZ262169 PQV262168:PQV262169 QAR262168:QAR262169 QKN262168:QKN262169 QUJ262168:QUJ262169 REF262168:REF262169 ROB262168:ROB262169 RXX262168:RXX262169 SHT262168:SHT262169 SRP262168:SRP262169 TBL262168:TBL262169 TLH262168:TLH262169 TVD262168:TVD262169 UEZ262168:UEZ262169 UOV262168:UOV262169 UYR262168:UYR262169 VIN262168:VIN262169 VSJ262168:VSJ262169 WCF262168:WCF262169 WMB262168:WMB262169 WVX262168:WVX262169 W327704:W327705 JL327704:JL327705 TH327704:TH327705 ADD327704:ADD327705 AMZ327704:AMZ327705 AWV327704:AWV327705 BGR327704:BGR327705 BQN327704:BQN327705 CAJ327704:CAJ327705 CKF327704:CKF327705 CUB327704:CUB327705 DDX327704:DDX327705 DNT327704:DNT327705 DXP327704:DXP327705 EHL327704:EHL327705 ERH327704:ERH327705 FBD327704:FBD327705 FKZ327704:FKZ327705 FUV327704:FUV327705 GER327704:GER327705 GON327704:GON327705 GYJ327704:GYJ327705 HIF327704:HIF327705 HSB327704:HSB327705 IBX327704:IBX327705 ILT327704:ILT327705 IVP327704:IVP327705 JFL327704:JFL327705 JPH327704:JPH327705 JZD327704:JZD327705 KIZ327704:KIZ327705 KSV327704:KSV327705 LCR327704:LCR327705 LMN327704:LMN327705 LWJ327704:LWJ327705 MGF327704:MGF327705 MQB327704:MQB327705 MZX327704:MZX327705 NJT327704:NJT327705 NTP327704:NTP327705 ODL327704:ODL327705 ONH327704:ONH327705 OXD327704:OXD327705 PGZ327704:PGZ327705 PQV327704:PQV327705 QAR327704:QAR327705 QKN327704:QKN327705 QUJ327704:QUJ327705 REF327704:REF327705 ROB327704:ROB327705 RXX327704:RXX327705 SHT327704:SHT327705 SRP327704:SRP327705 TBL327704:TBL327705 TLH327704:TLH327705 TVD327704:TVD327705 UEZ327704:UEZ327705 UOV327704:UOV327705 UYR327704:UYR327705 VIN327704:VIN327705 VSJ327704:VSJ327705 WCF327704:WCF327705 WMB327704:WMB327705 WVX327704:WVX327705 W393240:W393241 JL393240:JL393241 TH393240:TH393241 ADD393240:ADD393241 AMZ393240:AMZ393241 AWV393240:AWV393241 BGR393240:BGR393241 BQN393240:BQN393241 CAJ393240:CAJ393241 CKF393240:CKF393241 CUB393240:CUB393241 DDX393240:DDX393241 DNT393240:DNT393241 DXP393240:DXP393241 EHL393240:EHL393241 ERH393240:ERH393241 FBD393240:FBD393241 FKZ393240:FKZ393241 FUV393240:FUV393241 GER393240:GER393241 GON393240:GON393241 GYJ393240:GYJ393241 HIF393240:HIF393241 HSB393240:HSB393241 IBX393240:IBX393241 ILT393240:ILT393241 IVP393240:IVP393241 JFL393240:JFL393241 JPH393240:JPH393241 JZD393240:JZD393241 KIZ393240:KIZ393241 KSV393240:KSV393241 LCR393240:LCR393241 LMN393240:LMN393241 LWJ393240:LWJ393241 MGF393240:MGF393241 MQB393240:MQB393241 MZX393240:MZX393241 NJT393240:NJT393241 NTP393240:NTP393241 ODL393240:ODL393241 ONH393240:ONH393241 OXD393240:OXD393241 PGZ393240:PGZ393241 PQV393240:PQV393241 QAR393240:QAR393241 QKN393240:QKN393241 QUJ393240:QUJ393241 REF393240:REF393241 ROB393240:ROB393241 RXX393240:RXX393241 SHT393240:SHT393241 SRP393240:SRP393241 TBL393240:TBL393241 TLH393240:TLH393241 TVD393240:TVD393241 UEZ393240:UEZ393241 UOV393240:UOV393241 UYR393240:UYR393241 VIN393240:VIN393241 VSJ393240:VSJ393241 WCF393240:WCF393241 WMB393240:WMB393241 WVX393240:WVX393241 W458776:W458777 JL458776:JL458777 TH458776:TH458777 ADD458776:ADD458777 AMZ458776:AMZ458777 AWV458776:AWV458777 BGR458776:BGR458777 BQN458776:BQN458777 CAJ458776:CAJ458777 CKF458776:CKF458777 CUB458776:CUB458777 DDX458776:DDX458777 DNT458776:DNT458777 DXP458776:DXP458777 EHL458776:EHL458777 ERH458776:ERH458777 FBD458776:FBD458777 FKZ458776:FKZ458777 FUV458776:FUV458777 GER458776:GER458777 GON458776:GON458777 GYJ458776:GYJ458777 HIF458776:HIF458777 HSB458776:HSB458777 IBX458776:IBX458777 ILT458776:ILT458777 IVP458776:IVP458777 JFL458776:JFL458777 JPH458776:JPH458777 JZD458776:JZD458777 KIZ458776:KIZ458777 KSV458776:KSV458777 LCR458776:LCR458777 LMN458776:LMN458777 LWJ458776:LWJ458777 MGF458776:MGF458777 MQB458776:MQB458777 MZX458776:MZX458777 NJT458776:NJT458777 NTP458776:NTP458777 ODL458776:ODL458777 ONH458776:ONH458777 OXD458776:OXD458777 PGZ458776:PGZ458777 PQV458776:PQV458777 QAR458776:QAR458777 QKN458776:QKN458777 QUJ458776:QUJ458777 REF458776:REF458777 ROB458776:ROB458777 RXX458776:RXX458777 SHT458776:SHT458777 SRP458776:SRP458777 TBL458776:TBL458777 TLH458776:TLH458777 TVD458776:TVD458777 UEZ458776:UEZ458777 UOV458776:UOV458777 UYR458776:UYR458777 VIN458776:VIN458777 VSJ458776:VSJ458777 WCF458776:WCF458777 WMB458776:WMB458777 WVX458776:WVX458777 W524312:W524313 JL524312:JL524313 TH524312:TH524313 ADD524312:ADD524313 AMZ524312:AMZ524313 AWV524312:AWV524313 BGR524312:BGR524313 BQN524312:BQN524313 CAJ524312:CAJ524313 CKF524312:CKF524313 CUB524312:CUB524313 DDX524312:DDX524313 DNT524312:DNT524313 DXP524312:DXP524313 EHL524312:EHL524313 ERH524312:ERH524313 FBD524312:FBD524313 FKZ524312:FKZ524313 FUV524312:FUV524313 GER524312:GER524313 GON524312:GON524313 GYJ524312:GYJ524313 HIF524312:HIF524313 HSB524312:HSB524313 IBX524312:IBX524313 ILT524312:ILT524313 IVP524312:IVP524313 JFL524312:JFL524313 JPH524312:JPH524313 JZD524312:JZD524313 KIZ524312:KIZ524313 KSV524312:KSV524313 LCR524312:LCR524313 LMN524312:LMN524313 LWJ524312:LWJ524313 MGF524312:MGF524313 MQB524312:MQB524313 MZX524312:MZX524313 NJT524312:NJT524313 NTP524312:NTP524313 ODL524312:ODL524313 ONH524312:ONH524313 OXD524312:OXD524313 PGZ524312:PGZ524313 PQV524312:PQV524313 QAR524312:QAR524313 QKN524312:QKN524313 QUJ524312:QUJ524313 REF524312:REF524313 ROB524312:ROB524313 RXX524312:RXX524313 SHT524312:SHT524313 SRP524312:SRP524313 TBL524312:TBL524313 TLH524312:TLH524313 TVD524312:TVD524313 UEZ524312:UEZ524313 UOV524312:UOV524313 UYR524312:UYR524313 VIN524312:VIN524313 VSJ524312:VSJ524313 WCF524312:WCF524313 WMB524312:WMB524313 WVX524312:WVX524313 W589848:W589849 JL589848:JL589849 TH589848:TH589849 ADD589848:ADD589849 AMZ589848:AMZ589849 AWV589848:AWV589849 BGR589848:BGR589849 BQN589848:BQN589849 CAJ589848:CAJ589849 CKF589848:CKF589849 CUB589848:CUB589849 DDX589848:DDX589849 DNT589848:DNT589849 DXP589848:DXP589849 EHL589848:EHL589849 ERH589848:ERH589849 FBD589848:FBD589849 FKZ589848:FKZ589849 FUV589848:FUV589849 GER589848:GER589849 GON589848:GON589849 GYJ589848:GYJ589849 HIF589848:HIF589849 HSB589848:HSB589849 IBX589848:IBX589849 ILT589848:ILT589849 IVP589848:IVP589849 JFL589848:JFL589849 JPH589848:JPH589849 JZD589848:JZD589849 KIZ589848:KIZ589849 KSV589848:KSV589849 LCR589848:LCR589849 LMN589848:LMN589849 LWJ589848:LWJ589849 MGF589848:MGF589849 MQB589848:MQB589849 MZX589848:MZX589849 NJT589848:NJT589849 NTP589848:NTP589849 ODL589848:ODL589849 ONH589848:ONH589849 OXD589848:OXD589849 PGZ589848:PGZ589849 PQV589848:PQV589849 QAR589848:QAR589849 QKN589848:QKN589849 QUJ589848:QUJ589849 REF589848:REF589849 ROB589848:ROB589849 RXX589848:RXX589849 SHT589848:SHT589849 SRP589848:SRP589849 TBL589848:TBL589849 TLH589848:TLH589849 TVD589848:TVD589849 UEZ589848:UEZ589849 UOV589848:UOV589849 UYR589848:UYR589849 VIN589848:VIN589849 VSJ589848:VSJ589849 WCF589848:WCF589849 WMB589848:WMB589849 WVX589848:WVX589849 W655384:W655385 JL655384:JL655385 TH655384:TH655385 ADD655384:ADD655385 AMZ655384:AMZ655385 AWV655384:AWV655385 BGR655384:BGR655385 BQN655384:BQN655385 CAJ655384:CAJ655385 CKF655384:CKF655385 CUB655384:CUB655385 DDX655384:DDX655385 DNT655384:DNT655385 DXP655384:DXP655385 EHL655384:EHL655385 ERH655384:ERH655385 FBD655384:FBD655385 FKZ655384:FKZ655385 FUV655384:FUV655385 GER655384:GER655385 GON655384:GON655385 GYJ655384:GYJ655385 HIF655384:HIF655385 HSB655384:HSB655385 IBX655384:IBX655385 ILT655384:ILT655385 IVP655384:IVP655385 JFL655384:JFL655385 JPH655384:JPH655385 JZD655384:JZD655385 KIZ655384:KIZ655385 KSV655384:KSV655385 LCR655384:LCR655385 LMN655384:LMN655385 LWJ655384:LWJ655385 MGF655384:MGF655385 MQB655384:MQB655385 MZX655384:MZX655385 NJT655384:NJT655385 NTP655384:NTP655385 ODL655384:ODL655385 ONH655384:ONH655385 OXD655384:OXD655385 PGZ655384:PGZ655385 PQV655384:PQV655385 QAR655384:QAR655385 QKN655384:QKN655385 QUJ655384:QUJ655385 REF655384:REF655385 ROB655384:ROB655385 RXX655384:RXX655385 SHT655384:SHT655385 SRP655384:SRP655385 TBL655384:TBL655385 TLH655384:TLH655385 TVD655384:TVD655385 UEZ655384:UEZ655385 UOV655384:UOV655385 UYR655384:UYR655385 VIN655384:VIN655385 VSJ655384:VSJ655385 WCF655384:WCF655385 WMB655384:WMB655385 WVX655384:WVX655385 W720920:W720921 JL720920:JL720921 TH720920:TH720921 ADD720920:ADD720921 AMZ720920:AMZ720921 AWV720920:AWV720921 BGR720920:BGR720921 BQN720920:BQN720921 CAJ720920:CAJ720921 CKF720920:CKF720921 CUB720920:CUB720921 DDX720920:DDX720921 DNT720920:DNT720921 DXP720920:DXP720921 EHL720920:EHL720921 ERH720920:ERH720921 FBD720920:FBD720921 FKZ720920:FKZ720921 FUV720920:FUV720921 GER720920:GER720921 GON720920:GON720921 GYJ720920:GYJ720921 HIF720920:HIF720921 HSB720920:HSB720921 IBX720920:IBX720921 ILT720920:ILT720921 IVP720920:IVP720921 JFL720920:JFL720921 JPH720920:JPH720921 JZD720920:JZD720921 KIZ720920:KIZ720921 KSV720920:KSV720921 LCR720920:LCR720921 LMN720920:LMN720921 LWJ720920:LWJ720921 MGF720920:MGF720921 MQB720920:MQB720921 MZX720920:MZX720921 NJT720920:NJT720921 NTP720920:NTP720921 ODL720920:ODL720921 ONH720920:ONH720921 OXD720920:OXD720921 PGZ720920:PGZ720921 PQV720920:PQV720921 QAR720920:QAR720921 QKN720920:QKN720921 QUJ720920:QUJ720921 REF720920:REF720921 ROB720920:ROB720921 RXX720920:RXX720921 SHT720920:SHT720921 SRP720920:SRP720921 TBL720920:TBL720921 TLH720920:TLH720921 TVD720920:TVD720921 UEZ720920:UEZ720921 UOV720920:UOV720921 UYR720920:UYR720921 VIN720920:VIN720921 VSJ720920:VSJ720921 WCF720920:WCF720921 WMB720920:WMB720921 WVX720920:WVX720921 W786456:W786457 JL786456:JL786457 TH786456:TH786457 ADD786456:ADD786457 AMZ786456:AMZ786457 AWV786456:AWV786457 BGR786456:BGR786457 BQN786456:BQN786457 CAJ786456:CAJ786457 CKF786456:CKF786457 CUB786456:CUB786457 DDX786456:DDX786457 DNT786456:DNT786457 DXP786456:DXP786457 EHL786456:EHL786457 ERH786456:ERH786457 FBD786456:FBD786457 FKZ786456:FKZ786457 FUV786456:FUV786457 GER786456:GER786457 GON786456:GON786457 GYJ786456:GYJ786457 HIF786456:HIF786457 HSB786456:HSB786457 IBX786456:IBX786457 ILT786456:ILT786457 IVP786456:IVP786457 JFL786456:JFL786457 JPH786456:JPH786457 JZD786456:JZD786457 KIZ786456:KIZ786457 KSV786456:KSV786457 LCR786456:LCR786457 LMN786456:LMN786457 LWJ786456:LWJ786457 MGF786456:MGF786457 MQB786456:MQB786457 MZX786456:MZX786457 NJT786456:NJT786457 NTP786456:NTP786457 ODL786456:ODL786457 ONH786456:ONH786457 OXD786456:OXD786457 PGZ786456:PGZ786457 PQV786456:PQV786457 QAR786456:QAR786457 QKN786456:QKN786457 QUJ786456:QUJ786457 REF786456:REF786457 ROB786456:ROB786457 RXX786456:RXX786457 SHT786456:SHT786457 SRP786456:SRP786457 TBL786456:TBL786457 TLH786456:TLH786457 TVD786456:TVD786457 UEZ786456:UEZ786457 UOV786456:UOV786457 UYR786456:UYR786457 VIN786456:VIN786457 VSJ786456:VSJ786457 WCF786456:WCF786457 WMB786456:WMB786457 WVX786456:WVX786457 W851992:W851993 JL851992:JL851993 TH851992:TH851993 ADD851992:ADD851993 AMZ851992:AMZ851993 AWV851992:AWV851993 BGR851992:BGR851993 BQN851992:BQN851993 CAJ851992:CAJ851993 CKF851992:CKF851993 CUB851992:CUB851993 DDX851992:DDX851993 DNT851992:DNT851993 DXP851992:DXP851993 EHL851992:EHL851993 ERH851992:ERH851993 FBD851992:FBD851993 FKZ851992:FKZ851993 FUV851992:FUV851993 GER851992:GER851993 GON851992:GON851993 GYJ851992:GYJ851993 HIF851992:HIF851993 HSB851992:HSB851993 IBX851992:IBX851993 ILT851992:ILT851993 IVP851992:IVP851993 JFL851992:JFL851993 JPH851992:JPH851993 JZD851992:JZD851993 KIZ851992:KIZ851993 KSV851992:KSV851993 LCR851992:LCR851993 LMN851992:LMN851993 LWJ851992:LWJ851993 MGF851992:MGF851993 MQB851992:MQB851993 MZX851992:MZX851993 NJT851992:NJT851993 NTP851992:NTP851993 ODL851992:ODL851993 ONH851992:ONH851993 OXD851992:OXD851993 PGZ851992:PGZ851993 PQV851992:PQV851993 QAR851992:QAR851993 QKN851992:QKN851993 QUJ851992:QUJ851993 REF851992:REF851993 ROB851992:ROB851993 RXX851992:RXX851993 SHT851992:SHT851993 SRP851992:SRP851993 TBL851992:TBL851993 TLH851992:TLH851993 TVD851992:TVD851993 UEZ851992:UEZ851993 UOV851992:UOV851993 UYR851992:UYR851993 VIN851992:VIN851993 VSJ851992:VSJ851993 WCF851992:WCF851993 WMB851992:WMB851993 WVX851992:WVX851993 W917528:W917529 JL917528:JL917529 TH917528:TH917529 ADD917528:ADD917529 AMZ917528:AMZ917529 AWV917528:AWV917529 BGR917528:BGR917529 BQN917528:BQN917529 CAJ917528:CAJ917529 CKF917528:CKF917529 CUB917528:CUB917529 DDX917528:DDX917529 DNT917528:DNT917529 DXP917528:DXP917529 EHL917528:EHL917529 ERH917528:ERH917529 FBD917528:FBD917529 FKZ917528:FKZ917529 FUV917528:FUV917529 GER917528:GER917529 GON917528:GON917529 GYJ917528:GYJ917529 HIF917528:HIF917529 HSB917528:HSB917529 IBX917528:IBX917529 ILT917528:ILT917529 IVP917528:IVP917529 JFL917528:JFL917529 JPH917528:JPH917529 JZD917528:JZD917529 KIZ917528:KIZ917529 KSV917528:KSV917529 LCR917528:LCR917529 LMN917528:LMN917529 LWJ917528:LWJ917529 MGF917528:MGF917529 MQB917528:MQB917529 MZX917528:MZX917529 NJT917528:NJT917529 NTP917528:NTP917529 ODL917528:ODL917529 ONH917528:ONH917529 OXD917528:OXD917529 PGZ917528:PGZ917529 PQV917528:PQV917529 QAR917528:QAR917529 QKN917528:QKN917529 QUJ917528:QUJ917529 REF917528:REF917529 ROB917528:ROB917529 RXX917528:RXX917529 SHT917528:SHT917529 SRP917528:SRP917529 TBL917528:TBL917529 TLH917528:TLH917529 TVD917528:TVD917529 UEZ917528:UEZ917529 UOV917528:UOV917529 UYR917528:UYR917529 VIN917528:VIN917529 VSJ917528:VSJ917529 WCF917528:WCF917529 WMB917528:WMB917529 WVX917528:WVX917529 W983064:W983065 JL983064:JL983065 TH983064:TH983065 ADD983064:ADD983065 AMZ983064:AMZ983065 AWV983064:AWV983065 BGR983064:BGR983065 BQN983064:BQN983065 CAJ983064:CAJ983065 CKF983064:CKF983065 CUB983064:CUB983065 DDX983064:DDX983065 DNT983064:DNT983065 DXP983064:DXP983065 EHL983064:EHL983065 ERH983064:ERH983065 FBD983064:FBD983065 FKZ983064:FKZ983065 FUV983064:FUV983065 GER983064:GER983065 GON983064:GON983065 GYJ983064:GYJ983065 HIF983064:HIF983065 HSB983064:HSB983065 IBX983064:IBX983065 ILT983064:ILT983065 IVP983064:IVP983065 JFL983064:JFL983065 JPH983064:JPH983065 JZD983064:JZD983065 KIZ983064:KIZ983065 KSV983064:KSV983065 LCR983064:LCR983065 LMN983064:LMN983065 LWJ983064:LWJ983065 MGF983064:MGF983065 MQB983064:MQB983065 MZX983064:MZX983065 NJT983064:NJT983065 NTP983064:NTP983065 ODL983064:ODL983065 ONH983064:ONH983065 OXD983064:OXD983065 PGZ983064:PGZ983065 PQV983064:PQV983065 QAR983064:QAR983065 QKN983064:QKN983065 QUJ983064:QUJ983065 REF983064:REF983065 ROB983064:ROB983065 RXX983064:RXX983065 SHT983064:SHT983065 SRP983064:SRP983065 TBL983064:TBL983065 TLH983064:TLH983065 TVD983064:TVD983065 UEZ983064:UEZ983065 UOV983064:UOV983065 UYR983064:UYR983065 VIN983064:VIN983065 VSJ983064:VSJ983065 WCF983064:WCF983065 WMB983064:WMB983065 WVX983064:WVX98306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W24:W25 WVZ983064:WVZ983065 Y65560:Y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Y131096:Y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Y196632:Y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Y262168:Y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Y327704:Y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Y393240:Y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Y458776:Y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Y524312:Y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Y589848:Y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Y655384:Y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Y720920:Y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Y786456:Y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Y851992:Y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Y917528:Y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Y983064:Y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JL24:JL25"/>
    <dataValidation allowBlank="1" promptTitle="checkPeriodRange" sqref="TG24:TG25 ADC24:ADC25 AMY24:AMY25 AWU24:AWU25 BGQ24:BGQ25 BQM24:BQM25 CAI24:CAI25 CKE24:CKE25 CUA24:CUA25 DDW24:DDW25 DNS24:DNS25 DXO24:DXO25 EHK24:EHK25 ERG24:ERG25 FBC24:FBC25 FKY24:FKY25 FUU24:FUU25 GEQ24:GEQ25 GOM24:GOM25 GYI24:GYI25 HIE24:HIE25 HSA24:HSA25 IBW24:IBW25 ILS24:ILS25 IVO24:IVO25 JFK24:JFK25 JPG24:JPG25 JZC24:JZC25 KIY24:KIY25 KSU24:KSU25 LCQ24:LCQ25 LMM24:LMM25 LWI24:LWI25 MGE24:MGE25 MQA24:MQA25 MZW24:MZW25 NJS24:NJS25 NTO24:NTO25 ODK24:ODK25 ONG24:ONG25 OXC24:OXC25 PGY24:PGY25 PQU24:PQU25 QAQ24:QAQ25 QKM24:QKM25 QUI24:QUI25 REE24:REE25 ROA24:ROA25 RXW24:RXW25 SHS24:SHS25 SRO24:SRO25 TBK24:TBK25 TLG24:TLG25 TVC24:TVC25 UEY24:UEY25 UOU24:UOU25 UYQ24:UYQ25 VIM24:VIM25 VSI24:VSI25 WCE24:WCE25 WMA24:WMA25 WVW24:WVW25 V24:V25 WVW983064:WVW983065 V65560:V65561 JK65560:JK65561 TG65560:TG65561 ADC65560:ADC65561 AMY65560:AMY65561 AWU65560:AWU65561 BGQ65560:BGQ65561 BQM65560:BQM65561 CAI65560:CAI65561 CKE65560:CKE65561 CUA65560:CUA65561 DDW65560:DDW65561 DNS65560:DNS65561 DXO65560:DXO65561 EHK65560:EHK65561 ERG65560:ERG65561 FBC65560:FBC65561 FKY65560:FKY65561 FUU65560:FUU65561 GEQ65560:GEQ65561 GOM65560:GOM65561 GYI65560:GYI65561 HIE65560:HIE65561 HSA65560:HSA65561 IBW65560:IBW65561 ILS65560:ILS65561 IVO65560:IVO65561 JFK65560:JFK65561 JPG65560:JPG65561 JZC65560:JZC65561 KIY65560:KIY65561 KSU65560:KSU65561 LCQ65560:LCQ65561 LMM65560:LMM65561 LWI65560:LWI65561 MGE65560:MGE65561 MQA65560:MQA65561 MZW65560:MZW65561 NJS65560:NJS65561 NTO65560:NTO65561 ODK65560:ODK65561 ONG65560:ONG65561 OXC65560:OXC65561 PGY65560:PGY65561 PQU65560:PQU65561 QAQ65560:QAQ65561 QKM65560:QKM65561 QUI65560:QUI65561 REE65560:REE65561 ROA65560:ROA65561 RXW65560:RXW65561 SHS65560:SHS65561 SRO65560:SRO65561 TBK65560:TBK65561 TLG65560:TLG65561 TVC65560:TVC65561 UEY65560:UEY65561 UOU65560:UOU65561 UYQ65560:UYQ65561 VIM65560:VIM65561 VSI65560:VSI65561 WCE65560:WCE65561 WMA65560:WMA65561 WVW65560:WVW65561 V131096:V131097 JK131096:JK131097 TG131096:TG131097 ADC131096:ADC131097 AMY131096:AMY131097 AWU131096:AWU131097 BGQ131096:BGQ131097 BQM131096:BQM131097 CAI131096:CAI131097 CKE131096:CKE131097 CUA131096:CUA131097 DDW131096:DDW131097 DNS131096:DNS131097 DXO131096:DXO131097 EHK131096:EHK131097 ERG131096:ERG131097 FBC131096:FBC131097 FKY131096:FKY131097 FUU131096:FUU131097 GEQ131096:GEQ131097 GOM131096:GOM131097 GYI131096:GYI131097 HIE131096:HIE131097 HSA131096:HSA131097 IBW131096:IBW131097 ILS131096:ILS131097 IVO131096:IVO131097 JFK131096:JFK131097 JPG131096:JPG131097 JZC131096:JZC131097 KIY131096:KIY131097 KSU131096:KSU131097 LCQ131096:LCQ131097 LMM131096:LMM131097 LWI131096:LWI131097 MGE131096:MGE131097 MQA131096:MQA131097 MZW131096:MZW131097 NJS131096:NJS131097 NTO131096:NTO131097 ODK131096:ODK131097 ONG131096:ONG131097 OXC131096:OXC131097 PGY131096:PGY131097 PQU131096:PQU131097 QAQ131096:QAQ131097 QKM131096:QKM131097 QUI131096:QUI131097 REE131096:REE131097 ROA131096:ROA131097 RXW131096:RXW131097 SHS131096:SHS131097 SRO131096:SRO131097 TBK131096:TBK131097 TLG131096:TLG131097 TVC131096:TVC131097 UEY131096:UEY131097 UOU131096:UOU131097 UYQ131096:UYQ131097 VIM131096:VIM131097 VSI131096:VSI131097 WCE131096:WCE131097 WMA131096:WMA131097 WVW131096:WVW131097 V196632:V196633 JK196632:JK196633 TG196632:TG196633 ADC196632:ADC196633 AMY196632:AMY196633 AWU196632:AWU196633 BGQ196632:BGQ196633 BQM196632:BQM196633 CAI196632:CAI196633 CKE196632:CKE196633 CUA196632:CUA196633 DDW196632:DDW196633 DNS196632:DNS196633 DXO196632:DXO196633 EHK196632:EHK196633 ERG196632:ERG196633 FBC196632:FBC196633 FKY196632:FKY196633 FUU196632:FUU196633 GEQ196632:GEQ196633 GOM196632:GOM196633 GYI196632:GYI196633 HIE196632:HIE196633 HSA196632:HSA196633 IBW196632:IBW196633 ILS196632:ILS196633 IVO196632:IVO196633 JFK196632:JFK196633 JPG196632:JPG196633 JZC196632:JZC196633 KIY196632:KIY196633 KSU196632:KSU196633 LCQ196632:LCQ196633 LMM196632:LMM196633 LWI196632:LWI196633 MGE196632:MGE196633 MQA196632:MQA196633 MZW196632:MZW196633 NJS196632:NJS196633 NTO196632:NTO196633 ODK196632:ODK196633 ONG196632:ONG196633 OXC196632:OXC196633 PGY196632:PGY196633 PQU196632:PQU196633 QAQ196632:QAQ196633 QKM196632:QKM196633 QUI196632:QUI196633 REE196632:REE196633 ROA196632:ROA196633 RXW196632:RXW196633 SHS196632:SHS196633 SRO196632:SRO196633 TBK196632:TBK196633 TLG196632:TLG196633 TVC196632:TVC196633 UEY196632:UEY196633 UOU196632:UOU196633 UYQ196632:UYQ196633 VIM196632:VIM196633 VSI196632:VSI196633 WCE196632:WCE196633 WMA196632:WMA196633 WVW196632:WVW196633 V262168:V262169 JK262168:JK262169 TG262168:TG262169 ADC262168:ADC262169 AMY262168:AMY262169 AWU262168:AWU262169 BGQ262168:BGQ262169 BQM262168:BQM262169 CAI262168:CAI262169 CKE262168:CKE262169 CUA262168:CUA262169 DDW262168:DDW262169 DNS262168:DNS262169 DXO262168:DXO262169 EHK262168:EHK262169 ERG262168:ERG262169 FBC262168:FBC262169 FKY262168:FKY262169 FUU262168:FUU262169 GEQ262168:GEQ262169 GOM262168:GOM262169 GYI262168:GYI262169 HIE262168:HIE262169 HSA262168:HSA262169 IBW262168:IBW262169 ILS262168:ILS262169 IVO262168:IVO262169 JFK262168:JFK262169 JPG262168:JPG262169 JZC262168:JZC262169 KIY262168:KIY262169 KSU262168:KSU262169 LCQ262168:LCQ262169 LMM262168:LMM262169 LWI262168:LWI262169 MGE262168:MGE262169 MQA262168:MQA262169 MZW262168:MZW262169 NJS262168:NJS262169 NTO262168:NTO262169 ODK262168:ODK262169 ONG262168:ONG262169 OXC262168:OXC262169 PGY262168:PGY262169 PQU262168:PQU262169 QAQ262168:QAQ262169 QKM262168:QKM262169 QUI262168:QUI262169 REE262168:REE262169 ROA262168:ROA262169 RXW262168:RXW262169 SHS262168:SHS262169 SRO262168:SRO262169 TBK262168:TBK262169 TLG262168:TLG262169 TVC262168:TVC262169 UEY262168:UEY262169 UOU262168:UOU262169 UYQ262168:UYQ262169 VIM262168:VIM262169 VSI262168:VSI262169 WCE262168:WCE262169 WMA262168:WMA262169 WVW262168:WVW262169 V327704:V327705 JK327704:JK327705 TG327704:TG327705 ADC327704:ADC327705 AMY327704:AMY327705 AWU327704:AWU327705 BGQ327704:BGQ327705 BQM327704:BQM327705 CAI327704:CAI327705 CKE327704:CKE327705 CUA327704:CUA327705 DDW327704:DDW327705 DNS327704:DNS327705 DXO327704:DXO327705 EHK327704:EHK327705 ERG327704:ERG327705 FBC327704:FBC327705 FKY327704:FKY327705 FUU327704:FUU327705 GEQ327704:GEQ327705 GOM327704:GOM327705 GYI327704:GYI327705 HIE327704:HIE327705 HSA327704:HSA327705 IBW327704:IBW327705 ILS327704:ILS327705 IVO327704:IVO327705 JFK327704:JFK327705 JPG327704:JPG327705 JZC327704:JZC327705 KIY327704:KIY327705 KSU327704:KSU327705 LCQ327704:LCQ327705 LMM327704:LMM327705 LWI327704:LWI327705 MGE327704:MGE327705 MQA327704:MQA327705 MZW327704:MZW327705 NJS327704:NJS327705 NTO327704:NTO327705 ODK327704:ODK327705 ONG327704:ONG327705 OXC327704:OXC327705 PGY327704:PGY327705 PQU327704:PQU327705 QAQ327704:QAQ327705 QKM327704:QKM327705 QUI327704:QUI327705 REE327704:REE327705 ROA327704:ROA327705 RXW327704:RXW327705 SHS327704:SHS327705 SRO327704:SRO327705 TBK327704:TBK327705 TLG327704:TLG327705 TVC327704:TVC327705 UEY327704:UEY327705 UOU327704:UOU327705 UYQ327704:UYQ327705 VIM327704:VIM327705 VSI327704:VSI327705 WCE327704:WCE327705 WMA327704:WMA327705 WVW327704:WVW327705 V393240:V393241 JK393240:JK393241 TG393240:TG393241 ADC393240:ADC393241 AMY393240:AMY393241 AWU393240:AWU393241 BGQ393240:BGQ393241 BQM393240:BQM393241 CAI393240:CAI393241 CKE393240:CKE393241 CUA393240:CUA393241 DDW393240:DDW393241 DNS393240:DNS393241 DXO393240:DXO393241 EHK393240:EHK393241 ERG393240:ERG393241 FBC393240:FBC393241 FKY393240:FKY393241 FUU393240:FUU393241 GEQ393240:GEQ393241 GOM393240:GOM393241 GYI393240:GYI393241 HIE393240:HIE393241 HSA393240:HSA393241 IBW393240:IBW393241 ILS393240:ILS393241 IVO393240:IVO393241 JFK393240:JFK393241 JPG393240:JPG393241 JZC393240:JZC393241 KIY393240:KIY393241 KSU393240:KSU393241 LCQ393240:LCQ393241 LMM393240:LMM393241 LWI393240:LWI393241 MGE393240:MGE393241 MQA393240:MQA393241 MZW393240:MZW393241 NJS393240:NJS393241 NTO393240:NTO393241 ODK393240:ODK393241 ONG393240:ONG393241 OXC393240:OXC393241 PGY393240:PGY393241 PQU393240:PQU393241 QAQ393240:QAQ393241 QKM393240:QKM393241 QUI393240:QUI393241 REE393240:REE393241 ROA393240:ROA393241 RXW393240:RXW393241 SHS393240:SHS393241 SRO393240:SRO393241 TBK393240:TBK393241 TLG393240:TLG393241 TVC393240:TVC393241 UEY393240:UEY393241 UOU393240:UOU393241 UYQ393240:UYQ393241 VIM393240:VIM393241 VSI393240:VSI393241 WCE393240:WCE393241 WMA393240:WMA393241 WVW393240:WVW393241 V458776:V458777 JK458776:JK458777 TG458776:TG458777 ADC458776:ADC458777 AMY458776:AMY458777 AWU458776:AWU458777 BGQ458776:BGQ458777 BQM458776:BQM458777 CAI458776:CAI458777 CKE458776:CKE458777 CUA458776:CUA458777 DDW458776:DDW458777 DNS458776:DNS458777 DXO458776:DXO458777 EHK458776:EHK458777 ERG458776:ERG458777 FBC458776:FBC458777 FKY458776:FKY458777 FUU458776:FUU458777 GEQ458776:GEQ458777 GOM458776:GOM458777 GYI458776:GYI458777 HIE458776:HIE458777 HSA458776:HSA458777 IBW458776:IBW458777 ILS458776:ILS458777 IVO458776:IVO458777 JFK458776:JFK458777 JPG458776:JPG458777 JZC458776:JZC458777 KIY458776:KIY458777 KSU458776:KSU458777 LCQ458776:LCQ458777 LMM458776:LMM458777 LWI458776:LWI458777 MGE458776:MGE458777 MQA458776:MQA458777 MZW458776:MZW458777 NJS458776:NJS458777 NTO458776:NTO458777 ODK458776:ODK458777 ONG458776:ONG458777 OXC458776:OXC458777 PGY458776:PGY458777 PQU458776:PQU458777 QAQ458776:QAQ458777 QKM458776:QKM458777 QUI458776:QUI458777 REE458776:REE458777 ROA458776:ROA458777 RXW458776:RXW458777 SHS458776:SHS458777 SRO458776:SRO458777 TBK458776:TBK458777 TLG458776:TLG458777 TVC458776:TVC458777 UEY458776:UEY458777 UOU458776:UOU458777 UYQ458776:UYQ458777 VIM458776:VIM458777 VSI458776:VSI458777 WCE458776:WCE458777 WMA458776:WMA458777 WVW458776:WVW458777 V524312:V524313 JK524312:JK524313 TG524312:TG524313 ADC524312:ADC524313 AMY524312:AMY524313 AWU524312:AWU524313 BGQ524312:BGQ524313 BQM524312:BQM524313 CAI524312:CAI524313 CKE524312:CKE524313 CUA524312:CUA524313 DDW524312:DDW524313 DNS524312:DNS524313 DXO524312:DXO524313 EHK524312:EHK524313 ERG524312:ERG524313 FBC524312:FBC524313 FKY524312:FKY524313 FUU524312:FUU524313 GEQ524312:GEQ524313 GOM524312:GOM524313 GYI524312:GYI524313 HIE524312:HIE524313 HSA524312:HSA524313 IBW524312:IBW524313 ILS524312:ILS524313 IVO524312:IVO524313 JFK524312:JFK524313 JPG524312:JPG524313 JZC524312:JZC524313 KIY524312:KIY524313 KSU524312:KSU524313 LCQ524312:LCQ524313 LMM524312:LMM524313 LWI524312:LWI524313 MGE524312:MGE524313 MQA524312:MQA524313 MZW524312:MZW524313 NJS524312:NJS524313 NTO524312:NTO524313 ODK524312:ODK524313 ONG524312:ONG524313 OXC524312:OXC524313 PGY524312:PGY524313 PQU524312:PQU524313 QAQ524312:QAQ524313 QKM524312:QKM524313 QUI524312:QUI524313 REE524312:REE524313 ROA524312:ROA524313 RXW524312:RXW524313 SHS524312:SHS524313 SRO524312:SRO524313 TBK524312:TBK524313 TLG524312:TLG524313 TVC524312:TVC524313 UEY524312:UEY524313 UOU524312:UOU524313 UYQ524312:UYQ524313 VIM524312:VIM524313 VSI524312:VSI524313 WCE524312:WCE524313 WMA524312:WMA524313 WVW524312:WVW524313 V589848:V589849 JK589848:JK589849 TG589848:TG589849 ADC589848:ADC589849 AMY589848:AMY589849 AWU589848:AWU589849 BGQ589848:BGQ589849 BQM589848:BQM589849 CAI589848:CAI589849 CKE589848:CKE589849 CUA589848:CUA589849 DDW589848:DDW589849 DNS589848:DNS589849 DXO589848:DXO589849 EHK589848:EHK589849 ERG589848:ERG589849 FBC589848:FBC589849 FKY589848:FKY589849 FUU589848:FUU589849 GEQ589848:GEQ589849 GOM589848:GOM589849 GYI589848:GYI589849 HIE589848:HIE589849 HSA589848:HSA589849 IBW589848:IBW589849 ILS589848:ILS589849 IVO589848:IVO589849 JFK589848:JFK589849 JPG589848:JPG589849 JZC589848:JZC589849 KIY589848:KIY589849 KSU589848:KSU589849 LCQ589848:LCQ589849 LMM589848:LMM589849 LWI589848:LWI589849 MGE589848:MGE589849 MQA589848:MQA589849 MZW589848:MZW589849 NJS589848:NJS589849 NTO589848:NTO589849 ODK589848:ODK589849 ONG589848:ONG589849 OXC589848:OXC589849 PGY589848:PGY589849 PQU589848:PQU589849 QAQ589848:QAQ589849 QKM589848:QKM589849 QUI589848:QUI589849 REE589848:REE589849 ROA589848:ROA589849 RXW589848:RXW589849 SHS589848:SHS589849 SRO589848:SRO589849 TBK589848:TBK589849 TLG589848:TLG589849 TVC589848:TVC589849 UEY589848:UEY589849 UOU589848:UOU589849 UYQ589848:UYQ589849 VIM589848:VIM589849 VSI589848:VSI589849 WCE589848:WCE589849 WMA589848:WMA589849 WVW589848:WVW589849 V655384:V655385 JK655384:JK655385 TG655384:TG655385 ADC655384:ADC655385 AMY655384:AMY655385 AWU655384:AWU655385 BGQ655384:BGQ655385 BQM655384:BQM655385 CAI655384:CAI655385 CKE655384:CKE655385 CUA655384:CUA655385 DDW655384:DDW655385 DNS655384:DNS655385 DXO655384:DXO655385 EHK655384:EHK655385 ERG655384:ERG655385 FBC655384:FBC655385 FKY655384:FKY655385 FUU655384:FUU655385 GEQ655384:GEQ655385 GOM655384:GOM655385 GYI655384:GYI655385 HIE655384:HIE655385 HSA655384:HSA655385 IBW655384:IBW655385 ILS655384:ILS655385 IVO655384:IVO655385 JFK655384:JFK655385 JPG655384:JPG655385 JZC655384:JZC655385 KIY655384:KIY655385 KSU655384:KSU655385 LCQ655384:LCQ655385 LMM655384:LMM655385 LWI655384:LWI655385 MGE655384:MGE655385 MQA655384:MQA655385 MZW655384:MZW655385 NJS655384:NJS655385 NTO655384:NTO655385 ODK655384:ODK655385 ONG655384:ONG655385 OXC655384:OXC655385 PGY655384:PGY655385 PQU655384:PQU655385 QAQ655384:QAQ655385 QKM655384:QKM655385 QUI655384:QUI655385 REE655384:REE655385 ROA655384:ROA655385 RXW655384:RXW655385 SHS655384:SHS655385 SRO655384:SRO655385 TBK655384:TBK655385 TLG655384:TLG655385 TVC655384:TVC655385 UEY655384:UEY655385 UOU655384:UOU655385 UYQ655384:UYQ655385 VIM655384:VIM655385 VSI655384:VSI655385 WCE655384:WCE655385 WMA655384:WMA655385 WVW655384:WVW655385 V720920:V720921 JK720920:JK720921 TG720920:TG720921 ADC720920:ADC720921 AMY720920:AMY720921 AWU720920:AWU720921 BGQ720920:BGQ720921 BQM720920:BQM720921 CAI720920:CAI720921 CKE720920:CKE720921 CUA720920:CUA720921 DDW720920:DDW720921 DNS720920:DNS720921 DXO720920:DXO720921 EHK720920:EHK720921 ERG720920:ERG720921 FBC720920:FBC720921 FKY720920:FKY720921 FUU720920:FUU720921 GEQ720920:GEQ720921 GOM720920:GOM720921 GYI720920:GYI720921 HIE720920:HIE720921 HSA720920:HSA720921 IBW720920:IBW720921 ILS720920:ILS720921 IVO720920:IVO720921 JFK720920:JFK720921 JPG720920:JPG720921 JZC720920:JZC720921 KIY720920:KIY720921 KSU720920:KSU720921 LCQ720920:LCQ720921 LMM720920:LMM720921 LWI720920:LWI720921 MGE720920:MGE720921 MQA720920:MQA720921 MZW720920:MZW720921 NJS720920:NJS720921 NTO720920:NTO720921 ODK720920:ODK720921 ONG720920:ONG720921 OXC720920:OXC720921 PGY720920:PGY720921 PQU720920:PQU720921 QAQ720920:QAQ720921 QKM720920:QKM720921 QUI720920:QUI720921 REE720920:REE720921 ROA720920:ROA720921 RXW720920:RXW720921 SHS720920:SHS720921 SRO720920:SRO720921 TBK720920:TBK720921 TLG720920:TLG720921 TVC720920:TVC720921 UEY720920:UEY720921 UOU720920:UOU720921 UYQ720920:UYQ720921 VIM720920:VIM720921 VSI720920:VSI720921 WCE720920:WCE720921 WMA720920:WMA720921 WVW720920:WVW720921 V786456:V786457 JK786456:JK786457 TG786456:TG786457 ADC786456:ADC786457 AMY786456:AMY786457 AWU786456:AWU786457 BGQ786456:BGQ786457 BQM786456:BQM786457 CAI786456:CAI786457 CKE786456:CKE786457 CUA786456:CUA786457 DDW786456:DDW786457 DNS786456:DNS786457 DXO786456:DXO786457 EHK786456:EHK786457 ERG786456:ERG786457 FBC786456:FBC786457 FKY786456:FKY786457 FUU786456:FUU786457 GEQ786456:GEQ786457 GOM786456:GOM786457 GYI786456:GYI786457 HIE786456:HIE786457 HSA786456:HSA786457 IBW786456:IBW786457 ILS786456:ILS786457 IVO786456:IVO786457 JFK786456:JFK786457 JPG786456:JPG786457 JZC786456:JZC786457 KIY786456:KIY786457 KSU786456:KSU786457 LCQ786456:LCQ786457 LMM786456:LMM786457 LWI786456:LWI786457 MGE786456:MGE786457 MQA786456:MQA786457 MZW786456:MZW786457 NJS786456:NJS786457 NTO786456:NTO786457 ODK786456:ODK786457 ONG786456:ONG786457 OXC786456:OXC786457 PGY786456:PGY786457 PQU786456:PQU786457 QAQ786456:QAQ786457 QKM786456:QKM786457 QUI786456:QUI786457 REE786456:REE786457 ROA786456:ROA786457 RXW786456:RXW786457 SHS786456:SHS786457 SRO786456:SRO786457 TBK786456:TBK786457 TLG786456:TLG786457 TVC786456:TVC786457 UEY786456:UEY786457 UOU786456:UOU786457 UYQ786456:UYQ786457 VIM786456:VIM786457 VSI786456:VSI786457 WCE786456:WCE786457 WMA786456:WMA786457 WVW786456:WVW786457 V851992:V851993 JK851992:JK851993 TG851992:TG851993 ADC851992:ADC851993 AMY851992:AMY851993 AWU851992:AWU851993 BGQ851992:BGQ851993 BQM851992:BQM851993 CAI851992:CAI851993 CKE851992:CKE851993 CUA851992:CUA851993 DDW851992:DDW851993 DNS851992:DNS851993 DXO851992:DXO851993 EHK851992:EHK851993 ERG851992:ERG851993 FBC851992:FBC851993 FKY851992:FKY851993 FUU851992:FUU851993 GEQ851992:GEQ851993 GOM851992:GOM851993 GYI851992:GYI851993 HIE851992:HIE851993 HSA851992:HSA851993 IBW851992:IBW851993 ILS851992:ILS851993 IVO851992:IVO851993 JFK851992:JFK851993 JPG851992:JPG851993 JZC851992:JZC851993 KIY851992:KIY851993 KSU851992:KSU851993 LCQ851992:LCQ851993 LMM851992:LMM851993 LWI851992:LWI851993 MGE851992:MGE851993 MQA851992:MQA851993 MZW851992:MZW851993 NJS851992:NJS851993 NTO851992:NTO851993 ODK851992:ODK851993 ONG851992:ONG851993 OXC851992:OXC851993 PGY851992:PGY851993 PQU851992:PQU851993 QAQ851992:QAQ851993 QKM851992:QKM851993 QUI851992:QUI851993 REE851992:REE851993 ROA851992:ROA851993 RXW851992:RXW851993 SHS851992:SHS851993 SRO851992:SRO851993 TBK851992:TBK851993 TLG851992:TLG851993 TVC851992:TVC851993 UEY851992:UEY851993 UOU851992:UOU851993 UYQ851992:UYQ851993 VIM851992:VIM851993 VSI851992:VSI851993 WCE851992:WCE851993 WMA851992:WMA851993 WVW851992:WVW851993 V917528:V917529 JK917528:JK917529 TG917528:TG917529 ADC917528:ADC917529 AMY917528:AMY917529 AWU917528:AWU917529 BGQ917528:BGQ917529 BQM917528:BQM917529 CAI917528:CAI917529 CKE917528:CKE917529 CUA917528:CUA917529 DDW917528:DDW917529 DNS917528:DNS917529 DXO917528:DXO917529 EHK917528:EHK917529 ERG917528:ERG917529 FBC917528:FBC917529 FKY917528:FKY917529 FUU917528:FUU917529 GEQ917528:GEQ917529 GOM917528:GOM917529 GYI917528:GYI917529 HIE917528:HIE917529 HSA917528:HSA917529 IBW917528:IBW917529 ILS917528:ILS917529 IVO917528:IVO917529 JFK917528:JFK917529 JPG917528:JPG917529 JZC917528:JZC917529 KIY917528:KIY917529 KSU917528:KSU917529 LCQ917528:LCQ917529 LMM917528:LMM917529 LWI917528:LWI917529 MGE917528:MGE917529 MQA917528:MQA917529 MZW917528:MZW917529 NJS917528:NJS917529 NTO917528:NTO917529 ODK917528:ODK917529 ONG917528:ONG917529 OXC917528:OXC917529 PGY917528:PGY917529 PQU917528:PQU917529 QAQ917528:QAQ917529 QKM917528:QKM917529 QUI917528:QUI917529 REE917528:REE917529 ROA917528:ROA917529 RXW917528:RXW917529 SHS917528:SHS917529 SRO917528:SRO917529 TBK917528:TBK917529 TLG917528:TLG917529 TVC917528:TVC917529 UEY917528:UEY917529 UOU917528:UOU917529 UYQ917528:UYQ917529 VIM917528:VIM917529 VSI917528:VSI917529 WCE917528:WCE917529 WMA917528:WMA917529 WVW917528:WVW917529 V983064:V983065 JK983064:JK983065 TG983064:TG983065 ADC983064:ADC983065 AMY983064:AMY983065 AWU983064:AWU983065 BGQ983064:BGQ983065 BQM983064:BQM983065 CAI983064:CAI983065 CKE983064:CKE983065 CUA983064:CUA983065 DDW983064:DDW983065 DNS983064:DNS983065 DXO983064:DXO983065 EHK983064:EHK983065 ERG983064:ERG983065 FBC983064:FBC983065 FKY983064:FKY983065 FUU983064:FUU983065 GEQ983064:GEQ983065 GOM983064:GOM983065 GYI983064:GYI983065 HIE983064:HIE983065 HSA983064:HSA983065 IBW983064:IBW983065 ILS983064:ILS983065 IVO983064:IVO983065 JFK983064:JFK983065 JPG983064:JPG983065 JZC983064:JZC983065 KIY983064:KIY983065 KSU983064:KSU983065 LCQ983064:LCQ983065 LMM983064:LMM983065 LWI983064:LWI983065 MGE983064:MGE983065 MQA983064:MQA983065 MZW983064:MZW983065 NJS983064:NJS983065 NTO983064:NTO983065 ODK983064:ODK983065 ONG983064:ONG983065 OXC983064:OXC983065 PGY983064:PGY983065 PQU983064:PQU983065 QAQ983064:QAQ983065 QKM983064:QKM983065 QUI983064:QUI983065 REE983064:REE983065 ROA983064:ROA983065 RXW983064:RXW983065 SHS983064:SHS983065 SRO983064:SRO983065 TBK983064:TBK983065 TLG983064:TLG983065 TVC983064:TVC983065 UEY983064:UEY983065 UOU983064:UOU983065 UYQ983064:UYQ983065 VIM983064:VIM983065 VSI983064:VSI983065 WCE983064:WCE983065 WMA983064:WMA983065 JK24:JK25"/>
    <dataValidation allowBlank="1" showInputMessage="1" showErrorMessage="1" prompt="Для выбора выполните двойной щелчок левой клавиши мыши по соответствующей ячейке." sqref="JO24:JO25 X65560:X65562 JM65560:JM65562 TI65560:TI65562 ADE65560:ADE65562 ANA65560:ANA65562 AWW65560:AWW65562 BGS65560:BGS65562 BQO65560:BQO65562 CAK65560:CAK65562 CKG65560:CKG65562 CUC65560:CUC65562 DDY65560:DDY65562 DNU65560:DNU65562 DXQ65560:DXQ65562 EHM65560:EHM65562 ERI65560:ERI65562 FBE65560:FBE65562 FLA65560:FLA65562 FUW65560:FUW65562 GES65560:GES65562 GOO65560:GOO65562 GYK65560:GYK65562 HIG65560:HIG65562 HSC65560:HSC65562 IBY65560:IBY65562 ILU65560:ILU65562 IVQ65560:IVQ65562 JFM65560:JFM65562 JPI65560:JPI65562 JZE65560:JZE65562 KJA65560:KJA65562 KSW65560:KSW65562 LCS65560:LCS65562 LMO65560:LMO65562 LWK65560:LWK65562 MGG65560:MGG65562 MQC65560:MQC65562 MZY65560:MZY65562 NJU65560:NJU65562 NTQ65560:NTQ65562 ODM65560:ODM65562 ONI65560:ONI65562 OXE65560:OXE65562 PHA65560:PHA65562 PQW65560:PQW65562 QAS65560:QAS65562 QKO65560:QKO65562 QUK65560:QUK65562 REG65560:REG65562 ROC65560:ROC65562 RXY65560:RXY65562 SHU65560:SHU65562 SRQ65560:SRQ65562 TBM65560:TBM65562 TLI65560:TLI65562 TVE65560:TVE65562 UFA65560:UFA65562 UOW65560:UOW65562 UYS65560:UYS65562 VIO65560:VIO65562 VSK65560:VSK65562 WCG65560:WCG65562 WMC65560:WMC65562 WVY65560:WVY65562 X131096:X131098 JM131096:JM131098 TI131096:TI131098 ADE131096:ADE131098 ANA131096:ANA131098 AWW131096:AWW131098 BGS131096:BGS131098 BQO131096:BQO131098 CAK131096:CAK131098 CKG131096:CKG131098 CUC131096:CUC131098 DDY131096:DDY131098 DNU131096:DNU131098 DXQ131096:DXQ131098 EHM131096:EHM131098 ERI131096:ERI131098 FBE131096:FBE131098 FLA131096:FLA131098 FUW131096:FUW131098 GES131096:GES131098 GOO131096:GOO131098 GYK131096:GYK131098 HIG131096:HIG131098 HSC131096:HSC131098 IBY131096:IBY131098 ILU131096:ILU131098 IVQ131096:IVQ131098 JFM131096:JFM131098 JPI131096:JPI131098 JZE131096:JZE131098 KJA131096:KJA131098 KSW131096:KSW131098 LCS131096:LCS131098 LMO131096:LMO131098 LWK131096:LWK131098 MGG131096:MGG131098 MQC131096:MQC131098 MZY131096:MZY131098 NJU131096:NJU131098 NTQ131096:NTQ131098 ODM131096:ODM131098 ONI131096:ONI131098 OXE131096:OXE131098 PHA131096:PHA131098 PQW131096:PQW131098 QAS131096:QAS131098 QKO131096:QKO131098 QUK131096:QUK131098 REG131096:REG131098 ROC131096:ROC131098 RXY131096:RXY131098 SHU131096:SHU131098 SRQ131096:SRQ131098 TBM131096:TBM131098 TLI131096:TLI131098 TVE131096:TVE131098 UFA131096:UFA131098 UOW131096:UOW131098 UYS131096:UYS131098 VIO131096:VIO131098 VSK131096:VSK131098 WCG131096:WCG131098 WMC131096:WMC131098 WVY131096:WVY131098 X196632:X196634 JM196632:JM196634 TI196632:TI196634 ADE196632:ADE196634 ANA196632:ANA196634 AWW196632:AWW196634 BGS196632:BGS196634 BQO196632:BQO196634 CAK196632:CAK196634 CKG196632:CKG196634 CUC196632:CUC196634 DDY196632:DDY196634 DNU196632:DNU196634 DXQ196632:DXQ196634 EHM196632:EHM196634 ERI196632:ERI196634 FBE196632:FBE196634 FLA196632:FLA196634 FUW196632:FUW196634 GES196632:GES196634 GOO196632:GOO196634 GYK196632:GYK196634 HIG196632:HIG196634 HSC196632:HSC196634 IBY196632:IBY196634 ILU196632:ILU196634 IVQ196632:IVQ196634 JFM196632:JFM196634 JPI196632:JPI196634 JZE196632:JZE196634 KJA196632:KJA196634 KSW196632:KSW196634 LCS196632:LCS196634 LMO196632:LMO196634 LWK196632:LWK196634 MGG196632:MGG196634 MQC196632:MQC196634 MZY196632:MZY196634 NJU196632:NJU196634 NTQ196632:NTQ196634 ODM196632:ODM196634 ONI196632:ONI196634 OXE196632:OXE196634 PHA196632:PHA196634 PQW196632:PQW196634 QAS196632:QAS196634 QKO196632:QKO196634 QUK196632:QUK196634 REG196632:REG196634 ROC196632:ROC196634 RXY196632:RXY196634 SHU196632:SHU196634 SRQ196632:SRQ196634 TBM196632:TBM196634 TLI196632:TLI196634 TVE196632:TVE196634 UFA196632:UFA196634 UOW196632:UOW196634 UYS196632:UYS196634 VIO196632:VIO196634 VSK196632:VSK196634 WCG196632:WCG196634 WMC196632:WMC196634 WVY196632:WVY196634 X262168:X262170 JM262168:JM262170 TI262168:TI262170 ADE262168:ADE262170 ANA262168:ANA262170 AWW262168:AWW262170 BGS262168:BGS262170 BQO262168:BQO262170 CAK262168:CAK262170 CKG262168:CKG262170 CUC262168:CUC262170 DDY262168:DDY262170 DNU262168:DNU262170 DXQ262168:DXQ262170 EHM262168:EHM262170 ERI262168:ERI262170 FBE262168:FBE262170 FLA262168:FLA262170 FUW262168:FUW262170 GES262168:GES262170 GOO262168:GOO262170 GYK262168:GYK262170 HIG262168:HIG262170 HSC262168:HSC262170 IBY262168:IBY262170 ILU262168:ILU262170 IVQ262168:IVQ262170 JFM262168:JFM262170 JPI262168:JPI262170 JZE262168:JZE262170 KJA262168:KJA262170 KSW262168:KSW262170 LCS262168:LCS262170 LMO262168:LMO262170 LWK262168:LWK262170 MGG262168:MGG262170 MQC262168:MQC262170 MZY262168:MZY262170 NJU262168:NJU262170 NTQ262168:NTQ262170 ODM262168:ODM262170 ONI262168:ONI262170 OXE262168:OXE262170 PHA262168:PHA262170 PQW262168:PQW262170 QAS262168:QAS262170 QKO262168:QKO262170 QUK262168:QUK262170 REG262168:REG262170 ROC262168:ROC262170 RXY262168:RXY262170 SHU262168:SHU262170 SRQ262168:SRQ262170 TBM262168:TBM262170 TLI262168:TLI262170 TVE262168:TVE262170 UFA262168:UFA262170 UOW262168:UOW262170 UYS262168:UYS262170 VIO262168:VIO262170 VSK262168:VSK262170 WCG262168:WCG262170 WMC262168:WMC262170 WVY262168:WVY262170 X327704:X327706 JM327704:JM327706 TI327704:TI327706 ADE327704:ADE327706 ANA327704:ANA327706 AWW327704:AWW327706 BGS327704:BGS327706 BQO327704:BQO327706 CAK327704:CAK327706 CKG327704:CKG327706 CUC327704:CUC327706 DDY327704:DDY327706 DNU327704:DNU327706 DXQ327704:DXQ327706 EHM327704:EHM327706 ERI327704:ERI327706 FBE327704:FBE327706 FLA327704:FLA327706 FUW327704:FUW327706 GES327704:GES327706 GOO327704:GOO327706 GYK327704:GYK327706 HIG327704:HIG327706 HSC327704:HSC327706 IBY327704:IBY327706 ILU327704:ILU327706 IVQ327704:IVQ327706 JFM327704:JFM327706 JPI327704:JPI327706 JZE327704:JZE327706 KJA327704:KJA327706 KSW327704:KSW327706 LCS327704:LCS327706 LMO327704:LMO327706 LWK327704:LWK327706 MGG327704:MGG327706 MQC327704:MQC327706 MZY327704:MZY327706 NJU327704:NJU327706 NTQ327704:NTQ327706 ODM327704:ODM327706 ONI327704:ONI327706 OXE327704:OXE327706 PHA327704:PHA327706 PQW327704:PQW327706 QAS327704:QAS327706 QKO327704:QKO327706 QUK327704:QUK327706 REG327704:REG327706 ROC327704:ROC327706 RXY327704:RXY327706 SHU327704:SHU327706 SRQ327704:SRQ327706 TBM327704:TBM327706 TLI327704:TLI327706 TVE327704:TVE327706 UFA327704:UFA327706 UOW327704:UOW327706 UYS327704:UYS327706 VIO327704:VIO327706 VSK327704:VSK327706 WCG327704:WCG327706 WMC327704:WMC327706 WVY327704:WVY327706 X393240:X393242 JM393240:JM393242 TI393240:TI393242 ADE393240:ADE393242 ANA393240:ANA393242 AWW393240:AWW393242 BGS393240:BGS393242 BQO393240:BQO393242 CAK393240:CAK393242 CKG393240:CKG393242 CUC393240:CUC393242 DDY393240:DDY393242 DNU393240:DNU393242 DXQ393240:DXQ393242 EHM393240:EHM393242 ERI393240:ERI393242 FBE393240:FBE393242 FLA393240:FLA393242 FUW393240:FUW393242 GES393240:GES393242 GOO393240:GOO393242 GYK393240:GYK393242 HIG393240:HIG393242 HSC393240:HSC393242 IBY393240:IBY393242 ILU393240:ILU393242 IVQ393240:IVQ393242 JFM393240:JFM393242 JPI393240:JPI393242 JZE393240:JZE393242 KJA393240:KJA393242 KSW393240:KSW393242 LCS393240:LCS393242 LMO393240:LMO393242 LWK393240:LWK393242 MGG393240:MGG393242 MQC393240:MQC393242 MZY393240:MZY393242 NJU393240:NJU393242 NTQ393240:NTQ393242 ODM393240:ODM393242 ONI393240:ONI393242 OXE393240:OXE393242 PHA393240:PHA393242 PQW393240:PQW393242 QAS393240:QAS393242 QKO393240:QKO393242 QUK393240:QUK393242 REG393240:REG393242 ROC393240:ROC393242 RXY393240:RXY393242 SHU393240:SHU393242 SRQ393240:SRQ393242 TBM393240:TBM393242 TLI393240:TLI393242 TVE393240:TVE393242 UFA393240:UFA393242 UOW393240:UOW393242 UYS393240:UYS393242 VIO393240:VIO393242 VSK393240:VSK393242 WCG393240:WCG393242 WMC393240:WMC393242 WVY393240:WVY393242 X458776:X458778 JM458776:JM458778 TI458776:TI458778 ADE458776:ADE458778 ANA458776:ANA458778 AWW458776:AWW458778 BGS458776:BGS458778 BQO458776:BQO458778 CAK458776:CAK458778 CKG458776:CKG458778 CUC458776:CUC458778 DDY458776:DDY458778 DNU458776:DNU458778 DXQ458776:DXQ458778 EHM458776:EHM458778 ERI458776:ERI458778 FBE458776:FBE458778 FLA458776:FLA458778 FUW458776:FUW458778 GES458776:GES458778 GOO458776:GOO458778 GYK458776:GYK458778 HIG458776:HIG458778 HSC458776:HSC458778 IBY458776:IBY458778 ILU458776:ILU458778 IVQ458776:IVQ458778 JFM458776:JFM458778 JPI458776:JPI458778 JZE458776:JZE458778 KJA458776:KJA458778 KSW458776:KSW458778 LCS458776:LCS458778 LMO458776:LMO458778 LWK458776:LWK458778 MGG458776:MGG458778 MQC458776:MQC458778 MZY458776:MZY458778 NJU458776:NJU458778 NTQ458776:NTQ458778 ODM458776:ODM458778 ONI458776:ONI458778 OXE458776:OXE458778 PHA458776:PHA458778 PQW458776:PQW458778 QAS458776:QAS458778 QKO458776:QKO458778 QUK458776:QUK458778 REG458776:REG458778 ROC458776:ROC458778 RXY458776:RXY458778 SHU458776:SHU458778 SRQ458776:SRQ458778 TBM458776:TBM458778 TLI458776:TLI458778 TVE458776:TVE458778 UFA458776:UFA458778 UOW458776:UOW458778 UYS458776:UYS458778 VIO458776:VIO458778 VSK458776:VSK458778 WCG458776:WCG458778 WMC458776:WMC458778 WVY458776:WVY458778 X524312:X524314 JM524312:JM524314 TI524312:TI524314 ADE524312:ADE524314 ANA524312:ANA524314 AWW524312:AWW524314 BGS524312:BGS524314 BQO524312:BQO524314 CAK524312:CAK524314 CKG524312:CKG524314 CUC524312:CUC524314 DDY524312:DDY524314 DNU524312:DNU524314 DXQ524312:DXQ524314 EHM524312:EHM524314 ERI524312:ERI524314 FBE524312:FBE524314 FLA524312:FLA524314 FUW524312:FUW524314 GES524312:GES524314 GOO524312:GOO524314 GYK524312:GYK524314 HIG524312:HIG524314 HSC524312:HSC524314 IBY524312:IBY524314 ILU524312:ILU524314 IVQ524312:IVQ524314 JFM524312:JFM524314 JPI524312:JPI524314 JZE524312:JZE524314 KJA524312:KJA524314 KSW524312:KSW524314 LCS524312:LCS524314 LMO524312:LMO524314 LWK524312:LWK524314 MGG524312:MGG524314 MQC524312:MQC524314 MZY524312:MZY524314 NJU524312:NJU524314 NTQ524312:NTQ524314 ODM524312:ODM524314 ONI524312:ONI524314 OXE524312:OXE524314 PHA524312:PHA524314 PQW524312:PQW524314 QAS524312:QAS524314 QKO524312:QKO524314 QUK524312:QUK524314 REG524312:REG524314 ROC524312:ROC524314 RXY524312:RXY524314 SHU524312:SHU524314 SRQ524312:SRQ524314 TBM524312:TBM524314 TLI524312:TLI524314 TVE524312:TVE524314 UFA524312:UFA524314 UOW524312:UOW524314 UYS524312:UYS524314 VIO524312:VIO524314 VSK524312:VSK524314 WCG524312:WCG524314 WMC524312:WMC524314 WVY524312:WVY524314 X589848:X589850 JM589848:JM589850 TI589848:TI589850 ADE589848:ADE589850 ANA589848:ANA589850 AWW589848:AWW589850 BGS589848:BGS589850 BQO589848:BQO589850 CAK589848:CAK589850 CKG589848:CKG589850 CUC589848:CUC589850 DDY589848:DDY589850 DNU589848:DNU589850 DXQ589848:DXQ589850 EHM589848:EHM589850 ERI589848:ERI589850 FBE589848:FBE589850 FLA589848:FLA589850 FUW589848:FUW589850 GES589848:GES589850 GOO589848:GOO589850 GYK589848:GYK589850 HIG589848:HIG589850 HSC589848:HSC589850 IBY589848:IBY589850 ILU589848:ILU589850 IVQ589848:IVQ589850 JFM589848:JFM589850 JPI589848:JPI589850 JZE589848:JZE589850 KJA589848:KJA589850 KSW589848:KSW589850 LCS589848:LCS589850 LMO589848:LMO589850 LWK589848:LWK589850 MGG589848:MGG589850 MQC589848:MQC589850 MZY589848:MZY589850 NJU589848:NJU589850 NTQ589848:NTQ589850 ODM589848:ODM589850 ONI589848:ONI589850 OXE589848:OXE589850 PHA589848:PHA589850 PQW589848:PQW589850 QAS589848:QAS589850 QKO589848:QKO589850 QUK589848:QUK589850 REG589848:REG589850 ROC589848:ROC589850 RXY589848:RXY589850 SHU589848:SHU589850 SRQ589848:SRQ589850 TBM589848:TBM589850 TLI589848:TLI589850 TVE589848:TVE589850 UFA589848:UFA589850 UOW589848:UOW589850 UYS589848:UYS589850 VIO589848:VIO589850 VSK589848:VSK589850 WCG589848:WCG589850 WMC589848:WMC589850 WVY589848:WVY589850 X655384:X655386 JM655384:JM655386 TI655384:TI655386 ADE655384:ADE655386 ANA655384:ANA655386 AWW655384:AWW655386 BGS655384:BGS655386 BQO655384:BQO655386 CAK655384:CAK655386 CKG655384:CKG655386 CUC655384:CUC655386 DDY655384:DDY655386 DNU655384:DNU655386 DXQ655384:DXQ655386 EHM655384:EHM655386 ERI655384:ERI655386 FBE655384:FBE655386 FLA655384:FLA655386 FUW655384:FUW655386 GES655384:GES655386 GOO655384:GOO655386 GYK655384:GYK655386 HIG655384:HIG655386 HSC655384:HSC655386 IBY655384:IBY655386 ILU655384:ILU655386 IVQ655384:IVQ655386 JFM655384:JFM655386 JPI655384:JPI655386 JZE655384:JZE655386 KJA655384:KJA655386 KSW655384:KSW655386 LCS655384:LCS655386 LMO655384:LMO655386 LWK655384:LWK655386 MGG655384:MGG655386 MQC655384:MQC655386 MZY655384:MZY655386 NJU655384:NJU655386 NTQ655384:NTQ655386 ODM655384:ODM655386 ONI655384:ONI655386 OXE655384:OXE655386 PHA655384:PHA655386 PQW655384:PQW655386 QAS655384:QAS655386 QKO655384:QKO655386 QUK655384:QUK655386 REG655384:REG655386 ROC655384:ROC655386 RXY655384:RXY655386 SHU655384:SHU655386 SRQ655384:SRQ655386 TBM655384:TBM655386 TLI655384:TLI655386 TVE655384:TVE655386 UFA655384:UFA655386 UOW655384:UOW655386 UYS655384:UYS655386 VIO655384:VIO655386 VSK655384:VSK655386 WCG655384:WCG655386 WMC655384:WMC655386 WVY655384:WVY655386 X720920:X720922 JM720920:JM720922 TI720920:TI720922 ADE720920:ADE720922 ANA720920:ANA720922 AWW720920:AWW720922 BGS720920:BGS720922 BQO720920:BQO720922 CAK720920:CAK720922 CKG720920:CKG720922 CUC720920:CUC720922 DDY720920:DDY720922 DNU720920:DNU720922 DXQ720920:DXQ720922 EHM720920:EHM720922 ERI720920:ERI720922 FBE720920:FBE720922 FLA720920:FLA720922 FUW720920:FUW720922 GES720920:GES720922 GOO720920:GOO720922 GYK720920:GYK720922 HIG720920:HIG720922 HSC720920:HSC720922 IBY720920:IBY720922 ILU720920:ILU720922 IVQ720920:IVQ720922 JFM720920:JFM720922 JPI720920:JPI720922 JZE720920:JZE720922 KJA720920:KJA720922 KSW720920:KSW720922 LCS720920:LCS720922 LMO720920:LMO720922 LWK720920:LWK720922 MGG720920:MGG720922 MQC720920:MQC720922 MZY720920:MZY720922 NJU720920:NJU720922 NTQ720920:NTQ720922 ODM720920:ODM720922 ONI720920:ONI720922 OXE720920:OXE720922 PHA720920:PHA720922 PQW720920:PQW720922 QAS720920:QAS720922 QKO720920:QKO720922 QUK720920:QUK720922 REG720920:REG720922 ROC720920:ROC720922 RXY720920:RXY720922 SHU720920:SHU720922 SRQ720920:SRQ720922 TBM720920:TBM720922 TLI720920:TLI720922 TVE720920:TVE720922 UFA720920:UFA720922 UOW720920:UOW720922 UYS720920:UYS720922 VIO720920:VIO720922 VSK720920:VSK720922 WCG720920:WCG720922 WMC720920:WMC720922 WVY720920:WVY720922 X786456:X786458 JM786456:JM786458 TI786456:TI786458 ADE786456:ADE786458 ANA786456:ANA786458 AWW786456:AWW786458 BGS786456:BGS786458 BQO786456:BQO786458 CAK786456:CAK786458 CKG786456:CKG786458 CUC786456:CUC786458 DDY786456:DDY786458 DNU786456:DNU786458 DXQ786456:DXQ786458 EHM786456:EHM786458 ERI786456:ERI786458 FBE786456:FBE786458 FLA786456:FLA786458 FUW786456:FUW786458 GES786456:GES786458 GOO786456:GOO786458 GYK786456:GYK786458 HIG786456:HIG786458 HSC786456:HSC786458 IBY786456:IBY786458 ILU786456:ILU786458 IVQ786456:IVQ786458 JFM786456:JFM786458 JPI786456:JPI786458 JZE786456:JZE786458 KJA786456:KJA786458 KSW786456:KSW786458 LCS786456:LCS786458 LMO786456:LMO786458 LWK786456:LWK786458 MGG786456:MGG786458 MQC786456:MQC786458 MZY786456:MZY786458 NJU786456:NJU786458 NTQ786456:NTQ786458 ODM786456:ODM786458 ONI786456:ONI786458 OXE786456:OXE786458 PHA786456:PHA786458 PQW786456:PQW786458 QAS786456:QAS786458 QKO786456:QKO786458 QUK786456:QUK786458 REG786456:REG786458 ROC786456:ROC786458 RXY786456:RXY786458 SHU786456:SHU786458 SRQ786456:SRQ786458 TBM786456:TBM786458 TLI786456:TLI786458 TVE786456:TVE786458 UFA786456:UFA786458 UOW786456:UOW786458 UYS786456:UYS786458 VIO786456:VIO786458 VSK786456:VSK786458 WCG786456:WCG786458 WMC786456:WMC786458 WVY786456:WVY786458 X851992:X851994 JM851992:JM851994 TI851992:TI851994 ADE851992:ADE851994 ANA851992:ANA851994 AWW851992:AWW851994 BGS851992:BGS851994 BQO851992:BQO851994 CAK851992:CAK851994 CKG851992:CKG851994 CUC851992:CUC851994 DDY851992:DDY851994 DNU851992:DNU851994 DXQ851992:DXQ851994 EHM851992:EHM851994 ERI851992:ERI851994 FBE851992:FBE851994 FLA851992:FLA851994 FUW851992:FUW851994 GES851992:GES851994 GOO851992:GOO851994 GYK851992:GYK851994 HIG851992:HIG851994 HSC851992:HSC851994 IBY851992:IBY851994 ILU851992:ILU851994 IVQ851992:IVQ851994 JFM851992:JFM851994 JPI851992:JPI851994 JZE851992:JZE851994 KJA851992:KJA851994 KSW851992:KSW851994 LCS851992:LCS851994 LMO851992:LMO851994 LWK851992:LWK851994 MGG851992:MGG851994 MQC851992:MQC851994 MZY851992:MZY851994 NJU851992:NJU851994 NTQ851992:NTQ851994 ODM851992:ODM851994 ONI851992:ONI851994 OXE851992:OXE851994 PHA851992:PHA851994 PQW851992:PQW851994 QAS851992:QAS851994 QKO851992:QKO851994 QUK851992:QUK851994 REG851992:REG851994 ROC851992:ROC851994 RXY851992:RXY851994 SHU851992:SHU851994 SRQ851992:SRQ851994 TBM851992:TBM851994 TLI851992:TLI851994 TVE851992:TVE851994 UFA851992:UFA851994 UOW851992:UOW851994 UYS851992:UYS851994 VIO851992:VIO851994 VSK851992:VSK851994 WCG851992:WCG851994 WMC851992:WMC851994 WVY851992:WVY851994 X917528:X917530 JM917528:JM917530 TI917528:TI917530 ADE917528:ADE917530 ANA917528:ANA917530 AWW917528:AWW917530 BGS917528:BGS917530 BQO917528:BQO917530 CAK917528:CAK917530 CKG917528:CKG917530 CUC917528:CUC917530 DDY917528:DDY917530 DNU917528:DNU917530 DXQ917528:DXQ917530 EHM917528:EHM917530 ERI917528:ERI917530 FBE917528:FBE917530 FLA917528:FLA917530 FUW917528:FUW917530 GES917528:GES917530 GOO917528:GOO917530 GYK917528:GYK917530 HIG917528:HIG917530 HSC917528:HSC917530 IBY917528:IBY917530 ILU917528:ILU917530 IVQ917528:IVQ917530 JFM917528:JFM917530 JPI917528:JPI917530 JZE917528:JZE917530 KJA917528:KJA917530 KSW917528:KSW917530 LCS917528:LCS917530 LMO917528:LMO917530 LWK917528:LWK917530 MGG917528:MGG917530 MQC917528:MQC917530 MZY917528:MZY917530 NJU917528:NJU917530 NTQ917528:NTQ917530 ODM917528:ODM917530 ONI917528:ONI917530 OXE917528:OXE917530 PHA917528:PHA917530 PQW917528:PQW917530 QAS917528:QAS917530 QKO917528:QKO917530 QUK917528:QUK917530 REG917528:REG917530 ROC917528:ROC917530 RXY917528:RXY917530 SHU917528:SHU917530 SRQ917528:SRQ917530 TBM917528:TBM917530 TLI917528:TLI917530 TVE917528:TVE917530 UFA917528:UFA917530 UOW917528:UOW917530 UYS917528:UYS917530 VIO917528:VIO917530 VSK917528:VSK917530 WCG917528:WCG917530 WMC917528:WMC917530 WVY917528:WVY917530 X983064:X983066 JM983064:JM983066 TI983064:TI983066 ADE983064:ADE983066 ANA983064:ANA983066 AWW983064:AWW983066 BGS983064:BGS983066 BQO983064:BQO983066 CAK983064:CAK983066 CKG983064:CKG983066 CUC983064:CUC983066 DDY983064:DDY983066 DNU983064:DNU983066 DXQ983064:DXQ983066 EHM983064:EHM983066 ERI983064:ERI983066 FBE983064:FBE983066 FLA983064:FLA983066 FUW983064:FUW983066 GES983064:GES983066 GOO983064:GOO983066 GYK983064:GYK983066 HIG983064:HIG983066 HSC983064:HSC983066 IBY983064:IBY983066 ILU983064:ILU983066 IVQ983064:IVQ983066 JFM983064:JFM983066 JPI983064:JPI983066 JZE983064:JZE983066 KJA983064:KJA983066 KSW983064:KSW983066 LCS983064:LCS983066 LMO983064:LMO983066 LWK983064:LWK983066 MGG983064:MGG983066 MQC983064:MQC983066 MZY983064:MZY983066 NJU983064:NJU983066 NTQ983064:NTQ983066 ODM983064:ODM983066 ONI983064:ONI983066 OXE983064:OXE983066 PHA983064:PHA983066 PQW983064:PQW983066 QAS983064:QAS983066 QKO983064:QKO983066 QUK983064:QUK983066 REG983064:REG983066 ROC983064:ROC983066 RXY983064:RXY983066 SHU983064:SHU983066 SRQ983064:SRQ983066 TBM983064:TBM983066 TLI983064:TLI983066 TVE983064:TVE983066 UFA983064:UFA983066 UOW983064:UOW983066 UYS983064:UYS983066 VIO983064:VIO983066 VSK983064:VSK983066 WCG983064:WCG983066 WMC983064:WMC983066 WVY983064:WVY983066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WWA983064:WWA983065 Z131096:Z131097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Z196632:Z196633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Z262168:Z262169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Z327704:Z327705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Z393240:Z393241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Z458776:Z458777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Z524312:Z524313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Z589848:Z589849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Z655384:Z655385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Z720920:Z720921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Z786456:Z786457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Z851992:Z851993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Z917528:Z917529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Z983064:Z983065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Z24:Z2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VY24:WVY26 X24:X26 JM24:JM26 TI24:TI26 ADE24:ADE26 ANA24:ANA26 AWW24:AWW26 BGS24:BGS26 BQO24:BQO26 CAK24:CAK26 CKG24:CKG26 CUC24:CUC26 DDY24:DDY26 DNU24:DNU26 DXQ24:DXQ26 EHM24:EHM26 ERI24:ERI26 FBE24:FBE26 FLA24:FLA26 FUW24:FUW26 GES24:GES26 GOO24:GOO26 GYK24:GYK26 HIG24:HIG26 HSC24:HSC26 IBY24:IBY26 ILU24:ILU26 IVQ24:IVQ26 JFM24:JFM26 JPI24:JPI26 JZE24:JZE26 KJA24:KJA26 KSW24:KSW26 LCS24:LCS26 LMO24:LMO26 LWK24:LWK26 MGG24:MGG26 MQC24:MQC26 MZY24:MZY26 NJU24:NJU26 NTQ24:NTQ26 ODM24:ODM26 ONI24:ONI26 OXE24:OXE26 PHA24:PHA26 PQW24:PQW26 QAS24:QAS26 QKO24:QKO26 QUK24:QUK26 REG24:REG26 ROC24:ROC26 RXY24:RXY26 SHU24:SHU26 SRQ24:SRQ26 TBM24:TBM26 TLI24:TLI26 TVE24:TVE26 UFA24:UFA26 UOW24:UOW26 UYS24:UYS26 VIO24:VIO26 VSK24:VSK26 WCG24:WCG26 WMC24:WMC26 Z65560:Z65561"/>
    <dataValidation type="textLength" operator="lessThanOrEqual" allowBlank="1" showInputMessage="1" showErrorMessage="1" errorTitle="Ошибка" error="Допускается ввод не более 900 символов!" prompt="Укажите поставщика" sqref="SX25 ACT25 AMP25 AWL25 BGH25 BQD25 BZZ25 CJV25 CTR25 DDN25 DNJ25 DXF25 EHB25 EQX25 FAT25 FKP25 FUL25 GEH25 GOD25 GXZ25 HHV25 HRR25 IBN25 ILJ25 IVF25 JFB25 JOX25 JYT25 KIP25 KSL25 LCH25 LMD25 LVZ25 MFV25 MPR25 MZN25 NJJ25 NTF25 ODB25 OMX25 OWT25 PGP25 PQL25 QAH25 QKD25 QTZ25 RDV25 RNR25 RXN25 SHJ25 SRF25 TBB25 TKX25 TUT25 UEP25 UOL25 UYH25 VID25 VRZ25 WBV25 WLR25 WVN25 M25 WVN983065 M65561 JB65561 SX65561 ACT65561 AMP65561 AWL65561 BGH65561 BQD65561 BZZ65561 CJV65561 CTR65561 DDN65561 DNJ65561 DXF65561 EHB65561 EQX65561 FAT65561 FKP65561 FUL65561 GEH65561 GOD65561 GXZ65561 HHV65561 HRR65561 IBN65561 ILJ65561 IVF65561 JFB65561 JOX65561 JYT65561 KIP65561 KSL65561 LCH65561 LMD65561 LVZ65561 MFV65561 MPR65561 MZN65561 NJJ65561 NTF65561 ODB65561 OMX65561 OWT65561 PGP65561 PQL65561 QAH65561 QKD65561 QTZ65561 RDV65561 RNR65561 RXN65561 SHJ65561 SRF65561 TBB65561 TKX65561 TUT65561 UEP65561 UOL65561 UYH65561 VID65561 VRZ65561 WBV65561 WLR65561 WVN65561 M131097 JB131097 SX131097 ACT131097 AMP131097 AWL131097 BGH131097 BQD131097 BZZ131097 CJV131097 CTR131097 DDN131097 DNJ131097 DXF131097 EHB131097 EQX131097 FAT131097 FKP131097 FUL131097 GEH131097 GOD131097 GXZ131097 HHV131097 HRR131097 IBN131097 ILJ131097 IVF131097 JFB131097 JOX131097 JYT131097 KIP131097 KSL131097 LCH131097 LMD131097 LVZ131097 MFV131097 MPR131097 MZN131097 NJJ131097 NTF131097 ODB131097 OMX131097 OWT131097 PGP131097 PQL131097 QAH131097 QKD131097 QTZ131097 RDV131097 RNR131097 RXN131097 SHJ131097 SRF131097 TBB131097 TKX131097 TUT131097 UEP131097 UOL131097 UYH131097 VID131097 VRZ131097 WBV131097 WLR131097 WVN131097 M196633 JB196633 SX196633 ACT196633 AMP196633 AWL196633 BGH196633 BQD196633 BZZ196633 CJV196633 CTR196633 DDN196633 DNJ196633 DXF196633 EHB196633 EQX196633 FAT196633 FKP196633 FUL196633 GEH196633 GOD196633 GXZ196633 HHV196633 HRR196633 IBN196633 ILJ196633 IVF196633 JFB196633 JOX196633 JYT196633 KIP196633 KSL196633 LCH196633 LMD196633 LVZ196633 MFV196633 MPR196633 MZN196633 NJJ196633 NTF196633 ODB196633 OMX196633 OWT196633 PGP196633 PQL196633 QAH196633 QKD196633 QTZ196633 RDV196633 RNR196633 RXN196633 SHJ196633 SRF196633 TBB196633 TKX196633 TUT196633 UEP196633 UOL196633 UYH196633 VID196633 VRZ196633 WBV196633 WLR196633 WVN196633 M262169 JB262169 SX262169 ACT262169 AMP262169 AWL262169 BGH262169 BQD262169 BZZ262169 CJV262169 CTR262169 DDN262169 DNJ262169 DXF262169 EHB262169 EQX262169 FAT262169 FKP262169 FUL262169 GEH262169 GOD262169 GXZ262169 HHV262169 HRR262169 IBN262169 ILJ262169 IVF262169 JFB262169 JOX262169 JYT262169 KIP262169 KSL262169 LCH262169 LMD262169 LVZ262169 MFV262169 MPR262169 MZN262169 NJJ262169 NTF262169 ODB262169 OMX262169 OWT262169 PGP262169 PQL262169 QAH262169 QKD262169 QTZ262169 RDV262169 RNR262169 RXN262169 SHJ262169 SRF262169 TBB262169 TKX262169 TUT262169 UEP262169 UOL262169 UYH262169 VID262169 VRZ262169 WBV262169 WLR262169 WVN262169 M327705 JB327705 SX327705 ACT327705 AMP327705 AWL327705 BGH327705 BQD327705 BZZ327705 CJV327705 CTR327705 DDN327705 DNJ327705 DXF327705 EHB327705 EQX327705 FAT327705 FKP327705 FUL327705 GEH327705 GOD327705 GXZ327705 HHV327705 HRR327705 IBN327705 ILJ327705 IVF327705 JFB327705 JOX327705 JYT327705 KIP327705 KSL327705 LCH327705 LMD327705 LVZ327705 MFV327705 MPR327705 MZN327705 NJJ327705 NTF327705 ODB327705 OMX327705 OWT327705 PGP327705 PQL327705 QAH327705 QKD327705 QTZ327705 RDV327705 RNR327705 RXN327705 SHJ327705 SRF327705 TBB327705 TKX327705 TUT327705 UEP327705 UOL327705 UYH327705 VID327705 VRZ327705 WBV327705 WLR327705 WVN327705 M393241 JB393241 SX393241 ACT393241 AMP393241 AWL393241 BGH393241 BQD393241 BZZ393241 CJV393241 CTR393241 DDN393241 DNJ393241 DXF393241 EHB393241 EQX393241 FAT393241 FKP393241 FUL393241 GEH393241 GOD393241 GXZ393241 HHV393241 HRR393241 IBN393241 ILJ393241 IVF393241 JFB393241 JOX393241 JYT393241 KIP393241 KSL393241 LCH393241 LMD393241 LVZ393241 MFV393241 MPR393241 MZN393241 NJJ393241 NTF393241 ODB393241 OMX393241 OWT393241 PGP393241 PQL393241 QAH393241 QKD393241 QTZ393241 RDV393241 RNR393241 RXN393241 SHJ393241 SRF393241 TBB393241 TKX393241 TUT393241 UEP393241 UOL393241 UYH393241 VID393241 VRZ393241 WBV393241 WLR393241 WVN393241 M458777 JB458777 SX458777 ACT458777 AMP458777 AWL458777 BGH458777 BQD458777 BZZ458777 CJV458777 CTR458777 DDN458777 DNJ458777 DXF458777 EHB458777 EQX458777 FAT458777 FKP458777 FUL458777 GEH458777 GOD458777 GXZ458777 HHV458777 HRR458777 IBN458777 ILJ458777 IVF458777 JFB458777 JOX458777 JYT458777 KIP458777 KSL458777 LCH458777 LMD458777 LVZ458777 MFV458777 MPR458777 MZN458777 NJJ458777 NTF458777 ODB458777 OMX458777 OWT458777 PGP458777 PQL458777 QAH458777 QKD458777 QTZ458777 RDV458777 RNR458777 RXN458777 SHJ458777 SRF458777 TBB458777 TKX458777 TUT458777 UEP458777 UOL458777 UYH458777 VID458777 VRZ458777 WBV458777 WLR458777 WVN458777 M524313 JB524313 SX524313 ACT524313 AMP524313 AWL524313 BGH524313 BQD524313 BZZ524313 CJV524313 CTR524313 DDN524313 DNJ524313 DXF524313 EHB524313 EQX524313 FAT524313 FKP524313 FUL524313 GEH524313 GOD524313 GXZ524313 HHV524313 HRR524313 IBN524313 ILJ524313 IVF524313 JFB524313 JOX524313 JYT524313 KIP524313 KSL524313 LCH524313 LMD524313 LVZ524313 MFV524313 MPR524313 MZN524313 NJJ524313 NTF524313 ODB524313 OMX524313 OWT524313 PGP524313 PQL524313 QAH524313 QKD524313 QTZ524313 RDV524313 RNR524313 RXN524313 SHJ524313 SRF524313 TBB524313 TKX524313 TUT524313 UEP524313 UOL524313 UYH524313 VID524313 VRZ524313 WBV524313 WLR524313 WVN524313 M589849 JB589849 SX589849 ACT589849 AMP589849 AWL589849 BGH589849 BQD589849 BZZ589849 CJV589849 CTR589849 DDN589849 DNJ589849 DXF589849 EHB589849 EQX589849 FAT589849 FKP589849 FUL589849 GEH589849 GOD589849 GXZ589849 HHV589849 HRR589849 IBN589849 ILJ589849 IVF589849 JFB589849 JOX589849 JYT589849 KIP589849 KSL589849 LCH589849 LMD589849 LVZ589849 MFV589849 MPR589849 MZN589849 NJJ589849 NTF589849 ODB589849 OMX589849 OWT589849 PGP589849 PQL589849 QAH589849 QKD589849 QTZ589849 RDV589849 RNR589849 RXN589849 SHJ589849 SRF589849 TBB589849 TKX589849 TUT589849 UEP589849 UOL589849 UYH589849 VID589849 VRZ589849 WBV589849 WLR589849 WVN589849 M655385 JB655385 SX655385 ACT655385 AMP655385 AWL655385 BGH655385 BQD655385 BZZ655385 CJV655385 CTR655385 DDN655385 DNJ655385 DXF655385 EHB655385 EQX655385 FAT655385 FKP655385 FUL655385 GEH655385 GOD655385 GXZ655385 HHV655385 HRR655385 IBN655385 ILJ655385 IVF655385 JFB655385 JOX655385 JYT655385 KIP655385 KSL655385 LCH655385 LMD655385 LVZ655385 MFV655385 MPR655385 MZN655385 NJJ655385 NTF655385 ODB655385 OMX655385 OWT655385 PGP655385 PQL655385 QAH655385 QKD655385 QTZ655385 RDV655385 RNR655385 RXN655385 SHJ655385 SRF655385 TBB655385 TKX655385 TUT655385 UEP655385 UOL655385 UYH655385 VID655385 VRZ655385 WBV655385 WLR655385 WVN655385 M720921 JB720921 SX720921 ACT720921 AMP720921 AWL720921 BGH720921 BQD720921 BZZ720921 CJV720921 CTR720921 DDN720921 DNJ720921 DXF720921 EHB720921 EQX720921 FAT720921 FKP720921 FUL720921 GEH720921 GOD720921 GXZ720921 HHV720921 HRR720921 IBN720921 ILJ720921 IVF720921 JFB720921 JOX720921 JYT720921 KIP720921 KSL720921 LCH720921 LMD720921 LVZ720921 MFV720921 MPR720921 MZN720921 NJJ720921 NTF720921 ODB720921 OMX720921 OWT720921 PGP720921 PQL720921 QAH720921 QKD720921 QTZ720921 RDV720921 RNR720921 RXN720921 SHJ720921 SRF720921 TBB720921 TKX720921 TUT720921 UEP720921 UOL720921 UYH720921 VID720921 VRZ720921 WBV720921 WLR720921 WVN720921 M786457 JB786457 SX786457 ACT786457 AMP786457 AWL786457 BGH786457 BQD786457 BZZ786457 CJV786457 CTR786457 DDN786457 DNJ786457 DXF786457 EHB786457 EQX786457 FAT786457 FKP786457 FUL786457 GEH786457 GOD786457 GXZ786457 HHV786457 HRR786457 IBN786457 ILJ786457 IVF786457 JFB786457 JOX786457 JYT786457 KIP786457 KSL786457 LCH786457 LMD786457 LVZ786457 MFV786457 MPR786457 MZN786457 NJJ786457 NTF786457 ODB786457 OMX786457 OWT786457 PGP786457 PQL786457 QAH786457 QKD786457 QTZ786457 RDV786457 RNR786457 RXN786457 SHJ786457 SRF786457 TBB786457 TKX786457 TUT786457 UEP786457 UOL786457 UYH786457 VID786457 VRZ786457 WBV786457 WLR786457 WVN786457 M851993 JB851993 SX851993 ACT851993 AMP851993 AWL851993 BGH851993 BQD851993 BZZ851993 CJV851993 CTR851993 DDN851993 DNJ851993 DXF851993 EHB851993 EQX851993 FAT851993 FKP851993 FUL851993 GEH851993 GOD851993 GXZ851993 HHV851993 HRR851993 IBN851993 ILJ851993 IVF851993 JFB851993 JOX851993 JYT851993 KIP851993 KSL851993 LCH851993 LMD851993 LVZ851993 MFV851993 MPR851993 MZN851993 NJJ851993 NTF851993 ODB851993 OMX851993 OWT851993 PGP851993 PQL851993 QAH851993 QKD851993 QTZ851993 RDV851993 RNR851993 RXN851993 SHJ851993 SRF851993 TBB851993 TKX851993 TUT851993 UEP851993 UOL851993 UYH851993 VID851993 VRZ851993 WBV851993 WLR851993 WVN851993 M917529 JB917529 SX917529 ACT917529 AMP917529 AWL917529 BGH917529 BQD917529 BZZ917529 CJV917529 CTR917529 DDN917529 DNJ917529 DXF917529 EHB917529 EQX917529 FAT917529 FKP917529 FUL917529 GEH917529 GOD917529 GXZ917529 HHV917529 HRR917529 IBN917529 ILJ917529 IVF917529 JFB917529 JOX917529 JYT917529 KIP917529 KSL917529 LCH917529 LMD917529 LVZ917529 MFV917529 MPR917529 MZN917529 NJJ917529 NTF917529 ODB917529 OMX917529 OWT917529 PGP917529 PQL917529 QAH917529 QKD917529 QTZ917529 RDV917529 RNR917529 RXN917529 SHJ917529 SRF917529 TBB917529 TKX917529 TUT917529 UEP917529 UOL917529 UYH917529 VID917529 VRZ917529 WBV917529 WLR917529 WVN917529 M983065 JB983065 SX983065 ACT983065 AMP983065 AWL983065 BGH983065 BQD983065 BZZ983065 CJV983065 CTR983065 DDN983065 DNJ983065 DXF983065 EHB983065 EQX983065 FAT983065 FKP983065 FUL983065 GEH983065 GOD983065 GXZ983065 HHV983065 HRR983065 IBN983065 ILJ983065 IVF983065 JFB983065 JOX983065 JYT983065 KIP983065 KSL983065 LCH983065 LMD983065 LVZ983065 MFV983065 MPR983065 MZN983065 NJJ983065 NTF983065 ODB983065 OMX983065 OWT983065 PGP983065 PQL983065 QAH983065 QKD983065 QTZ983065 RDV983065 RNR983065 RXN983065 SHJ983065 SRF983065 TBB983065 TKX983065 TUT983065 UEP983065 UOL983065 UYH983065 VID983065 VRZ983065 WBV983065 WLR983065 JB25">
      <formula1>900</formula1>
    </dataValidation>
    <dataValidation type="list" allowBlank="1" showInputMessage="1" showErrorMessage="1" errorTitle="Ошибка" error="Выберите значение из списка" prompt="Выберите значение из списка" sqref="M24">
      <formula1>kind_of_heat_transfer</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0">
    <tabColor theme="0" tint="-0.249977111117893"/>
  </sheetPr>
  <dimension ref="A1:T19"/>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209</v>
      </c>
    </row>
    <row r="2" spans="1:20" ht="22.5">
      <c r="F2" s="1196" t="s">
        <v>491</v>
      </c>
      <c r="G2" s="1197"/>
      <c r="H2" s="1198"/>
      <c r="I2" s="435"/>
    </row>
    <row r="3" spans="1:20" ht="3" customHeight="1"/>
    <row r="4" spans="1:20" s="190" customFormat="1" ht="11.25">
      <c r="A4" s="214"/>
      <c r="B4" s="214"/>
      <c r="C4" s="214"/>
      <c r="D4" s="214"/>
      <c r="F4" s="1157" t="s">
        <v>454</v>
      </c>
      <c r="G4" s="1157"/>
      <c r="H4" s="1157"/>
      <c r="I4" s="1199" t="s">
        <v>455</v>
      </c>
      <c r="J4" s="214"/>
      <c r="K4" s="214"/>
      <c r="L4" s="214"/>
      <c r="M4" s="214"/>
      <c r="N4" s="214"/>
      <c r="O4" s="214"/>
      <c r="P4" s="214"/>
      <c r="Q4" s="214"/>
      <c r="R4" s="214"/>
      <c r="S4" s="214"/>
      <c r="T4" s="214"/>
    </row>
    <row r="5" spans="1:20" s="190" customFormat="1" ht="11.25" customHeight="1">
      <c r="A5" s="214"/>
      <c r="B5" s="214"/>
      <c r="C5" s="214"/>
      <c r="D5" s="214"/>
      <c r="F5" s="318" t="s">
        <v>92</v>
      </c>
      <c r="G5" s="336" t="s">
        <v>457</v>
      </c>
      <c r="H5" s="317" t="s">
        <v>442</v>
      </c>
      <c r="I5" s="1199"/>
      <c r="J5" s="214"/>
      <c r="K5" s="214"/>
      <c r="L5" s="214"/>
      <c r="M5" s="214"/>
      <c r="N5" s="214"/>
      <c r="O5" s="214"/>
      <c r="P5" s="214"/>
      <c r="Q5" s="214"/>
      <c r="R5" s="214"/>
      <c r="S5" s="214"/>
      <c r="T5" s="214"/>
    </row>
    <row r="6" spans="1:20" s="190" customFormat="1" ht="12" customHeight="1">
      <c r="A6" s="214"/>
      <c r="B6" s="214"/>
      <c r="C6" s="214"/>
      <c r="D6" s="214"/>
      <c r="F6" s="319" t="s">
        <v>93</v>
      </c>
      <c r="G6" s="321">
        <v>2</v>
      </c>
      <c r="H6" s="322">
        <v>3</v>
      </c>
      <c r="I6" s="320">
        <v>4</v>
      </c>
      <c r="J6" s="214">
        <v>4</v>
      </c>
      <c r="K6" s="214"/>
      <c r="L6" s="214"/>
      <c r="M6" s="214"/>
      <c r="N6" s="214"/>
      <c r="O6" s="214"/>
      <c r="P6" s="214"/>
      <c r="Q6" s="214"/>
      <c r="R6" s="214"/>
      <c r="S6" s="214"/>
      <c r="T6" s="214"/>
    </row>
    <row r="7" spans="1:20" s="190" customFormat="1" ht="18.75">
      <c r="A7" s="214"/>
      <c r="B7" s="214"/>
      <c r="C7" s="214"/>
      <c r="D7" s="214"/>
      <c r="F7" s="334">
        <v>1</v>
      </c>
      <c r="G7" s="416" t="s">
        <v>492</v>
      </c>
      <c r="H7" s="316" t="str">
        <f>IF(dateCh="","",dateCh)</f>
        <v>13.05.2021</v>
      </c>
      <c r="I7" s="196" t="s">
        <v>493</v>
      </c>
      <c r="J7" s="333"/>
      <c r="K7" s="214"/>
      <c r="L7" s="214"/>
      <c r="M7" s="214"/>
      <c r="N7" s="214"/>
      <c r="O7" s="214"/>
      <c r="P7" s="214"/>
      <c r="Q7" s="214"/>
      <c r="R7" s="214"/>
      <c r="S7" s="214"/>
      <c r="T7" s="214"/>
    </row>
    <row r="8" spans="1:20" s="190" customFormat="1" ht="45">
      <c r="A8" s="1200">
        <v>1</v>
      </c>
      <c r="B8" s="214"/>
      <c r="C8" s="214"/>
      <c r="D8" s="214"/>
      <c r="F8" s="334" t="str">
        <f>"2." &amp;mergeValue(A8)</f>
        <v>2.1</v>
      </c>
      <c r="G8" s="416" t="s">
        <v>494</v>
      </c>
      <c r="H8" s="316"/>
      <c r="I8" s="196" t="s">
        <v>590</v>
      </c>
      <c r="J8" s="333"/>
      <c r="K8" s="214"/>
      <c r="L8" s="214"/>
      <c r="M8" s="214"/>
      <c r="N8" s="214"/>
      <c r="O8" s="214"/>
      <c r="P8" s="214"/>
      <c r="Q8" s="214"/>
      <c r="R8" s="214"/>
      <c r="S8" s="214"/>
      <c r="T8" s="214"/>
    </row>
    <row r="9" spans="1:20" s="190" customFormat="1" ht="22.5">
      <c r="A9" s="1200"/>
      <c r="B9" s="214"/>
      <c r="C9" s="214"/>
      <c r="D9" s="214"/>
      <c r="F9" s="334" t="str">
        <f>"3." &amp;mergeValue(A9)</f>
        <v>3.1</v>
      </c>
      <c r="G9" s="416" t="s">
        <v>495</v>
      </c>
      <c r="H9" s="316"/>
      <c r="I9" s="196" t="s">
        <v>588</v>
      </c>
      <c r="J9" s="333"/>
      <c r="K9" s="214"/>
      <c r="L9" s="214"/>
      <c r="M9" s="214"/>
      <c r="N9" s="214"/>
      <c r="O9" s="214"/>
      <c r="P9" s="214"/>
      <c r="Q9" s="214"/>
      <c r="R9" s="214"/>
      <c r="S9" s="214"/>
      <c r="T9" s="214"/>
    </row>
    <row r="10" spans="1:20" s="190" customFormat="1" ht="22.5">
      <c r="A10" s="1200"/>
      <c r="B10" s="214"/>
      <c r="C10" s="214"/>
      <c r="D10" s="214"/>
      <c r="F10" s="334" t="str">
        <f>"4."&amp;mergeValue(A10)</f>
        <v>4.1</v>
      </c>
      <c r="G10" s="416" t="s">
        <v>496</v>
      </c>
      <c r="H10" s="317" t="s">
        <v>458</v>
      </c>
      <c r="I10" s="196"/>
      <c r="J10" s="333"/>
      <c r="K10" s="214"/>
      <c r="L10" s="214"/>
      <c r="M10" s="214"/>
      <c r="N10" s="214"/>
      <c r="O10" s="214"/>
      <c r="P10" s="214"/>
      <c r="Q10" s="214"/>
      <c r="R10" s="214"/>
      <c r="S10" s="214"/>
      <c r="T10" s="214"/>
    </row>
    <row r="11" spans="1:20" s="190" customFormat="1" ht="18.75">
      <c r="A11" s="1200"/>
      <c r="B11" s="1200">
        <v>1</v>
      </c>
      <c r="C11" s="343"/>
      <c r="D11" s="343"/>
      <c r="F11" s="334" t="str">
        <f>"4."&amp;mergeValue(A11) &amp;"."&amp;mergeValue(B11)</f>
        <v>4.1.1</v>
      </c>
      <c r="G11" s="323" t="s">
        <v>592</v>
      </c>
      <c r="H11" s="316" t="str">
        <f>IF(region_name="","",region_name)</f>
        <v>Челябинская область</v>
      </c>
      <c r="I11" s="196" t="s">
        <v>499</v>
      </c>
      <c r="J11" s="333"/>
      <c r="K11" s="214"/>
      <c r="L11" s="214"/>
      <c r="M11" s="214"/>
      <c r="N11" s="214"/>
      <c r="O11" s="214"/>
      <c r="P11" s="214"/>
      <c r="Q11" s="214"/>
      <c r="R11" s="214"/>
      <c r="S11" s="214"/>
      <c r="T11" s="214"/>
    </row>
    <row r="12" spans="1:20" s="190" customFormat="1" ht="22.5">
      <c r="A12" s="1200"/>
      <c r="B12" s="1200"/>
      <c r="C12" s="1200">
        <v>1</v>
      </c>
      <c r="D12" s="343"/>
      <c r="F12" s="334" t="str">
        <f>"4."&amp;mergeValue(A12) &amp;"."&amp;mergeValue(B12)&amp;"."&amp;mergeValue(C12)</f>
        <v>4.1.1.1</v>
      </c>
      <c r="G12" s="340" t="s">
        <v>497</v>
      </c>
      <c r="H12" s="316"/>
      <c r="I12" s="196" t="s">
        <v>500</v>
      </c>
      <c r="J12" s="333"/>
      <c r="K12" s="214"/>
      <c r="L12" s="214"/>
      <c r="M12" s="214"/>
      <c r="N12" s="214"/>
      <c r="O12" s="214"/>
      <c r="P12" s="214"/>
      <c r="Q12" s="214"/>
      <c r="R12" s="214"/>
      <c r="S12" s="214"/>
      <c r="T12" s="214"/>
    </row>
    <row r="13" spans="1:20" s="190" customFormat="1" ht="39" customHeight="1">
      <c r="A13" s="1200"/>
      <c r="B13" s="1200"/>
      <c r="C13" s="1200"/>
      <c r="D13" s="343">
        <v>1</v>
      </c>
      <c r="F13" s="334" t="str">
        <f>"4."&amp;mergeValue(A13) &amp;"."&amp;mergeValue(B13)&amp;"."&amp;mergeValue(C13)&amp;"."&amp;mergeValue(D13)</f>
        <v>4.1.1.1.1</v>
      </c>
      <c r="G13" s="419" t="s">
        <v>498</v>
      </c>
      <c r="H13" s="316"/>
      <c r="I13" s="1201" t="s">
        <v>591</v>
      </c>
      <c r="J13" s="333"/>
      <c r="K13" s="214"/>
      <c r="L13" s="214"/>
      <c r="M13" s="214"/>
      <c r="N13" s="214"/>
      <c r="O13" s="214"/>
      <c r="P13" s="214"/>
      <c r="Q13" s="214"/>
      <c r="R13" s="214"/>
      <c r="S13" s="214"/>
      <c r="T13" s="214"/>
    </row>
    <row r="14" spans="1:20" s="190" customFormat="1" ht="18.75">
      <c r="A14" s="1200"/>
      <c r="B14" s="1200"/>
      <c r="C14" s="1200"/>
      <c r="D14" s="343"/>
      <c r="F14" s="337"/>
      <c r="G14" s="150" t="s">
        <v>4</v>
      </c>
      <c r="H14" s="342"/>
      <c r="I14" s="1201"/>
      <c r="J14" s="333"/>
      <c r="K14" s="214"/>
      <c r="L14" s="214"/>
      <c r="M14" s="214"/>
      <c r="N14" s="214"/>
      <c r="O14" s="214"/>
      <c r="P14" s="214"/>
      <c r="Q14" s="214"/>
      <c r="R14" s="214"/>
      <c r="S14" s="214"/>
      <c r="T14" s="214"/>
    </row>
    <row r="15" spans="1:20" s="190" customFormat="1" ht="18.75">
      <c r="A15" s="1200"/>
      <c r="B15" s="1200"/>
      <c r="C15" s="343"/>
      <c r="D15" s="343"/>
      <c r="F15" s="337"/>
      <c r="G15" s="149" t="s">
        <v>403</v>
      </c>
      <c r="H15" s="338"/>
      <c r="I15" s="339"/>
      <c r="J15" s="333"/>
      <c r="K15" s="214"/>
      <c r="L15" s="214"/>
      <c r="M15" s="214"/>
      <c r="N15" s="214"/>
      <c r="O15" s="214"/>
      <c r="P15" s="214"/>
      <c r="Q15" s="214"/>
      <c r="R15" s="214"/>
      <c r="S15" s="214"/>
      <c r="T15" s="214"/>
    </row>
    <row r="16" spans="1:20" s="190" customFormat="1" ht="18.75">
      <c r="A16" s="1200"/>
      <c r="B16" s="214"/>
      <c r="C16" s="214"/>
      <c r="D16" s="214"/>
      <c r="F16" s="337"/>
      <c r="G16" s="155" t="s">
        <v>506</v>
      </c>
      <c r="H16" s="338"/>
      <c r="I16" s="339"/>
      <c r="J16" s="333"/>
      <c r="K16" s="214"/>
      <c r="L16" s="214"/>
      <c r="M16" s="214"/>
      <c r="N16" s="214"/>
      <c r="O16" s="214"/>
      <c r="P16" s="214"/>
      <c r="Q16" s="214"/>
      <c r="R16" s="214"/>
      <c r="S16" s="214"/>
      <c r="T16" s="214"/>
    </row>
    <row r="17" spans="1:20" s="190" customFormat="1" ht="18.75">
      <c r="A17" s="214"/>
      <c r="B17" s="214"/>
      <c r="C17" s="214"/>
      <c r="D17" s="214"/>
      <c r="F17" s="337"/>
      <c r="G17" s="165" t="s">
        <v>505</v>
      </c>
      <c r="H17" s="338"/>
      <c r="I17" s="339"/>
      <c r="J17" s="333"/>
      <c r="K17" s="214"/>
      <c r="L17" s="214"/>
      <c r="M17" s="214"/>
      <c r="N17" s="214"/>
      <c r="O17" s="214"/>
      <c r="P17" s="214"/>
      <c r="Q17" s="214"/>
      <c r="R17" s="214"/>
      <c r="S17" s="214"/>
      <c r="T17" s="214"/>
    </row>
    <row r="18" spans="1:20" s="325" customFormat="1" ht="3" customHeight="1">
      <c r="A18" s="326"/>
      <c r="B18" s="326"/>
      <c r="C18" s="326"/>
      <c r="D18" s="326"/>
      <c r="F18" s="324"/>
      <c r="G18" s="417"/>
      <c r="H18" s="418"/>
      <c r="I18" s="226"/>
      <c r="J18" s="326"/>
      <c r="K18" s="326"/>
      <c r="L18" s="326"/>
      <c r="M18" s="326"/>
      <c r="N18" s="326"/>
      <c r="O18" s="326"/>
      <c r="P18" s="326"/>
      <c r="Q18" s="326"/>
      <c r="R18" s="326"/>
      <c r="S18" s="326"/>
      <c r="T18" s="326"/>
    </row>
    <row r="19" spans="1:20" s="325" customFormat="1" ht="15" customHeight="1">
      <c r="A19" s="326"/>
      <c r="B19" s="326"/>
      <c r="C19" s="326"/>
      <c r="D19" s="326"/>
      <c r="F19" s="324"/>
      <c r="G19" s="1195" t="s">
        <v>593</v>
      </c>
      <c r="H19" s="1195"/>
      <c r="I19" s="226"/>
      <c r="J19" s="326"/>
      <c r="K19" s="326"/>
      <c r="L19" s="326"/>
      <c r="M19" s="326"/>
      <c r="N19" s="326"/>
      <c r="O19" s="326"/>
      <c r="P19" s="326"/>
      <c r="Q19" s="326"/>
      <c r="R19" s="326"/>
      <c r="S19" s="326"/>
      <c r="T19" s="326"/>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0">
    <tabColor rgb="FFEAEBEE"/>
    <pageSetUpPr fitToPage="1"/>
  </sheetPr>
  <dimension ref="A1:AK34"/>
  <sheetViews>
    <sheetView showGridLines="0" topLeftCell="I4" zoomScaleNormal="100" workbookViewId="0"/>
  </sheetViews>
  <sheetFormatPr defaultColWidth="10.5703125" defaultRowHeight="14.25"/>
  <cols>
    <col min="1" max="6" width="10.5703125" style="501" hidden="1" customWidth="1"/>
    <col min="7" max="8" width="7" style="507" hidden="1" customWidth="1"/>
    <col min="9" max="9" width="3.7109375" style="484" customWidth="1"/>
    <col min="10" max="11" width="3.7109375" style="483" customWidth="1"/>
    <col min="12" max="12" width="12.7109375" style="477" customWidth="1"/>
    <col min="13" max="13" width="47.42578125" style="477" customWidth="1"/>
    <col min="14" max="16" width="3.7109375" style="477" customWidth="1"/>
    <col min="17" max="17" width="23.7109375" style="477" customWidth="1"/>
    <col min="18" max="20" width="3.7109375" style="477" customWidth="1"/>
    <col min="21" max="21" width="23.7109375" style="477" customWidth="1"/>
    <col min="22" max="24" width="3.7109375" style="477" customWidth="1"/>
    <col min="25" max="27" width="23.7109375" style="477" customWidth="1"/>
    <col min="28" max="28" width="11.7109375" style="477" customWidth="1"/>
    <col min="29" max="29" width="3.7109375" style="477" customWidth="1"/>
    <col min="30" max="30" width="11.7109375" style="477" customWidth="1"/>
    <col min="31" max="31" width="8.5703125" style="477" hidden="1" customWidth="1"/>
    <col min="32" max="32" width="4.7109375" style="477" customWidth="1"/>
    <col min="33" max="33" width="115.7109375" style="477" customWidth="1"/>
    <col min="34" max="35" width="10.5703125" style="501"/>
    <col min="36" max="36" width="13.42578125" style="501" customWidth="1"/>
    <col min="37" max="37" width="10.5703125" style="501"/>
    <col min="38" max="246" width="10.5703125" style="477"/>
    <col min="247" max="254" width="0" style="477" hidden="1" customWidth="1"/>
    <col min="255" max="257" width="3.7109375" style="477" customWidth="1"/>
    <col min="258" max="258" width="12.7109375" style="477" customWidth="1"/>
    <col min="259" max="259" width="47.42578125" style="477" customWidth="1"/>
    <col min="260" max="260" width="5.5703125" style="477" customWidth="1"/>
    <col min="261" max="262" width="3.7109375" style="477" customWidth="1"/>
    <col min="263" max="263" width="22" style="477" customWidth="1"/>
    <col min="264" max="264" width="5.5703125" style="477" customWidth="1"/>
    <col min="265" max="266" width="3.7109375" style="477" customWidth="1"/>
    <col min="267" max="267" width="22" style="477" customWidth="1"/>
    <col min="268" max="268" width="5.5703125" style="477" customWidth="1"/>
    <col min="269" max="270" width="3.7109375" style="477" customWidth="1"/>
    <col min="271" max="271" width="22" style="477" customWidth="1"/>
    <col min="272" max="273" width="15.7109375" style="477" customWidth="1"/>
    <col min="274" max="274" width="11.7109375" style="477" customWidth="1"/>
    <col min="275" max="275" width="6.42578125" style="477" bestFit="1" customWidth="1"/>
    <col min="276" max="276" width="11.7109375" style="477" customWidth="1"/>
    <col min="277" max="277" width="0" style="477" hidden="1" customWidth="1"/>
    <col min="278" max="278" width="3.7109375" style="477" customWidth="1"/>
    <col min="279" max="279" width="11.140625" style="477" bestFit="1" customWidth="1"/>
    <col min="280" max="281" width="10.5703125" style="477"/>
    <col min="282" max="282" width="13.42578125" style="477" customWidth="1"/>
    <col min="283" max="502" width="10.5703125" style="477"/>
    <col min="503" max="510" width="0" style="477" hidden="1" customWidth="1"/>
    <col min="511" max="513" width="3.7109375" style="477" customWidth="1"/>
    <col min="514" max="514" width="12.7109375" style="477" customWidth="1"/>
    <col min="515" max="515" width="47.42578125" style="477" customWidth="1"/>
    <col min="516" max="516" width="5.5703125" style="477" customWidth="1"/>
    <col min="517" max="518" width="3.7109375" style="477" customWidth="1"/>
    <col min="519" max="519" width="22" style="477" customWidth="1"/>
    <col min="520" max="520" width="5.5703125" style="477" customWidth="1"/>
    <col min="521" max="522" width="3.7109375" style="477" customWidth="1"/>
    <col min="523" max="523" width="22" style="477" customWidth="1"/>
    <col min="524" max="524" width="5.5703125" style="477" customWidth="1"/>
    <col min="525" max="526" width="3.7109375" style="477" customWidth="1"/>
    <col min="527" max="527" width="22" style="477" customWidth="1"/>
    <col min="528" max="529" width="15.7109375" style="477" customWidth="1"/>
    <col min="530" max="530" width="11.7109375" style="477" customWidth="1"/>
    <col min="531" max="531" width="6.42578125" style="477" bestFit="1" customWidth="1"/>
    <col min="532" max="532" width="11.7109375" style="477" customWidth="1"/>
    <col min="533" max="533" width="0" style="477" hidden="1" customWidth="1"/>
    <col min="534" max="534" width="3.7109375" style="477" customWidth="1"/>
    <col min="535" max="535" width="11.140625" style="477" bestFit="1" customWidth="1"/>
    <col min="536" max="537" width="10.5703125" style="477"/>
    <col min="538" max="538" width="13.42578125" style="477" customWidth="1"/>
    <col min="539" max="758" width="10.5703125" style="477"/>
    <col min="759" max="766" width="0" style="477" hidden="1" customWidth="1"/>
    <col min="767" max="769" width="3.7109375" style="477" customWidth="1"/>
    <col min="770" max="770" width="12.7109375" style="477" customWidth="1"/>
    <col min="771" max="771" width="47.42578125" style="477" customWidth="1"/>
    <col min="772" max="772" width="5.5703125" style="477" customWidth="1"/>
    <col min="773" max="774" width="3.7109375" style="477" customWidth="1"/>
    <col min="775" max="775" width="22" style="477" customWidth="1"/>
    <col min="776" max="776" width="5.5703125" style="477" customWidth="1"/>
    <col min="777" max="778" width="3.7109375" style="477" customWidth="1"/>
    <col min="779" max="779" width="22" style="477" customWidth="1"/>
    <col min="780" max="780" width="5.5703125" style="477" customWidth="1"/>
    <col min="781" max="782" width="3.7109375" style="477" customWidth="1"/>
    <col min="783" max="783" width="22" style="477" customWidth="1"/>
    <col min="784" max="785" width="15.7109375" style="477" customWidth="1"/>
    <col min="786" max="786" width="11.7109375" style="477" customWidth="1"/>
    <col min="787" max="787" width="6.42578125" style="477" bestFit="1" customWidth="1"/>
    <col min="788" max="788" width="11.7109375" style="477" customWidth="1"/>
    <col min="789" max="789" width="0" style="477" hidden="1" customWidth="1"/>
    <col min="790" max="790" width="3.7109375" style="477" customWidth="1"/>
    <col min="791" max="791" width="11.140625" style="477" bestFit="1" customWidth="1"/>
    <col min="792" max="793" width="10.5703125" style="477"/>
    <col min="794" max="794" width="13.42578125" style="477" customWidth="1"/>
    <col min="795" max="1014" width="10.5703125" style="477"/>
    <col min="1015" max="1022" width="0" style="477" hidden="1" customWidth="1"/>
    <col min="1023" max="1025" width="3.7109375" style="477" customWidth="1"/>
    <col min="1026" max="1026" width="12.7109375" style="477" customWidth="1"/>
    <col min="1027" max="1027" width="47.42578125" style="477" customWidth="1"/>
    <col min="1028" max="1028" width="5.5703125" style="477" customWidth="1"/>
    <col min="1029" max="1030" width="3.7109375" style="477" customWidth="1"/>
    <col min="1031" max="1031" width="22" style="477" customWidth="1"/>
    <col min="1032" max="1032" width="5.5703125" style="477" customWidth="1"/>
    <col min="1033" max="1034" width="3.7109375" style="477" customWidth="1"/>
    <col min="1035" max="1035" width="22" style="477" customWidth="1"/>
    <col min="1036" max="1036" width="5.5703125" style="477" customWidth="1"/>
    <col min="1037" max="1038" width="3.7109375" style="477" customWidth="1"/>
    <col min="1039" max="1039" width="22" style="477" customWidth="1"/>
    <col min="1040" max="1041" width="15.7109375" style="477" customWidth="1"/>
    <col min="1042" max="1042" width="11.7109375" style="477" customWidth="1"/>
    <col min="1043" max="1043" width="6.42578125" style="477" bestFit="1" customWidth="1"/>
    <col min="1044" max="1044" width="11.7109375" style="477" customWidth="1"/>
    <col min="1045" max="1045" width="0" style="477" hidden="1" customWidth="1"/>
    <col min="1046" max="1046" width="3.7109375" style="477" customWidth="1"/>
    <col min="1047" max="1047" width="11.140625" style="477" bestFit="1" customWidth="1"/>
    <col min="1048" max="1049" width="10.5703125" style="477"/>
    <col min="1050" max="1050" width="13.42578125" style="477" customWidth="1"/>
    <col min="1051" max="1270" width="10.5703125" style="477"/>
    <col min="1271" max="1278" width="0" style="477" hidden="1" customWidth="1"/>
    <col min="1279" max="1281" width="3.7109375" style="477" customWidth="1"/>
    <col min="1282" max="1282" width="12.7109375" style="477" customWidth="1"/>
    <col min="1283" max="1283" width="47.42578125" style="477" customWidth="1"/>
    <col min="1284" max="1284" width="5.5703125" style="477" customWidth="1"/>
    <col min="1285" max="1286" width="3.7109375" style="477" customWidth="1"/>
    <col min="1287" max="1287" width="22" style="477" customWidth="1"/>
    <col min="1288" max="1288" width="5.5703125" style="477" customWidth="1"/>
    <col min="1289" max="1290" width="3.7109375" style="477" customWidth="1"/>
    <col min="1291" max="1291" width="22" style="477" customWidth="1"/>
    <col min="1292" max="1292" width="5.5703125" style="477" customWidth="1"/>
    <col min="1293" max="1294" width="3.7109375" style="477" customWidth="1"/>
    <col min="1295" max="1295" width="22" style="477" customWidth="1"/>
    <col min="1296" max="1297" width="15.7109375" style="477" customWidth="1"/>
    <col min="1298" max="1298" width="11.7109375" style="477" customWidth="1"/>
    <col min="1299" max="1299" width="6.42578125" style="477" bestFit="1" customWidth="1"/>
    <col min="1300" max="1300" width="11.7109375" style="477" customWidth="1"/>
    <col min="1301" max="1301" width="0" style="477" hidden="1" customWidth="1"/>
    <col min="1302" max="1302" width="3.7109375" style="477" customWidth="1"/>
    <col min="1303" max="1303" width="11.140625" style="477" bestFit="1" customWidth="1"/>
    <col min="1304" max="1305" width="10.5703125" style="477"/>
    <col min="1306" max="1306" width="13.42578125" style="477" customWidth="1"/>
    <col min="1307" max="1526" width="10.5703125" style="477"/>
    <col min="1527" max="1534" width="0" style="477" hidden="1" customWidth="1"/>
    <col min="1535" max="1537" width="3.7109375" style="477" customWidth="1"/>
    <col min="1538" max="1538" width="12.7109375" style="477" customWidth="1"/>
    <col min="1539" max="1539" width="47.42578125" style="477" customWidth="1"/>
    <col min="1540" max="1540" width="5.5703125" style="477" customWidth="1"/>
    <col min="1541" max="1542" width="3.7109375" style="477" customWidth="1"/>
    <col min="1543" max="1543" width="22" style="477" customWidth="1"/>
    <col min="1544" max="1544" width="5.5703125" style="477" customWidth="1"/>
    <col min="1545" max="1546" width="3.7109375" style="477" customWidth="1"/>
    <col min="1547" max="1547" width="22" style="477" customWidth="1"/>
    <col min="1548" max="1548" width="5.5703125" style="477" customWidth="1"/>
    <col min="1549" max="1550" width="3.7109375" style="477" customWidth="1"/>
    <col min="1551" max="1551" width="22" style="477" customWidth="1"/>
    <col min="1552" max="1553" width="15.7109375" style="477" customWidth="1"/>
    <col min="1554" max="1554" width="11.7109375" style="477" customWidth="1"/>
    <col min="1555" max="1555" width="6.42578125" style="477" bestFit="1" customWidth="1"/>
    <col min="1556" max="1556" width="11.7109375" style="477" customWidth="1"/>
    <col min="1557" max="1557" width="0" style="477" hidden="1" customWidth="1"/>
    <col min="1558" max="1558" width="3.7109375" style="477" customWidth="1"/>
    <col min="1559" max="1559" width="11.140625" style="477" bestFit="1" customWidth="1"/>
    <col min="1560" max="1561" width="10.5703125" style="477"/>
    <col min="1562" max="1562" width="13.42578125" style="477" customWidth="1"/>
    <col min="1563" max="1782" width="10.5703125" style="477"/>
    <col min="1783" max="1790" width="0" style="477" hidden="1" customWidth="1"/>
    <col min="1791" max="1793" width="3.7109375" style="477" customWidth="1"/>
    <col min="1794" max="1794" width="12.7109375" style="477" customWidth="1"/>
    <col min="1795" max="1795" width="47.42578125" style="477" customWidth="1"/>
    <col min="1796" max="1796" width="5.5703125" style="477" customWidth="1"/>
    <col min="1797" max="1798" width="3.7109375" style="477" customWidth="1"/>
    <col min="1799" max="1799" width="22" style="477" customWidth="1"/>
    <col min="1800" max="1800" width="5.5703125" style="477" customWidth="1"/>
    <col min="1801" max="1802" width="3.7109375" style="477" customWidth="1"/>
    <col min="1803" max="1803" width="22" style="477" customWidth="1"/>
    <col min="1804" max="1804" width="5.5703125" style="477" customWidth="1"/>
    <col min="1805" max="1806" width="3.7109375" style="477" customWidth="1"/>
    <col min="1807" max="1807" width="22" style="477" customWidth="1"/>
    <col min="1808" max="1809" width="15.7109375" style="477" customWidth="1"/>
    <col min="1810" max="1810" width="11.7109375" style="477" customWidth="1"/>
    <col min="1811" max="1811" width="6.42578125" style="477" bestFit="1" customWidth="1"/>
    <col min="1812" max="1812" width="11.7109375" style="477" customWidth="1"/>
    <col min="1813" max="1813" width="0" style="477" hidden="1" customWidth="1"/>
    <col min="1814" max="1814" width="3.7109375" style="477" customWidth="1"/>
    <col min="1815" max="1815" width="11.140625" style="477" bestFit="1" customWidth="1"/>
    <col min="1816" max="1817" width="10.5703125" style="477"/>
    <col min="1818" max="1818" width="13.42578125" style="477" customWidth="1"/>
    <col min="1819" max="2038" width="10.5703125" style="477"/>
    <col min="2039" max="2046" width="0" style="477" hidden="1" customWidth="1"/>
    <col min="2047" max="2049" width="3.7109375" style="477" customWidth="1"/>
    <col min="2050" max="2050" width="12.7109375" style="477" customWidth="1"/>
    <col min="2051" max="2051" width="47.42578125" style="477" customWidth="1"/>
    <col min="2052" max="2052" width="5.5703125" style="477" customWidth="1"/>
    <col min="2053" max="2054" width="3.7109375" style="477" customWidth="1"/>
    <col min="2055" max="2055" width="22" style="477" customWidth="1"/>
    <col min="2056" max="2056" width="5.5703125" style="477" customWidth="1"/>
    <col min="2057" max="2058" width="3.7109375" style="477" customWidth="1"/>
    <col min="2059" max="2059" width="22" style="477" customWidth="1"/>
    <col min="2060" max="2060" width="5.5703125" style="477" customWidth="1"/>
    <col min="2061" max="2062" width="3.7109375" style="477" customWidth="1"/>
    <col min="2063" max="2063" width="22" style="477" customWidth="1"/>
    <col min="2064" max="2065" width="15.7109375" style="477" customWidth="1"/>
    <col min="2066" max="2066" width="11.7109375" style="477" customWidth="1"/>
    <col min="2067" max="2067" width="6.42578125" style="477" bestFit="1" customWidth="1"/>
    <col min="2068" max="2068" width="11.7109375" style="477" customWidth="1"/>
    <col min="2069" max="2069" width="0" style="477" hidden="1" customWidth="1"/>
    <col min="2070" max="2070" width="3.7109375" style="477" customWidth="1"/>
    <col min="2071" max="2071" width="11.140625" style="477" bestFit="1" customWidth="1"/>
    <col min="2072" max="2073" width="10.5703125" style="477"/>
    <col min="2074" max="2074" width="13.42578125" style="477" customWidth="1"/>
    <col min="2075" max="2294" width="10.5703125" style="477"/>
    <col min="2295" max="2302" width="0" style="477" hidden="1" customWidth="1"/>
    <col min="2303" max="2305" width="3.7109375" style="477" customWidth="1"/>
    <col min="2306" max="2306" width="12.7109375" style="477" customWidth="1"/>
    <col min="2307" max="2307" width="47.42578125" style="477" customWidth="1"/>
    <col min="2308" max="2308" width="5.5703125" style="477" customWidth="1"/>
    <col min="2309" max="2310" width="3.7109375" style="477" customWidth="1"/>
    <col min="2311" max="2311" width="22" style="477" customWidth="1"/>
    <col min="2312" max="2312" width="5.5703125" style="477" customWidth="1"/>
    <col min="2313" max="2314" width="3.7109375" style="477" customWidth="1"/>
    <col min="2315" max="2315" width="22" style="477" customWidth="1"/>
    <col min="2316" max="2316" width="5.5703125" style="477" customWidth="1"/>
    <col min="2317" max="2318" width="3.7109375" style="477" customWidth="1"/>
    <col min="2319" max="2319" width="22" style="477" customWidth="1"/>
    <col min="2320" max="2321" width="15.7109375" style="477" customWidth="1"/>
    <col min="2322" max="2322" width="11.7109375" style="477" customWidth="1"/>
    <col min="2323" max="2323" width="6.42578125" style="477" bestFit="1" customWidth="1"/>
    <col min="2324" max="2324" width="11.7109375" style="477" customWidth="1"/>
    <col min="2325" max="2325" width="0" style="477" hidden="1" customWidth="1"/>
    <col min="2326" max="2326" width="3.7109375" style="477" customWidth="1"/>
    <col min="2327" max="2327" width="11.140625" style="477" bestFit="1" customWidth="1"/>
    <col min="2328" max="2329" width="10.5703125" style="477"/>
    <col min="2330" max="2330" width="13.42578125" style="477" customWidth="1"/>
    <col min="2331" max="2550" width="10.5703125" style="477"/>
    <col min="2551" max="2558" width="0" style="477" hidden="1" customWidth="1"/>
    <col min="2559" max="2561" width="3.7109375" style="477" customWidth="1"/>
    <col min="2562" max="2562" width="12.7109375" style="477" customWidth="1"/>
    <col min="2563" max="2563" width="47.42578125" style="477" customWidth="1"/>
    <col min="2564" max="2564" width="5.5703125" style="477" customWidth="1"/>
    <col min="2565" max="2566" width="3.7109375" style="477" customWidth="1"/>
    <col min="2567" max="2567" width="22" style="477" customWidth="1"/>
    <col min="2568" max="2568" width="5.5703125" style="477" customWidth="1"/>
    <col min="2569" max="2570" width="3.7109375" style="477" customWidth="1"/>
    <col min="2571" max="2571" width="22" style="477" customWidth="1"/>
    <col min="2572" max="2572" width="5.5703125" style="477" customWidth="1"/>
    <col min="2573" max="2574" width="3.7109375" style="477" customWidth="1"/>
    <col min="2575" max="2575" width="22" style="477" customWidth="1"/>
    <col min="2576" max="2577" width="15.7109375" style="477" customWidth="1"/>
    <col min="2578" max="2578" width="11.7109375" style="477" customWidth="1"/>
    <col min="2579" max="2579" width="6.42578125" style="477" bestFit="1" customWidth="1"/>
    <col min="2580" max="2580" width="11.7109375" style="477" customWidth="1"/>
    <col min="2581" max="2581" width="0" style="477" hidden="1" customWidth="1"/>
    <col min="2582" max="2582" width="3.7109375" style="477" customWidth="1"/>
    <col min="2583" max="2583" width="11.140625" style="477" bestFit="1" customWidth="1"/>
    <col min="2584" max="2585" width="10.5703125" style="477"/>
    <col min="2586" max="2586" width="13.42578125" style="477" customWidth="1"/>
    <col min="2587" max="2806" width="10.5703125" style="477"/>
    <col min="2807" max="2814" width="0" style="477" hidden="1" customWidth="1"/>
    <col min="2815" max="2817" width="3.7109375" style="477" customWidth="1"/>
    <col min="2818" max="2818" width="12.7109375" style="477" customWidth="1"/>
    <col min="2819" max="2819" width="47.42578125" style="477" customWidth="1"/>
    <col min="2820" max="2820" width="5.5703125" style="477" customWidth="1"/>
    <col min="2821" max="2822" width="3.7109375" style="477" customWidth="1"/>
    <col min="2823" max="2823" width="22" style="477" customWidth="1"/>
    <col min="2824" max="2824" width="5.5703125" style="477" customWidth="1"/>
    <col min="2825" max="2826" width="3.7109375" style="477" customWidth="1"/>
    <col min="2827" max="2827" width="22" style="477" customWidth="1"/>
    <col min="2828" max="2828" width="5.5703125" style="477" customWidth="1"/>
    <col min="2829" max="2830" width="3.7109375" style="477" customWidth="1"/>
    <col min="2831" max="2831" width="22" style="477" customWidth="1"/>
    <col min="2832" max="2833" width="15.7109375" style="477" customWidth="1"/>
    <col min="2834" max="2834" width="11.7109375" style="477" customWidth="1"/>
    <col min="2835" max="2835" width="6.42578125" style="477" bestFit="1" customWidth="1"/>
    <col min="2836" max="2836" width="11.7109375" style="477" customWidth="1"/>
    <col min="2837" max="2837" width="0" style="477" hidden="1" customWidth="1"/>
    <col min="2838" max="2838" width="3.7109375" style="477" customWidth="1"/>
    <col min="2839" max="2839" width="11.140625" style="477" bestFit="1" customWidth="1"/>
    <col min="2840" max="2841" width="10.5703125" style="477"/>
    <col min="2842" max="2842" width="13.42578125" style="477" customWidth="1"/>
    <col min="2843" max="3062" width="10.5703125" style="477"/>
    <col min="3063" max="3070" width="0" style="477" hidden="1" customWidth="1"/>
    <col min="3071" max="3073" width="3.7109375" style="477" customWidth="1"/>
    <col min="3074" max="3074" width="12.7109375" style="477" customWidth="1"/>
    <col min="3075" max="3075" width="47.42578125" style="477" customWidth="1"/>
    <col min="3076" max="3076" width="5.5703125" style="477" customWidth="1"/>
    <col min="3077" max="3078" width="3.7109375" style="477" customWidth="1"/>
    <col min="3079" max="3079" width="22" style="477" customWidth="1"/>
    <col min="3080" max="3080" width="5.5703125" style="477" customWidth="1"/>
    <col min="3081" max="3082" width="3.7109375" style="477" customWidth="1"/>
    <col min="3083" max="3083" width="22" style="477" customWidth="1"/>
    <col min="3084" max="3084" width="5.5703125" style="477" customWidth="1"/>
    <col min="3085" max="3086" width="3.7109375" style="477" customWidth="1"/>
    <col min="3087" max="3087" width="22" style="477" customWidth="1"/>
    <col min="3088" max="3089" width="15.7109375" style="477" customWidth="1"/>
    <col min="3090" max="3090" width="11.7109375" style="477" customWidth="1"/>
    <col min="3091" max="3091" width="6.42578125" style="477" bestFit="1" customWidth="1"/>
    <col min="3092" max="3092" width="11.7109375" style="477" customWidth="1"/>
    <col min="3093" max="3093" width="0" style="477" hidden="1" customWidth="1"/>
    <col min="3094" max="3094" width="3.7109375" style="477" customWidth="1"/>
    <col min="3095" max="3095" width="11.140625" style="477" bestFit="1" customWidth="1"/>
    <col min="3096" max="3097" width="10.5703125" style="477"/>
    <col min="3098" max="3098" width="13.42578125" style="477" customWidth="1"/>
    <col min="3099" max="3318" width="10.5703125" style="477"/>
    <col min="3319" max="3326" width="0" style="477" hidden="1" customWidth="1"/>
    <col min="3327" max="3329" width="3.7109375" style="477" customWidth="1"/>
    <col min="3330" max="3330" width="12.7109375" style="477" customWidth="1"/>
    <col min="3331" max="3331" width="47.42578125" style="477" customWidth="1"/>
    <col min="3332" max="3332" width="5.5703125" style="477" customWidth="1"/>
    <col min="3333" max="3334" width="3.7109375" style="477" customWidth="1"/>
    <col min="3335" max="3335" width="22" style="477" customWidth="1"/>
    <col min="3336" max="3336" width="5.5703125" style="477" customWidth="1"/>
    <col min="3337" max="3338" width="3.7109375" style="477" customWidth="1"/>
    <col min="3339" max="3339" width="22" style="477" customWidth="1"/>
    <col min="3340" max="3340" width="5.5703125" style="477" customWidth="1"/>
    <col min="3341" max="3342" width="3.7109375" style="477" customWidth="1"/>
    <col min="3343" max="3343" width="22" style="477" customWidth="1"/>
    <col min="3344" max="3345" width="15.7109375" style="477" customWidth="1"/>
    <col min="3346" max="3346" width="11.7109375" style="477" customWidth="1"/>
    <col min="3347" max="3347" width="6.42578125" style="477" bestFit="1" customWidth="1"/>
    <col min="3348" max="3348" width="11.7109375" style="477" customWidth="1"/>
    <col min="3349" max="3349" width="0" style="477" hidden="1" customWidth="1"/>
    <col min="3350" max="3350" width="3.7109375" style="477" customWidth="1"/>
    <col min="3351" max="3351" width="11.140625" style="477" bestFit="1" customWidth="1"/>
    <col min="3352" max="3353" width="10.5703125" style="477"/>
    <col min="3354" max="3354" width="13.42578125" style="477" customWidth="1"/>
    <col min="3355" max="3574" width="10.5703125" style="477"/>
    <col min="3575" max="3582" width="0" style="477" hidden="1" customWidth="1"/>
    <col min="3583" max="3585" width="3.7109375" style="477" customWidth="1"/>
    <col min="3586" max="3586" width="12.7109375" style="477" customWidth="1"/>
    <col min="3587" max="3587" width="47.42578125" style="477" customWidth="1"/>
    <col min="3588" max="3588" width="5.5703125" style="477" customWidth="1"/>
    <col min="3589" max="3590" width="3.7109375" style="477" customWidth="1"/>
    <col min="3591" max="3591" width="22" style="477" customWidth="1"/>
    <col min="3592" max="3592" width="5.5703125" style="477" customWidth="1"/>
    <col min="3593" max="3594" width="3.7109375" style="477" customWidth="1"/>
    <col min="3595" max="3595" width="22" style="477" customWidth="1"/>
    <col min="3596" max="3596" width="5.5703125" style="477" customWidth="1"/>
    <col min="3597" max="3598" width="3.7109375" style="477" customWidth="1"/>
    <col min="3599" max="3599" width="22" style="477" customWidth="1"/>
    <col min="3600" max="3601" width="15.7109375" style="477" customWidth="1"/>
    <col min="3602" max="3602" width="11.7109375" style="477" customWidth="1"/>
    <col min="3603" max="3603" width="6.42578125" style="477" bestFit="1" customWidth="1"/>
    <col min="3604" max="3604" width="11.7109375" style="477" customWidth="1"/>
    <col min="3605" max="3605" width="0" style="477" hidden="1" customWidth="1"/>
    <col min="3606" max="3606" width="3.7109375" style="477" customWidth="1"/>
    <col min="3607" max="3607" width="11.140625" style="477" bestFit="1" customWidth="1"/>
    <col min="3608" max="3609" width="10.5703125" style="477"/>
    <col min="3610" max="3610" width="13.42578125" style="477" customWidth="1"/>
    <col min="3611" max="3830" width="10.5703125" style="477"/>
    <col min="3831" max="3838" width="0" style="477" hidden="1" customWidth="1"/>
    <col min="3839" max="3841" width="3.7109375" style="477" customWidth="1"/>
    <col min="3842" max="3842" width="12.7109375" style="477" customWidth="1"/>
    <col min="3843" max="3843" width="47.42578125" style="477" customWidth="1"/>
    <col min="3844" max="3844" width="5.5703125" style="477" customWidth="1"/>
    <col min="3845" max="3846" width="3.7109375" style="477" customWidth="1"/>
    <col min="3847" max="3847" width="22" style="477" customWidth="1"/>
    <col min="3848" max="3848" width="5.5703125" style="477" customWidth="1"/>
    <col min="3849" max="3850" width="3.7109375" style="477" customWidth="1"/>
    <col min="3851" max="3851" width="22" style="477" customWidth="1"/>
    <col min="3852" max="3852" width="5.5703125" style="477" customWidth="1"/>
    <col min="3853" max="3854" width="3.7109375" style="477" customWidth="1"/>
    <col min="3855" max="3855" width="22" style="477" customWidth="1"/>
    <col min="3856" max="3857" width="15.7109375" style="477" customWidth="1"/>
    <col min="3858" max="3858" width="11.7109375" style="477" customWidth="1"/>
    <col min="3859" max="3859" width="6.42578125" style="477" bestFit="1" customWidth="1"/>
    <col min="3860" max="3860" width="11.7109375" style="477" customWidth="1"/>
    <col min="3861" max="3861" width="0" style="477" hidden="1" customWidth="1"/>
    <col min="3862" max="3862" width="3.7109375" style="477" customWidth="1"/>
    <col min="3863" max="3863" width="11.140625" style="477" bestFit="1" customWidth="1"/>
    <col min="3864" max="3865" width="10.5703125" style="477"/>
    <col min="3866" max="3866" width="13.42578125" style="477" customWidth="1"/>
    <col min="3867" max="4086" width="10.5703125" style="477"/>
    <col min="4087" max="4094" width="0" style="477" hidden="1" customWidth="1"/>
    <col min="4095" max="4097" width="3.7109375" style="477" customWidth="1"/>
    <col min="4098" max="4098" width="12.7109375" style="477" customWidth="1"/>
    <col min="4099" max="4099" width="47.42578125" style="477" customWidth="1"/>
    <col min="4100" max="4100" width="5.5703125" style="477" customWidth="1"/>
    <col min="4101" max="4102" width="3.7109375" style="477" customWidth="1"/>
    <col min="4103" max="4103" width="22" style="477" customWidth="1"/>
    <col min="4104" max="4104" width="5.5703125" style="477" customWidth="1"/>
    <col min="4105" max="4106" width="3.7109375" style="477" customWidth="1"/>
    <col min="4107" max="4107" width="22" style="477" customWidth="1"/>
    <col min="4108" max="4108" width="5.5703125" style="477" customWidth="1"/>
    <col min="4109" max="4110" width="3.7109375" style="477" customWidth="1"/>
    <col min="4111" max="4111" width="22" style="477" customWidth="1"/>
    <col min="4112" max="4113" width="15.7109375" style="477" customWidth="1"/>
    <col min="4114" max="4114" width="11.7109375" style="477" customWidth="1"/>
    <col min="4115" max="4115" width="6.42578125" style="477" bestFit="1" customWidth="1"/>
    <col min="4116" max="4116" width="11.7109375" style="477" customWidth="1"/>
    <col min="4117" max="4117" width="0" style="477" hidden="1" customWidth="1"/>
    <col min="4118" max="4118" width="3.7109375" style="477" customWidth="1"/>
    <col min="4119" max="4119" width="11.140625" style="477" bestFit="1" customWidth="1"/>
    <col min="4120" max="4121" width="10.5703125" style="477"/>
    <col min="4122" max="4122" width="13.42578125" style="477" customWidth="1"/>
    <col min="4123" max="4342" width="10.5703125" style="477"/>
    <col min="4343" max="4350" width="0" style="477" hidden="1" customWidth="1"/>
    <col min="4351" max="4353" width="3.7109375" style="477" customWidth="1"/>
    <col min="4354" max="4354" width="12.7109375" style="477" customWidth="1"/>
    <col min="4355" max="4355" width="47.42578125" style="477" customWidth="1"/>
    <col min="4356" max="4356" width="5.5703125" style="477" customWidth="1"/>
    <col min="4357" max="4358" width="3.7109375" style="477" customWidth="1"/>
    <col min="4359" max="4359" width="22" style="477" customWidth="1"/>
    <col min="4360" max="4360" width="5.5703125" style="477" customWidth="1"/>
    <col min="4361" max="4362" width="3.7109375" style="477" customWidth="1"/>
    <col min="4363" max="4363" width="22" style="477" customWidth="1"/>
    <col min="4364" max="4364" width="5.5703125" style="477" customWidth="1"/>
    <col min="4365" max="4366" width="3.7109375" style="477" customWidth="1"/>
    <col min="4367" max="4367" width="22" style="477" customWidth="1"/>
    <col min="4368" max="4369" width="15.7109375" style="477" customWidth="1"/>
    <col min="4370" max="4370" width="11.7109375" style="477" customWidth="1"/>
    <col min="4371" max="4371" width="6.42578125" style="477" bestFit="1" customWidth="1"/>
    <col min="4372" max="4372" width="11.7109375" style="477" customWidth="1"/>
    <col min="4373" max="4373" width="0" style="477" hidden="1" customWidth="1"/>
    <col min="4374" max="4374" width="3.7109375" style="477" customWidth="1"/>
    <col min="4375" max="4375" width="11.140625" style="477" bestFit="1" customWidth="1"/>
    <col min="4376" max="4377" width="10.5703125" style="477"/>
    <col min="4378" max="4378" width="13.42578125" style="477" customWidth="1"/>
    <col min="4379" max="4598" width="10.5703125" style="477"/>
    <col min="4599" max="4606" width="0" style="477" hidden="1" customWidth="1"/>
    <col min="4607" max="4609" width="3.7109375" style="477" customWidth="1"/>
    <col min="4610" max="4610" width="12.7109375" style="477" customWidth="1"/>
    <col min="4611" max="4611" width="47.42578125" style="477" customWidth="1"/>
    <col min="4612" max="4612" width="5.5703125" style="477" customWidth="1"/>
    <col min="4613" max="4614" width="3.7109375" style="477" customWidth="1"/>
    <col min="4615" max="4615" width="22" style="477" customWidth="1"/>
    <col min="4616" max="4616" width="5.5703125" style="477" customWidth="1"/>
    <col min="4617" max="4618" width="3.7109375" style="477" customWidth="1"/>
    <col min="4619" max="4619" width="22" style="477" customWidth="1"/>
    <col min="4620" max="4620" width="5.5703125" style="477" customWidth="1"/>
    <col min="4621" max="4622" width="3.7109375" style="477" customWidth="1"/>
    <col min="4623" max="4623" width="22" style="477" customWidth="1"/>
    <col min="4624" max="4625" width="15.7109375" style="477" customWidth="1"/>
    <col min="4626" max="4626" width="11.7109375" style="477" customWidth="1"/>
    <col min="4627" max="4627" width="6.42578125" style="477" bestFit="1" customWidth="1"/>
    <col min="4628" max="4628" width="11.7109375" style="477" customWidth="1"/>
    <col min="4629" max="4629" width="0" style="477" hidden="1" customWidth="1"/>
    <col min="4630" max="4630" width="3.7109375" style="477" customWidth="1"/>
    <col min="4631" max="4631" width="11.140625" style="477" bestFit="1" customWidth="1"/>
    <col min="4632" max="4633" width="10.5703125" style="477"/>
    <col min="4634" max="4634" width="13.42578125" style="477" customWidth="1"/>
    <col min="4635" max="4854" width="10.5703125" style="477"/>
    <col min="4855" max="4862" width="0" style="477" hidden="1" customWidth="1"/>
    <col min="4863" max="4865" width="3.7109375" style="477" customWidth="1"/>
    <col min="4866" max="4866" width="12.7109375" style="477" customWidth="1"/>
    <col min="4867" max="4867" width="47.42578125" style="477" customWidth="1"/>
    <col min="4868" max="4868" width="5.5703125" style="477" customWidth="1"/>
    <col min="4869" max="4870" width="3.7109375" style="477" customWidth="1"/>
    <col min="4871" max="4871" width="22" style="477" customWidth="1"/>
    <col min="4872" max="4872" width="5.5703125" style="477" customWidth="1"/>
    <col min="4873" max="4874" width="3.7109375" style="477" customWidth="1"/>
    <col min="4875" max="4875" width="22" style="477" customWidth="1"/>
    <col min="4876" max="4876" width="5.5703125" style="477" customWidth="1"/>
    <col min="4877" max="4878" width="3.7109375" style="477" customWidth="1"/>
    <col min="4879" max="4879" width="22" style="477" customWidth="1"/>
    <col min="4880" max="4881" width="15.7109375" style="477" customWidth="1"/>
    <col min="4882" max="4882" width="11.7109375" style="477" customWidth="1"/>
    <col min="4883" max="4883" width="6.42578125" style="477" bestFit="1" customWidth="1"/>
    <col min="4884" max="4884" width="11.7109375" style="477" customWidth="1"/>
    <col min="4885" max="4885" width="0" style="477" hidden="1" customWidth="1"/>
    <col min="4886" max="4886" width="3.7109375" style="477" customWidth="1"/>
    <col min="4887" max="4887" width="11.140625" style="477" bestFit="1" customWidth="1"/>
    <col min="4888" max="4889" width="10.5703125" style="477"/>
    <col min="4890" max="4890" width="13.42578125" style="477" customWidth="1"/>
    <col min="4891" max="5110" width="10.5703125" style="477"/>
    <col min="5111" max="5118" width="0" style="477" hidden="1" customWidth="1"/>
    <col min="5119" max="5121" width="3.7109375" style="477" customWidth="1"/>
    <col min="5122" max="5122" width="12.7109375" style="477" customWidth="1"/>
    <col min="5123" max="5123" width="47.42578125" style="477" customWidth="1"/>
    <col min="5124" max="5124" width="5.5703125" style="477" customWidth="1"/>
    <col min="5125" max="5126" width="3.7109375" style="477" customWidth="1"/>
    <col min="5127" max="5127" width="22" style="477" customWidth="1"/>
    <col min="5128" max="5128" width="5.5703125" style="477" customWidth="1"/>
    <col min="5129" max="5130" width="3.7109375" style="477" customWidth="1"/>
    <col min="5131" max="5131" width="22" style="477" customWidth="1"/>
    <col min="5132" max="5132" width="5.5703125" style="477" customWidth="1"/>
    <col min="5133" max="5134" width="3.7109375" style="477" customWidth="1"/>
    <col min="5135" max="5135" width="22" style="477" customWidth="1"/>
    <col min="5136" max="5137" width="15.7109375" style="477" customWidth="1"/>
    <col min="5138" max="5138" width="11.7109375" style="477" customWidth="1"/>
    <col min="5139" max="5139" width="6.42578125" style="477" bestFit="1" customWidth="1"/>
    <col min="5140" max="5140" width="11.7109375" style="477" customWidth="1"/>
    <col min="5141" max="5141" width="0" style="477" hidden="1" customWidth="1"/>
    <col min="5142" max="5142" width="3.7109375" style="477" customWidth="1"/>
    <col min="5143" max="5143" width="11.140625" style="477" bestFit="1" customWidth="1"/>
    <col min="5144" max="5145" width="10.5703125" style="477"/>
    <col min="5146" max="5146" width="13.42578125" style="477" customWidth="1"/>
    <col min="5147" max="5366" width="10.5703125" style="477"/>
    <col min="5367" max="5374" width="0" style="477" hidden="1" customWidth="1"/>
    <col min="5375" max="5377" width="3.7109375" style="477" customWidth="1"/>
    <col min="5378" max="5378" width="12.7109375" style="477" customWidth="1"/>
    <col min="5379" max="5379" width="47.42578125" style="477" customWidth="1"/>
    <col min="5380" max="5380" width="5.5703125" style="477" customWidth="1"/>
    <col min="5381" max="5382" width="3.7109375" style="477" customWidth="1"/>
    <col min="5383" max="5383" width="22" style="477" customWidth="1"/>
    <col min="5384" max="5384" width="5.5703125" style="477" customWidth="1"/>
    <col min="5385" max="5386" width="3.7109375" style="477" customWidth="1"/>
    <col min="5387" max="5387" width="22" style="477" customWidth="1"/>
    <col min="5388" max="5388" width="5.5703125" style="477" customWidth="1"/>
    <col min="5389" max="5390" width="3.7109375" style="477" customWidth="1"/>
    <col min="5391" max="5391" width="22" style="477" customWidth="1"/>
    <col min="5392" max="5393" width="15.7109375" style="477" customWidth="1"/>
    <col min="5394" max="5394" width="11.7109375" style="477" customWidth="1"/>
    <col min="5395" max="5395" width="6.42578125" style="477" bestFit="1" customWidth="1"/>
    <col min="5396" max="5396" width="11.7109375" style="477" customWidth="1"/>
    <col min="5397" max="5397" width="0" style="477" hidden="1" customWidth="1"/>
    <col min="5398" max="5398" width="3.7109375" style="477" customWidth="1"/>
    <col min="5399" max="5399" width="11.140625" style="477" bestFit="1" customWidth="1"/>
    <col min="5400" max="5401" width="10.5703125" style="477"/>
    <col min="5402" max="5402" width="13.42578125" style="477" customWidth="1"/>
    <col min="5403" max="5622" width="10.5703125" style="477"/>
    <col min="5623" max="5630" width="0" style="477" hidden="1" customWidth="1"/>
    <col min="5631" max="5633" width="3.7109375" style="477" customWidth="1"/>
    <col min="5634" max="5634" width="12.7109375" style="477" customWidth="1"/>
    <col min="5635" max="5635" width="47.42578125" style="477" customWidth="1"/>
    <col min="5636" max="5636" width="5.5703125" style="477" customWidth="1"/>
    <col min="5637" max="5638" width="3.7109375" style="477" customWidth="1"/>
    <col min="5639" max="5639" width="22" style="477" customWidth="1"/>
    <col min="5640" max="5640" width="5.5703125" style="477" customWidth="1"/>
    <col min="5641" max="5642" width="3.7109375" style="477" customWidth="1"/>
    <col min="5643" max="5643" width="22" style="477" customWidth="1"/>
    <col min="5644" max="5644" width="5.5703125" style="477" customWidth="1"/>
    <col min="5645" max="5646" width="3.7109375" style="477" customWidth="1"/>
    <col min="5647" max="5647" width="22" style="477" customWidth="1"/>
    <col min="5648" max="5649" width="15.7109375" style="477" customWidth="1"/>
    <col min="5650" max="5650" width="11.7109375" style="477" customWidth="1"/>
    <col min="5651" max="5651" width="6.42578125" style="477" bestFit="1" customWidth="1"/>
    <col min="5652" max="5652" width="11.7109375" style="477" customWidth="1"/>
    <col min="5653" max="5653" width="0" style="477" hidden="1" customWidth="1"/>
    <col min="5654" max="5654" width="3.7109375" style="477" customWidth="1"/>
    <col min="5655" max="5655" width="11.140625" style="477" bestFit="1" customWidth="1"/>
    <col min="5656" max="5657" width="10.5703125" style="477"/>
    <col min="5658" max="5658" width="13.42578125" style="477" customWidth="1"/>
    <col min="5659" max="5878" width="10.5703125" style="477"/>
    <col min="5879" max="5886" width="0" style="477" hidden="1" customWidth="1"/>
    <col min="5887" max="5889" width="3.7109375" style="477" customWidth="1"/>
    <col min="5890" max="5890" width="12.7109375" style="477" customWidth="1"/>
    <col min="5891" max="5891" width="47.42578125" style="477" customWidth="1"/>
    <col min="5892" max="5892" width="5.5703125" style="477" customWidth="1"/>
    <col min="5893" max="5894" width="3.7109375" style="477" customWidth="1"/>
    <col min="5895" max="5895" width="22" style="477" customWidth="1"/>
    <col min="5896" max="5896" width="5.5703125" style="477" customWidth="1"/>
    <col min="5897" max="5898" width="3.7109375" style="477" customWidth="1"/>
    <col min="5899" max="5899" width="22" style="477" customWidth="1"/>
    <col min="5900" max="5900" width="5.5703125" style="477" customWidth="1"/>
    <col min="5901" max="5902" width="3.7109375" style="477" customWidth="1"/>
    <col min="5903" max="5903" width="22" style="477" customWidth="1"/>
    <col min="5904" max="5905" width="15.7109375" style="477" customWidth="1"/>
    <col min="5906" max="5906" width="11.7109375" style="477" customWidth="1"/>
    <col min="5907" max="5907" width="6.42578125" style="477" bestFit="1" customWidth="1"/>
    <col min="5908" max="5908" width="11.7109375" style="477" customWidth="1"/>
    <col min="5909" max="5909" width="0" style="477" hidden="1" customWidth="1"/>
    <col min="5910" max="5910" width="3.7109375" style="477" customWidth="1"/>
    <col min="5911" max="5911" width="11.140625" style="477" bestFit="1" customWidth="1"/>
    <col min="5912" max="5913" width="10.5703125" style="477"/>
    <col min="5914" max="5914" width="13.42578125" style="477" customWidth="1"/>
    <col min="5915" max="6134" width="10.5703125" style="477"/>
    <col min="6135" max="6142" width="0" style="477" hidden="1" customWidth="1"/>
    <col min="6143" max="6145" width="3.7109375" style="477" customWidth="1"/>
    <col min="6146" max="6146" width="12.7109375" style="477" customWidth="1"/>
    <col min="6147" max="6147" width="47.42578125" style="477" customWidth="1"/>
    <col min="6148" max="6148" width="5.5703125" style="477" customWidth="1"/>
    <col min="6149" max="6150" width="3.7109375" style="477" customWidth="1"/>
    <col min="6151" max="6151" width="22" style="477" customWidth="1"/>
    <col min="6152" max="6152" width="5.5703125" style="477" customWidth="1"/>
    <col min="6153" max="6154" width="3.7109375" style="477" customWidth="1"/>
    <col min="6155" max="6155" width="22" style="477" customWidth="1"/>
    <col min="6156" max="6156" width="5.5703125" style="477" customWidth="1"/>
    <col min="6157" max="6158" width="3.7109375" style="477" customWidth="1"/>
    <col min="6159" max="6159" width="22" style="477" customWidth="1"/>
    <col min="6160" max="6161" width="15.7109375" style="477" customWidth="1"/>
    <col min="6162" max="6162" width="11.7109375" style="477" customWidth="1"/>
    <col min="6163" max="6163" width="6.42578125" style="477" bestFit="1" customWidth="1"/>
    <col min="6164" max="6164" width="11.7109375" style="477" customWidth="1"/>
    <col min="6165" max="6165" width="0" style="477" hidden="1" customWidth="1"/>
    <col min="6166" max="6166" width="3.7109375" style="477" customWidth="1"/>
    <col min="6167" max="6167" width="11.140625" style="477" bestFit="1" customWidth="1"/>
    <col min="6168" max="6169" width="10.5703125" style="477"/>
    <col min="6170" max="6170" width="13.42578125" style="477" customWidth="1"/>
    <col min="6171" max="6390" width="10.5703125" style="477"/>
    <col min="6391" max="6398" width="0" style="477" hidden="1" customWidth="1"/>
    <col min="6399" max="6401" width="3.7109375" style="477" customWidth="1"/>
    <col min="6402" max="6402" width="12.7109375" style="477" customWidth="1"/>
    <col min="6403" max="6403" width="47.42578125" style="477" customWidth="1"/>
    <col min="6404" max="6404" width="5.5703125" style="477" customWidth="1"/>
    <col min="6405" max="6406" width="3.7109375" style="477" customWidth="1"/>
    <col min="6407" max="6407" width="22" style="477" customWidth="1"/>
    <col min="6408" max="6408" width="5.5703125" style="477" customWidth="1"/>
    <col min="6409" max="6410" width="3.7109375" style="477" customWidth="1"/>
    <col min="6411" max="6411" width="22" style="477" customWidth="1"/>
    <col min="6412" max="6412" width="5.5703125" style="477" customWidth="1"/>
    <col min="6413" max="6414" width="3.7109375" style="477" customWidth="1"/>
    <col min="6415" max="6415" width="22" style="477" customWidth="1"/>
    <col min="6416" max="6417" width="15.7109375" style="477" customWidth="1"/>
    <col min="6418" max="6418" width="11.7109375" style="477" customWidth="1"/>
    <col min="6419" max="6419" width="6.42578125" style="477" bestFit="1" customWidth="1"/>
    <col min="6420" max="6420" width="11.7109375" style="477" customWidth="1"/>
    <col min="6421" max="6421" width="0" style="477" hidden="1" customWidth="1"/>
    <col min="6422" max="6422" width="3.7109375" style="477" customWidth="1"/>
    <col min="6423" max="6423" width="11.140625" style="477" bestFit="1" customWidth="1"/>
    <col min="6424" max="6425" width="10.5703125" style="477"/>
    <col min="6426" max="6426" width="13.42578125" style="477" customWidth="1"/>
    <col min="6427" max="6646" width="10.5703125" style="477"/>
    <col min="6647" max="6654" width="0" style="477" hidden="1" customWidth="1"/>
    <col min="6655" max="6657" width="3.7109375" style="477" customWidth="1"/>
    <col min="6658" max="6658" width="12.7109375" style="477" customWidth="1"/>
    <col min="6659" max="6659" width="47.42578125" style="477" customWidth="1"/>
    <col min="6660" max="6660" width="5.5703125" style="477" customWidth="1"/>
    <col min="6661" max="6662" width="3.7109375" style="477" customWidth="1"/>
    <col min="6663" max="6663" width="22" style="477" customWidth="1"/>
    <col min="6664" max="6664" width="5.5703125" style="477" customWidth="1"/>
    <col min="6665" max="6666" width="3.7109375" style="477" customWidth="1"/>
    <col min="6667" max="6667" width="22" style="477" customWidth="1"/>
    <col min="6668" max="6668" width="5.5703125" style="477" customWidth="1"/>
    <col min="6669" max="6670" width="3.7109375" style="477" customWidth="1"/>
    <col min="6671" max="6671" width="22" style="477" customWidth="1"/>
    <col min="6672" max="6673" width="15.7109375" style="477" customWidth="1"/>
    <col min="6674" max="6674" width="11.7109375" style="477" customWidth="1"/>
    <col min="6675" max="6675" width="6.42578125" style="477" bestFit="1" customWidth="1"/>
    <col min="6676" max="6676" width="11.7109375" style="477" customWidth="1"/>
    <col min="6677" max="6677" width="0" style="477" hidden="1" customWidth="1"/>
    <col min="6678" max="6678" width="3.7109375" style="477" customWidth="1"/>
    <col min="6679" max="6679" width="11.140625" style="477" bestFit="1" customWidth="1"/>
    <col min="6680" max="6681" width="10.5703125" style="477"/>
    <col min="6682" max="6682" width="13.42578125" style="477" customWidth="1"/>
    <col min="6683" max="6902" width="10.5703125" style="477"/>
    <col min="6903" max="6910" width="0" style="477" hidden="1" customWidth="1"/>
    <col min="6911" max="6913" width="3.7109375" style="477" customWidth="1"/>
    <col min="6914" max="6914" width="12.7109375" style="477" customWidth="1"/>
    <col min="6915" max="6915" width="47.42578125" style="477" customWidth="1"/>
    <col min="6916" max="6916" width="5.5703125" style="477" customWidth="1"/>
    <col min="6917" max="6918" width="3.7109375" style="477" customWidth="1"/>
    <col min="6919" max="6919" width="22" style="477" customWidth="1"/>
    <col min="6920" max="6920" width="5.5703125" style="477" customWidth="1"/>
    <col min="6921" max="6922" width="3.7109375" style="477" customWidth="1"/>
    <col min="6923" max="6923" width="22" style="477" customWidth="1"/>
    <col min="6924" max="6924" width="5.5703125" style="477" customWidth="1"/>
    <col min="6925" max="6926" width="3.7109375" style="477" customWidth="1"/>
    <col min="6927" max="6927" width="22" style="477" customWidth="1"/>
    <col min="6928" max="6929" width="15.7109375" style="477" customWidth="1"/>
    <col min="6930" max="6930" width="11.7109375" style="477" customWidth="1"/>
    <col min="6931" max="6931" width="6.42578125" style="477" bestFit="1" customWidth="1"/>
    <col min="6932" max="6932" width="11.7109375" style="477" customWidth="1"/>
    <col min="6933" max="6933" width="0" style="477" hidden="1" customWidth="1"/>
    <col min="6934" max="6934" width="3.7109375" style="477" customWidth="1"/>
    <col min="6935" max="6935" width="11.140625" style="477" bestFit="1" customWidth="1"/>
    <col min="6936" max="6937" width="10.5703125" style="477"/>
    <col min="6938" max="6938" width="13.42578125" style="477" customWidth="1"/>
    <col min="6939" max="7158" width="10.5703125" style="477"/>
    <col min="7159" max="7166" width="0" style="477" hidden="1" customWidth="1"/>
    <col min="7167" max="7169" width="3.7109375" style="477" customWidth="1"/>
    <col min="7170" max="7170" width="12.7109375" style="477" customWidth="1"/>
    <col min="7171" max="7171" width="47.42578125" style="477" customWidth="1"/>
    <col min="7172" max="7172" width="5.5703125" style="477" customWidth="1"/>
    <col min="7173" max="7174" width="3.7109375" style="477" customWidth="1"/>
    <col min="7175" max="7175" width="22" style="477" customWidth="1"/>
    <col min="7176" max="7176" width="5.5703125" style="477" customWidth="1"/>
    <col min="7177" max="7178" width="3.7109375" style="477" customWidth="1"/>
    <col min="7179" max="7179" width="22" style="477" customWidth="1"/>
    <col min="7180" max="7180" width="5.5703125" style="477" customWidth="1"/>
    <col min="7181" max="7182" width="3.7109375" style="477" customWidth="1"/>
    <col min="7183" max="7183" width="22" style="477" customWidth="1"/>
    <col min="7184" max="7185" width="15.7109375" style="477" customWidth="1"/>
    <col min="7186" max="7186" width="11.7109375" style="477" customWidth="1"/>
    <col min="7187" max="7187" width="6.42578125" style="477" bestFit="1" customWidth="1"/>
    <col min="7188" max="7188" width="11.7109375" style="477" customWidth="1"/>
    <col min="7189" max="7189" width="0" style="477" hidden="1" customWidth="1"/>
    <col min="7190" max="7190" width="3.7109375" style="477" customWidth="1"/>
    <col min="7191" max="7191" width="11.140625" style="477" bestFit="1" customWidth="1"/>
    <col min="7192" max="7193" width="10.5703125" style="477"/>
    <col min="7194" max="7194" width="13.42578125" style="477" customWidth="1"/>
    <col min="7195" max="7414" width="10.5703125" style="477"/>
    <col min="7415" max="7422" width="0" style="477" hidden="1" customWidth="1"/>
    <col min="7423" max="7425" width="3.7109375" style="477" customWidth="1"/>
    <col min="7426" max="7426" width="12.7109375" style="477" customWidth="1"/>
    <col min="7427" max="7427" width="47.42578125" style="477" customWidth="1"/>
    <col min="7428" max="7428" width="5.5703125" style="477" customWidth="1"/>
    <col min="7429" max="7430" width="3.7109375" style="477" customWidth="1"/>
    <col min="7431" max="7431" width="22" style="477" customWidth="1"/>
    <col min="7432" max="7432" width="5.5703125" style="477" customWidth="1"/>
    <col min="7433" max="7434" width="3.7109375" style="477" customWidth="1"/>
    <col min="7435" max="7435" width="22" style="477" customWidth="1"/>
    <col min="7436" max="7436" width="5.5703125" style="477" customWidth="1"/>
    <col min="7437" max="7438" width="3.7109375" style="477" customWidth="1"/>
    <col min="7439" max="7439" width="22" style="477" customWidth="1"/>
    <col min="7440" max="7441" width="15.7109375" style="477" customWidth="1"/>
    <col min="7442" max="7442" width="11.7109375" style="477" customWidth="1"/>
    <col min="7443" max="7443" width="6.42578125" style="477" bestFit="1" customWidth="1"/>
    <col min="7444" max="7444" width="11.7109375" style="477" customWidth="1"/>
    <col min="7445" max="7445" width="0" style="477" hidden="1" customWidth="1"/>
    <col min="7446" max="7446" width="3.7109375" style="477" customWidth="1"/>
    <col min="7447" max="7447" width="11.140625" style="477" bestFit="1" customWidth="1"/>
    <col min="7448" max="7449" width="10.5703125" style="477"/>
    <col min="7450" max="7450" width="13.42578125" style="477" customWidth="1"/>
    <col min="7451" max="7670" width="10.5703125" style="477"/>
    <col min="7671" max="7678" width="0" style="477" hidden="1" customWidth="1"/>
    <col min="7679" max="7681" width="3.7109375" style="477" customWidth="1"/>
    <col min="7682" max="7682" width="12.7109375" style="477" customWidth="1"/>
    <col min="7683" max="7683" width="47.42578125" style="477" customWidth="1"/>
    <col min="7684" max="7684" width="5.5703125" style="477" customWidth="1"/>
    <col min="7685" max="7686" width="3.7109375" style="477" customWidth="1"/>
    <col min="7687" max="7687" width="22" style="477" customWidth="1"/>
    <col min="7688" max="7688" width="5.5703125" style="477" customWidth="1"/>
    <col min="7689" max="7690" width="3.7109375" style="477" customWidth="1"/>
    <col min="7691" max="7691" width="22" style="477" customWidth="1"/>
    <col min="7692" max="7692" width="5.5703125" style="477" customWidth="1"/>
    <col min="7693" max="7694" width="3.7109375" style="477" customWidth="1"/>
    <col min="7695" max="7695" width="22" style="477" customWidth="1"/>
    <col min="7696" max="7697" width="15.7109375" style="477" customWidth="1"/>
    <col min="7698" max="7698" width="11.7109375" style="477" customWidth="1"/>
    <col min="7699" max="7699" width="6.42578125" style="477" bestFit="1" customWidth="1"/>
    <col min="7700" max="7700" width="11.7109375" style="477" customWidth="1"/>
    <col min="7701" max="7701" width="0" style="477" hidden="1" customWidth="1"/>
    <col min="7702" max="7702" width="3.7109375" style="477" customWidth="1"/>
    <col min="7703" max="7703" width="11.140625" style="477" bestFit="1" customWidth="1"/>
    <col min="7704" max="7705" width="10.5703125" style="477"/>
    <col min="7706" max="7706" width="13.42578125" style="477" customWidth="1"/>
    <col min="7707" max="7926" width="10.5703125" style="477"/>
    <col min="7927" max="7934" width="0" style="477" hidden="1" customWidth="1"/>
    <col min="7935" max="7937" width="3.7109375" style="477" customWidth="1"/>
    <col min="7938" max="7938" width="12.7109375" style="477" customWidth="1"/>
    <col min="7939" max="7939" width="47.42578125" style="477" customWidth="1"/>
    <col min="7940" max="7940" width="5.5703125" style="477" customWidth="1"/>
    <col min="7941" max="7942" width="3.7109375" style="477" customWidth="1"/>
    <col min="7943" max="7943" width="22" style="477" customWidth="1"/>
    <col min="7944" max="7944" width="5.5703125" style="477" customWidth="1"/>
    <col min="7945" max="7946" width="3.7109375" style="477" customWidth="1"/>
    <col min="7947" max="7947" width="22" style="477" customWidth="1"/>
    <col min="7948" max="7948" width="5.5703125" style="477" customWidth="1"/>
    <col min="7949" max="7950" width="3.7109375" style="477" customWidth="1"/>
    <col min="7951" max="7951" width="22" style="477" customWidth="1"/>
    <col min="7952" max="7953" width="15.7109375" style="477" customWidth="1"/>
    <col min="7954" max="7954" width="11.7109375" style="477" customWidth="1"/>
    <col min="7955" max="7955" width="6.42578125" style="477" bestFit="1" customWidth="1"/>
    <col min="7956" max="7956" width="11.7109375" style="477" customWidth="1"/>
    <col min="7957" max="7957" width="0" style="477" hidden="1" customWidth="1"/>
    <col min="7958" max="7958" width="3.7109375" style="477" customWidth="1"/>
    <col min="7959" max="7959" width="11.140625" style="477" bestFit="1" customWidth="1"/>
    <col min="7960" max="7961" width="10.5703125" style="477"/>
    <col min="7962" max="7962" width="13.42578125" style="477" customWidth="1"/>
    <col min="7963" max="8182" width="10.5703125" style="477"/>
    <col min="8183" max="8190" width="0" style="477" hidden="1" customWidth="1"/>
    <col min="8191" max="8193" width="3.7109375" style="477" customWidth="1"/>
    <col min="8194" max="8194" width="12.7109375" style="477" customWidth="1"/>
    <col min="8195" max="8195" width="47.42578125" style="477" customWidth="1"/>
    <col min="8196" max="8196" width="5.5703125" style="477" customWidth="1"/>
    <col min="8197" max="8198" width="3.7109375" style="477" customWidth="1"/>
    <col min="8199" max="8199" width="22" style="477" customWidth="1"/>
    <col min="8200" max="8200" width="5.5703125" style="477" customWidth="1"/>
    <col min="8201" max="8202" width="3.7109375" style="477" customWidth="1"/>
    <col min="8203" max="8203" width="22" style="477" customWidth="1"/>
    <col min="8204" max="8204" width="5.5703125" style="477" customWidth="1"/>
    <col min="8205" max="8206" width="3.7109375" style="477" customWidth="1"/>
    <col min="8207" max="8207" width="22" style="477" customWidth="1"/>
    <col min="8208" max="8209" width="15.7109375" style="477" customWidth="1"/>
    <col min="8210" max="8210" width="11.7109375" style="477" customWidth="1"/>
    <col min="8211" max="8211" width="6.42578125" style="477" bestFit="1" customWidth="1"/>
    <col min="8212" max="8212" width="11.7109375" style="477" customWidth="1"/>
    <col min="8213" max="8213" width="0" style="477" hidden="1" customWidth="1"/>
    <col min="8214" max="8214" width="3.7109375" style="477" customWidth="1"/>
    <col min="8215" max="8215" width="11.140625" style="477" bestFit="1" customWidth="1"/>
    <col min="8216" max="8217" width="10.5703125" style="477"/>
    <col min="8218" max="8218" width="13.42578125" style="477" customWidth="1"/>
    <col min="8219" max="8438" width="10.5703125" style="477"/>
    <col min="8439" max="8446" width="0" style="477" hidden="1" customWidth="1"/>
    <col min="8447" max="8449" width="3.7109375" style="477" customWidth="1"/>
    <col min="8450" max="8450" width="12.7109375" style="477" customWidth="1"/>
    <col min="8451" max="8451" width="47.42578125" style="477" customWidth="1"/>
    <col min="8452" max="8452" width="5.5703125" style="477" customWidth="1"/>
    <col min="8453" max="8454" width="3.7109375" style="477" customWidth="1"/>
    <col min="8455" max="8455" width="22" style="477" customWidth="1"/>
    <col min="8456" max="8456" width="5.5703125" style="477" customWidth="1"/>
    <col min="8457" max="8458" width="3.7109375" style="477" customWidth="1"/>
    <col min="8459" max="8459" width="22" style="477" customWidth="1"/>
    <col min="8460" max="8460" width="5.5703125" style="477" customWidth="1"/>
    <col min="8461" max="8462" width="3.7109375" style="477" customWidth="1"/>
    <col min="8463" max="8463" width="22" style="477" customWidth="1"/>
    <col min="8464" max="8465" width="15.7109375" style="477" customWidth="1"/>
    <col min="8466" max="8466" width="11.7109375" style="477" customWidth="1"/>
    <col min="8467" max="8467" width="6.42578125" style="477" bestFit="1" customWidth="1"/>
    <col min="8468" max="8468" width="11.7109375" style="477" customWidth="1"/>
    <col min="8469" max="8469" width="0" style="477" hidden="1" customWidth="1"/>
    <col min="8470" max="8470" width="3.7109375" style="477" customWidth="1"/>
    <col min="8471" max="8471" width="11.140625" style="477" bestFit="1" customWidth="1"/>
    <col min="8472" max="8473" width="10.5703125" style="477"/>
    <col min="8474" max="8474" width="13.42578125" style="477" customWidth="1"/>
    <col min="8475" max="8694" width="10.5703125" style="477"/>
    <col min="8695" max="8702" width="0" style="477" hidden="1" customWidth="1"/>
    <col min="8703" max="8705" width="3.7109375" style="477" customWidth="1"/>
    <col min="8706" max="8706" width="12.7109375" style="477" customWidth="1"/>
    <col min="8707" max="8707" width="47.42578125" style="477" customWidth="1"/>
    <col min="8708" max="8708" width="5.5703125" style="477" customWidth="1"/>
    <col min="8709" max="8710" width="3.7109375" style="477" customWidth="1"/>
    <col min="8711" max="8711" width="22" style="477" customWidth="1"/>
    <col min="8712" max="8712" width="5.5703125" style="477" customWidth="1"/>
    <col min="8713" max="8714" width="3.7109375" style="477" customWidth="1"/>
    <col min="8715" max="8715" width="22" style="477" customWidth="1"/>
    <col min="8716" max="8716" width="5.5703125" style="477" customWidth="1"/>
    <col min="8717" max="8718" width="3.7109375" style="477" customWidth="1"/>
    <col min="8719" max="8719" width="22" style="477" customWidth="1"/>
    <col min="8720" max="8721" width="15.7109375" style="477" customWidth="1"/>
    <col min="8722" max="8722" width="11.7109375" style="477" customWidth="1"/>
    <col min="8723" max="8723" width="6.42578125" style="477" bestFit="1" customWidth="1"/>
    <col min="8724" max="8724" width="11.7109375" style="477" customWidth="1"/>
    <col min="8725" max="8725" width="0" style="477" hidden="1" customWidth="1"/>
    <col min="8726" max="8726" width="3.7109375" style="477" customWidth="1"/>
    <col min="8727" max="8727" width="11.140625" style="477" bestFit="1" customWidth="1"/>
    <col min="8728" max="8729" width="10.5703125" style="477"/>
    <col min="8730" max="8730" width="13.42578125" style="477" customWidth="1"/>
    <col min="8731" max="8950" width="10.5703125" style="477"/>
    <col min="8951" max="8958" width="0" style="477" hidden="1" customWidth="1"/>
    <col min="8959" max="8961" width="3.7109375" style="477" customWidth="1"/>
    <col min="8962" max="8962" width="12.7109375" style="477" customWidth="1"/>
    <col min="8963" max="8963" width="47.42578125" style="477" customWidth="1"/>
    <col min="8964" max="8964" width="5.5703125" style="477" customWidth="1"/>
    <col min="8965" max="8966" width="3.7109375" style="477" customWidth="1"/>
    <col min="8967" max="8967" width="22" style="477" customWidth="1"/>
    <col min="8968" max="8968" width="5.5703125" style="477" customWidth="1"/>
    <col min="8969" max="8970" width="3.7109375" style="477" customWidth="1"/>
    <col min="8971" max="8971" width="22" style="477" customWidth="1"/>
    <col min="8972" max="8972" width="5.5703125" style="477" customWidth="1"/>
    <col min="8973" max="8974" width="3.7109375" style="477" customWidth="1"/>
    <col min="8975" max="8975" width="22" style="477" customWidth="1"/>
    <col min="8976" max="8977" width="15.7109375" style="477" customWidth="1"/>
    <col min="8978" max="8978" width="11.7109375" style="477" customWidth="1"/>
    <col min="8979" max="8979" width="6.42578125" style="477" bestFit="1" customWidth="1"/>
    <col min="8980" max="8980" width="11.7109375" style="477" customWidth="1"/>
    <col min="8981" max="8981" width="0" style="477" hidden="1" customWidth="1"/>
    <col min="8982" max="8982" width="3.7109375" style="477" customWidth="1"/>
    <col min="8983" max="8983" width="11.140625" style="477" bestFit="1" customWidth="1"/>
    <col min="8984" max="8985" width="10.5703125" style="477"/>
    <col min="8986" max="8986" width="13.42578125" style="477" customWidth="1"/>
    <col min="8987" max="9206" width="10.5703125" style="477"/>
    <col min="9207" max="9214" width="0" style="477" hidden="1" customWidth="1"/>
    <col min="9215" max="9217" width="3.7109375" style="477" customWidth="1"/>
    <col min="9218" max="9218" width="12.7109375" style="477" customWidth="1"/>
    <col min="9219" max="9219" width="47.42578125" style="477" customWidth="1"/>
    <col min="9220" max="9220" width="5.5703125" style="477" customWidth="1"/>
    <col min="9221" max="9222" width="3.7109375" style="477" customWidth="1"/>
    <col min="9223" max="9223" width="22" style="477" customWidth="1"/>
    <col min="9224" max="9224" width="5.5703125" style="477" customWidth="1"/>
    <col min="9225" max="9226" width="3.7109375" style="477" customWidth="1"/>
    <col min="9227" max="9227" width="22" style="477" customWidth="1"/>
    <col min="9228" max="9228" width="5.5703125" style="477" customWidth="1"/>
    <col min="9229" max="9230" width="3.7109375" style="477" customWidth="1"/>
    <col min="9231" max="9231" width="22" style="477" customWidth="1"/>
    <col min="9232" max="9233" width="15.7109375" style="477" customWidth="1"/>
    <col min="9234" max="9234" width="11.7109375" style="477" customWidth="1"/>
    <col min="9235" max="9235" width="6.42578125" style="477" bestFit="1" customWidth="1"/>
    <col min="9236" max="9236" width="11.7109375" style="477" customWidth="1"/>
    <col min="9237" max="9237" width="0" style="477" hidden="1" customWidth="1"/>
    <col min="9238" max="9238" width="3.7109375" style="477" customWidth="1"/>
    <col min="9239" max="9239" width="11.140625" style="477" bestFit="1" customWidth="1"/>
    <col min="9240" max="9241" width="10.5703125" style="477"/>
    <col min="9242" max="9242" width="13.42578125" style="477" customWidth="1"/>
    <col min="9243" max="9462" width="10.5703125" style="477"/>
    <col min="9463" max="9470" width="0" style="477" hidden="1" customWidth="1"/>
    <col min="9471" max="9473" width="3.7109375" style="477" customWidth="1"/>
    <col min="9474" max="9474" width="12.7109375" style="477" customWidth="1"/>
    <col min="9475" max="9475" width="47.42578125" style="477" customWidth="1"/>
    <col min="9476" max="9476" width="5.5703125" style="477" customWidth="1"/>
    <col min="9477" max="9478" width="3.7109375" style="477" customWidth="1"/>
    <col min="9479" max="9479" width="22" style="477" customWidth="1"/>
    <col min="9480" max="9480" width="5.5703125" style="477" customWidth="1"/>
    <col min="9481" max="9482" width="3.7109375" style="477" customWidth="1"/>
    <col min="9483" max="9483" width="22" style="477" customWidth="1"/>
    <col min="9484" max="9484" width="5.5703125" style="477" customWidth="1"/>
    <col min="9485" max="9486" width="3.7109375" style="477" customWidth="1"/>
    <col min="9487" max="9487" width="22" style="477" customWidth="1"/>
    <col min="9488" max="9489" width="15.7109375" style="477" customWidth="1"/>
    <col min="9490" max="9490" width="11.7109375" style="477" customWidth="1"/>
    <col min="9491" max="9491" width="6.42578125" style="477" bestFit="1" customWidth="1"/>
    <col min="9492" max="9492" width="11.7109375" style="477" customWidth="1"/>
    <col min="9493" max="9493" width="0" style="477" hidden="1" customWidth="1"/>
    <col min="9494" max="9494" width="3.7109375" style="477" customWidth="1"/>
    <col min="9495" max="9495" width="11.140625" style="477" bestFit="1" customWidth="1"/>
    <col min="9496" max="9497" width="10.5703125" style="477"/>
    <col min="9498" max="9498" width="13.42578125" style="477" customWidth="1"/>
    <col min="9499" max="9718" width="10.5703125" style="477"/>
    <col min="9719" max="9726" width="0" style="477" hidden="1" customWidth="1"/>
    <col min="9727" max="9729" width="3.7109375" style="477" customWidth="1"/>
    <col min="9730" max="9730" width="12.7109375" style="477" customWidth="1"/>
    <col min="9731" max="9731" width="47.42578125" style="477" customWidth="1"/>
    <col min="9732" max="9732" width="5.5703125" style="477" customWidth="1"/>
    <col min="9733" max="9734" width="3.7109375" style="477" customWidth="1"/>
    <col min="9735" max="9735" width="22" style="477" customWidth="1"/>
    <col min="9736" max="9736" width="5.5703125" style="477" customWidth="1"/>
    <col min="9737" max="9738" width="3.7109375" style="477" customWidth="1"/>
    <col min="9739" max="9739" width="22" style="477" customWidth="1"/>
    <col min="9740" max="9740" width="5.5703125" style="477" customWidth="1"/>
    <col min="9741" max="9742" width="3.7109375" style="477" customWidth="1"/>
    <col min="9743" max="9743" width="22" style="477" customWidth="1"/>
    <col min="9744" max="9745" width="15.7109375" style="477" customWidth="1"/>
    <col min="9746" max="9746" width="11.7109375" style="477" customWidth="1"/>
    <col min="9747" max="9747" width="6.42578125" style="477" bestFit="1" customWidth="1"/>
    <col min="9748" max="9748" width="11.7109375" style="477" customWidth="1"/>
    <col min="9749" max="9749" width="0" style="477" hidden="1" customWidth="1"/>
    <col min="9750" max="9750" width="3.7109375" style="477" customWidth="1"/>
    <col min="9751" max="9751" width="11.140625" style="477" bestFit="1" customWidth="1"/>
    <col min="9752" max="9753" width="10.5703125" style="477"/>
    <col min="9754" max="9754" width="13.42578125" style="477" customWidth="1"/>
    <col min="9755" max="9974" width="10.5703125" style="477"/>
    <col min="9975" max="9982" width="0" style="477" hidden="1" customWidth="1"/>
    <col min="9983" max="9985" width="3.7109375" style="477" customWidth="1"/>
    <col min="9986" max="9986" width="12.7109375" style="477" customWidth="1"/>
    <col min="9987" max="9987" width="47.42578125" style="477" customWidth="1"/>
    <col min="9988" max="9988" width="5.5703125" style="477" customWidth="1"/>
    <col min="9989" max="9990" width="3.7109375" style="477" customWidth="1"/>
    <col min="9991" max="9991" width="22" style="477" customWidth="1"/>
    <col min="9992" max="9992" width="5.5703125" style="477" customWidth="1"/>
    <col min="9993" max="9994" width="3.7109375" style="477" customWidth="1"/>
    <col min="9995" max="9995" width="22" style="477" customWidth="1"/>
    <col min="9996" max="9996" width="5.5703125" style="477" customWidth="1"/>
    <col min="9997" max="9998" width="3.7109375" style="477" customWidth="1"/>
    <col min="9999" max="9999" width="22" style="477" customWidth="1"/>
    <col min="10000" max="10001" width="15.7109375" style="477" customWidth="1"/>
    <col min="10002" max="10002" width="11.7109375" style="477" customWidth="1"/>
    <col min="10003" max="10003" width="6.42578125" style="477" bestFit="1" customWidth="1"/>
    <col min="10004" max="10004" width="11.7109375" style="477" customWidth="1"/>
    <col min="10005" max="10005" width="0" style="477" hidden="1" customWidth="1"/>
    <col min="10006" max="10006" width="3.7109375" style="477" customWidth="1"/>
    <col min="10007" max="10007" width="11.140625" style="477" bestFit="1" customWidth="1"/>
    <col min="10008" max="10009" width="10.5703125" style="477"/>
    <col min="10010" max="10010" width="13.42578125" style="477" customWidth="1"/>
    <col min="10011" max="10230" width="10.5703125" style="477"/>
    <col min="10231" max="10238" width="0" style="477" hidden="1" customWidth="1"/>
    <col min="10239" max="10241" width="3.7109375" style="477" customWidth="1"/>
    <col min="10242" max="10242" width="12.7109375" style="477" customWidth="1"/>
    <col min="10243" max="10243" width="47.42578125" style="477" customWidth="1"/>
    <col min="10244" max="10244" width="5.5703125" style="477" customWidth="1"/>
    <col min="10245" max="10246" width="3.7109375" style="477" customWidth="1"/>
    <col min="10247" max="10247" width="22" style="477" customWidth="1"/>
    <col min="10248" max="10248" width="5.5703125" style="477" customWidth="1"/>
    <col min="10249" max="10250" width="3.7109375" style="477" customWidth="1"/>
    <col min="10251" max="10251" width="22" style="477" customWidth="1"/>
    <col min="10252" max="10252" width="5.5703125" style="477" customWidth="1"/>
    <col min="10253" max="10254" width="3.7109375" style="477" customWidth="1"/>
    <col min="10255" max="10255" width="22" style="477" customWidth="1"/>
    <col min="10256" max="10257" width="15.7109375" style="477" customWidth="1"/>
    <col min="10258" max="10258" width="11.7109375" style="477" customWidth="1"/>
    <col min="10259" max="10259" width="6.42578125" style="477" bestFit="1" customWidth="1"/>
    <col min="10260" max="10260" width="11.7109375" style="477" customWidth="1"/>
    <col min="10261" max="10261" width="0" style="477" hidden="1" customWidth="1"/>
    <col min="10262" max="10262" width="3.7109375" style="477" customWidth="1"/>
    <col min="10263" max="10263" width="11.140625" style="477" bestFit="1" customWidth="1"/>
    <col min="10264" max="10265" width="10.5703125" style="477"/>
    <col min="10266" max="10266" width="13.42578125" style="477" customWidth="1"/>
    <col min="10267" max="10486" width="10.5703125" style="477"/>
    <col min="10487" max="10494" width="0" style="477" hidden="1" customWidth="1"/>
    <col min="10495" max="10497" width="3.7109375" style="477" customWidth="1"/>
    <col min="10498" max="10498" width="12.7109375" style="477" customWidth="1"/>
    <col min="10499" max="10499" width="47.42578125" style="477" customWidth="1"/>
    <col min="10500" max="10500" width="5.5703125" style="477" customWidth="1"/>
    <col min="10501" max="10502" width="3.7109375" style="477" customWidth="1"/>
    <col min="10503" max="10503" width="22" style="477" customWidth="1"/>
    <col min="10504" max="10504" width="5.5703125" style="477" customWidth="1"/>
    <col min="10505" max="10506" width="3.7109375" style="477" customWidth="1"/>
    <col min="10507" max="10507" width="22" style="477" customWidth="1"/>
    <col min="10508" max="10508" width="5.5703125" style="477" customWidth="1"/>
    <col min="10509" max="10510" width="3.7109375" style="477" customWidth="1"/>
    <col min="10511" max="10511" width="22" style="477" customWidth="1"/>
    <col min="10512" max="10513" width="15.7109375" style="477" customWidth="1"/>
    <col min="10514" max="10514" width="11.7109375" style="477" customWidth="1"/>
    <col min="10515" max="10515" width="6.42578125" style="477" bestFit="1" customWidth="1"/>
    <col min="10516" max="10516" width="11.7109375" style="477" customWidth="1"/>
    <col min="10517" max="10517" width="0" style="477" hidden="1" customWidth="1"/>
    <col min="10518" max="10518" width="3.7109375" style="477" customWidth="1"/>
    <col min="10519" max="10519" width="11.140625" style="477" bestFit="1" customWidth="1"/>
    <col min="10520" max="10521" width="10.5703125" style="477"/>
    <col min="10522" max="10522" width="13.42578125" style="477" customWidth="1"/>
    <col min="10523" max="10742" width="10.5703125" style="477"/>
    <col min="10743" max="10750" width="0" style="477" hidden="1" customWidth="1"/>
    <col min="10751" max="10753" width="3.7109375" style="477" customWidth="1"/>
    <col min="10754" max="10754" width="12.7109375" style="477" customWidth="1"/>
    <col min="10755" max="10755" width="47.42578125" style="477" customWidth="1"/>
    <col min="10756" max="10756" width="5.5703125" style="477" customWidth="1"/>
    <col min="10757" max="10758" width="3.7109375" style="477" customWidth="1"/>
    <col min="10759" max="10759" width="22" style="477" customWidth="1"/>
    <col min="10760" max="10760" width="5.5703125" style="477" customWidth="1"/>
    <col min="10761" max="10762" width="3.7109375" style="477" customWidth="1"/>
    <col min="10763" max="10763" width="22" style="477" customWidth="1"/>
    <col min="10764" max="10764" width="5.5703125" style="477" customWidth="1"/>
    <col min="10765" max="10766" width="3.7109375" style="477" customWidth="1"/>
    <col min="10767" max="10767" width="22" style="477" customWidth="1"/>
    <col min="10768" max="10769" width="15.7109375" style="477" customWidth="1"/>
    <col min="10770" max="10770" width="11.7109375" style="477" customWidth="1"/>
    <col min="10771" max="10771" width="6.42578125" style="477" bestFit="1" customWidth="1"/>
    <col min="10772" max="10772" width="11.7109375" style="477" customWidth="1"/>
    <col min="10773" max="10773" width="0" style="477" hidden="1" customWidth="1"/>
    <col min="10774" max="10774" width="3.7109375" style="477" customWidth="1"/>
    <col min="10775" max="10775" width="11.140625" style="477" bestFit="1" customWidth="1"/>
    <col min="10776" max="10777" width="10.5703125" style="477"/>
    <col min="10778" max="10778" width="13.42578125" style="477" customWidth="1"/>
    <col min="10779" max="10998" width="10.5703125" style="477"/>
    <col min="10999" max="11006" width="0" style="477" hidden="1" customWidth="1"/>
    <col min="11007" max="11009" width="3.7109375" style="477" customWidth="1"/>
    <col min="11010" max="11010" width="12.7109375" style="477" customWidth="1"/>
    <col min="11011" max="11011" width="47.42578125" style="477" customWidth="1"/>
    <col min="11012" max="11012" width="5.5703125" style="477" customWidth="1"/>
    <col min="11013" max="11014" width="3.7109375" style="477" customWidth="1"/>
    <col min="11015" max="11015" width="22" style="477" customWidth="1"/>
    <col min="11016" max="11016" width="5.5703125" style="477" customWidth="1"/>
    <col min="11017" max="11018" width="3.7109375" style="477" customWidth="1"/>
    <col min="11019" max="11019" width="22" style="477" customWidth="1"/>
    <col min="11020" max="11020" width="5.5703125" style="477" customWidth="1"/>
    <col min="11021" max="11022" width="3.7109375" style="477" customWidth="1"/>
    <col min="11023" max="11023" width="22" style="477" customWidth="1"/>
    <col min="11024" max="11025" width="15.7109375" style="477" customWidth="1"/>
    <col min="11026" max="11026" width="11.7109375" style="477" customWidth="1"/>
    <col min="11027" max="11027" width="6.42578125" style="477" bestFit="1" customWidth="1"/>
    <col min="11028" max="11028" width="11.7109375" style="477" customWidth="1"/>
    <col min="11029" max="11029" width="0" style="477" hidden="1" customWidth="1"/>
    <col min="11030" max="11030" width="3.7109375" style="477" customWidth="1"/>
    <col min="11031" max="11031" width="11.140625" style="477" bestFit="1" customWidth="1"/>
    <col min="11032" max="11033" width="10.5703125" style="477"/>
    <col min="11034" max="11034" width="13.42578125" style="477" customWidth="1"/>
    <col min="11035" max="11254" width="10.5703125" style="477"/>
    <col min="11255" max="11262" width="0" style="477" hidden="1" customWidth="1"/>
    <col min="11263" max="11265" width="3.7109375" style="477" customWidth="1"/>
    <col min="11266" max="11266" width="12.7109375" style="477" customWidth="1"/>
    <col min="11267" max="11267" width="47.42578125" style="477" customWidth="1"/>
    <col min="11268" max="11268" width="5.5703125" style="477" customWidth="1"/>
    <col min="11269" max="11270" width="3.7109375" style="477" customWidth="1"/>
    <col min="11271" max="11271" width="22" style="477" customWidth="1"/>
    <col min="11272" max="11272" width="5.5703125" style="477" customWidth="1"/>
    <col min="11273" max="11274" width="3.7109375" style="477" customWidth="1"/>
    <col min="11275" max="11275" width="22" style="477" customWidth="1"/>
    <col min="11276" max="11276" width="5.5703125" style="477" customWidth="1"/>
    <col min="11277" max="11278" width="3.7109375" style="477" customWidth="1"/>
    <col min="11279" max="11279" width="22" style="477" customWidth="1"/>
    <col min="11280" max="11281" width="15.7109375" style="477" customWidth="1"/>
    <col min="11282" max="11282" width="11.7109375" style="477" customWidth="1"/>
    <col min="11283" max="11283" width="6.42578125" style="477" bestFit="1" customWidth="1"/>
    <col min="11284" max="11284" width="11.7109375" style="477" customWidth="1"/>
    <col min="11285" max="11285" width="0" style="477" hidden="1" customWidth="1"/>
    <col min="11286" max="11286" width="3.7109375" style="477" customWidth="1"/>
    <col min="11287" max="11287" width="11.140625" style="477" bestFit="1" customWidth="1"/>
    <col min="11288" max="11289" width="10.5703125" style="477"/>
    <col min="11290" max="11290" width="13.42578125" style="477" customWidth="1"/>
    <col min="11291" max="11510" width="10.5703125" style="477"/>
    <col min="11511" max="11518" width="0" style="477" hidden="1" customWidth="1"/>
    <col min="11519" max="11521" width="3.7109375" style="477" customWidth="1"/>
    <col min="11522" max="11522" width="12.7109375" style="477" customWidth="1"/>
    <col min="11523" max="11523" width="47.42578125" style="477" customWidth="1"/>
    <col min="11524" max="11524" width="5.5703125" style="477" customWidth="1"/>
    <col min="11525" max="11526" width="3.7109375" style="477" customWidth="1"/>
    <col min="11527" max="11527" width="22" style="477" customWidth="1"/>
    <col min="11528" max="11528" width="5.5703125" style="477" customWidth="1"/>
    <col min="11529" max="11530" width="3.7109375" style="477" customWidth="1"/>
    <col min="11531" max="11531" width="22" style="477" customWidth="1"/>
    <col min="11532" max="11532" width="5.5703125" style="477" customWidth="1"/>
    <col min="11533" max="11534" width="3.7109375" style="477" customWidth="1"/>
    <col min="11535" max="11535" width="22" style="477" customWidth="1"/>
    <col min="11536" max="11537" width="15.7109375" style="477" customWidth="1"/>
    <col min="11538" max="11538" width="11.7109375" style="477" customWidth="1"/>
    <col min="11539" max="11539" width="6.42578125" style="477" bestFit="1" customWidth="1"/>
    <col min="11540" max="11540" width="11.7109375" style="477" customWidth="1"/>
    <col min="11541" max="11541" width="0" style="477" hidden="1" customWidth="1"/>
    <col min="11542" max="11542" width="3.7109375" style="477" customWidth="1"/>
    <col min="11543" max="11543" width="11.140625" style="477" bestFit="1" customWidth="1"/>
    <col min="11544" max="11545" width="10.5703125" style="477"/>
    <col min="11546" max="11546" width="13.42578125" style="477" customWidth="1"/>
    <col min="11547" max="11766" width="10.5703125" style="477"/>
    <col min="11767" max="11774" width="0" style="477" hidden="1" customWidth="1"/>
    <col min="11775" max="11777" width="3.7109375" style="477" customWidth="1"/>
    <col min="11778" max="11778" width="12.7109375" style="477" customWidth="1"/>
    <col min="11779" max="11779" width="47.42578125" style="477" customWidth="1"/>
    <col min="11780" max="11780" width="5.5703125" style="477" customWidth="1"/>
    <col min="11781" max="11782" width="3.7109375" style="477" customWidth="1"/>
    <col min="11783" max="11783" width="22" style="477" customWidth="1"/>
    <col min="11784" max="11784" width="5.5703125" style="477" customWidth="1"/>
    <col min="11785" max="11786" width="3.7109375" style="477" customWidth="1"/>
    <col min="11787" max="11787" width="22" style="477" customWidth="1"/>
    <col min="11788" max="11788" width="5.5703125" style="477" customWidth="1"/>
    <col min="11789" max="11790" width="3.7109375" style="477" customWidth="1"/>
    <col min="11791" max="11791" width="22" style="477" customWidth="1"/>
    <col min="11792" max="11793" width="15.7109375" style="477" customWidth="1"/>
    <col min="11794" max="11794" width="11.7109375" style="477" customWidth="1"/>
    <col min="11795" max="11795" width="6.42578125" style="477" bestFit="1" customWidth="1"/>
    <col min="11796" max="11796" width="11.7109375" style="477" customWidth="1"/>
    <col min="11797" max="11797" width="0" style="477" hidden="1" customWidth="1"/>
    <col min="11798" max="11798" width="3.7109375" style="477" customWidth="1"/>
    <col min="11799" max="11799" width="11.140625" style="477" bestFit="1" customWidth="1"/>
    <col min="11800" max="11801" width="10.5703125" style="477"/>
    <col min="11802" max="11802" width="13.42578125" style="477" customWidth="1"/>
    <col min="11803" max="12022" width="10.5703125" style="477"/>
    <col min="12023" max="12030" width="0" style="477" hidden="1" customWidth="1"/>
    <col min="12031" max="12033" width="3.7109375" style="477" customWidth="1"/>
    <col min="12034" max="12034" width="12.7109375" style="477" customWidth="1"/>
    <col min="12035" max="12035" width="47.42578125" style="477" customWidth="1"/>
    <col min="12036" max="12036" width="5.5703125" style="477" customWidth="1"/>
    <col min="12037" max="12038" width="3.7109375" style="477" customWidth="1"/>
    <col min="12039" max="12039" width="22" style="477" customWidth="1"/>
    <col min="12040" max="12040" width="5.5703125" style="477" customWidth="1"/>
    <col min="12041" max="12042" width="3.7109375" style="477" customWidth="1"/>
    <col min="12043" max="12043" width="22" style="477" customWidth="1"/>
    <col min="12044" max="12044" width="5.5703125" style="477" customWidth="1"/>
    <col min="12045" max="12046" width="3.7109375" style="477" customWidth="1"/>
    <col min="12047" max="12047" width="22" style="477" customWidth="1"/>
    <col min="12048" max="12049" width="15.7109375" style="477" customWidth="1"/>
    <col min="12050" max="12050" width="11.7109375" style="477" customWidth="1"/>
    <col min="12051" max="12051" width="6.42578125" style="477" bestFit="1" customWidth="1"/>
    <col min="12052" max="12052" width="11.7109375" style="477" customWidth="1"/>
    <col min="12053" max="12053" width="0" style="477" hidden="1" customWidth="1"/>
    <col min="12054" max="12054" width="3.7109375" style="477" customWidth="1"/>
    <col min="12055" max="12055" width="11.140625" style="477" bestFit="1" customWidth="1"/>
    <col min="12056" max="12057" width="10.5703125" style="477"/>
    <col min="12058" max="12058" width="13.42578125" style="477" customWidth="1"/>
    <col min="12059" max="12278" width="10.5703125" style="477"/>
    <col min="12279" max="12286" width="0" style="477" hidden="1" customWidth="1"/>
    <col min="12287" max="12289" width="3.7109375" style="477" customWidth="1"/>
    <col min="12290" max="12290" width="12.7109375" style="477" customWidth="1"/>
    <col min="12291" max="12291" width="47.42578125" style="477" customWidth="1"/>
    <col min="12292" max="12292" width="5.5703125" style="477" customWidth="1"/>
    <col min="12293" max="12294" width="3.7109375" style="477" customWidth="1"/>
    <col min="12295" max="12295" width="22" style="477" customWidth="1"/>
    <col min="12296" max="12296" width="5.5703125" style="477" customWidth="1"/>
    <col min="12297" max="12298" width="3.7109375" style="477" customWidth="1"/>
    <col min="12299" max="12299" width="22" style="477" customWidth="1"/>
    <col min="12300" max="12300" width="5.5703125" style="477" customWidth="1"/>
    <col min="12301" max="12302" width="3.7109375" style="477" customWidth="1"/>
    <col min="12303" max="12303" width="22" style="477" customWidth="1"/>
    <col min="12304" max="12305" width="15.7109375" style="477" customWidth="1"/>
    <col min="12306" max="12306" width="11.7109375" style="477" customWidth="1"/>
    <col min="12307" max="12307" width="6.42578125" style="477" bestFit="1" customWidth="1"/>
    <col min="12308" max="12308" width="11.7109375" style="477" customWidth="1"/>
    <col min="12309" max="12309" width="0" style="477" hidden="1" customWidth="1"/>
    <col min="12310" max="12310" width="3.7109375" style="477" customWidth="1"/>
    <col min="12311" max="12311" width="11.140625" style="477" bestFit="1" customWidth="1"/>
    <col min="12312" max="12313" width="10.5703125" style="477"/>
    <col min="12314" max="12314" width="13.42578125" style="477" customWidth="1"/>
    <col min="12315" max="12534" width="10.5703125" style="477"/>
    <col min="12535" max="12542" width="0" style="477" hidden="1" customWidth="1"/>
    <col min="12543" max="12545" width="3.7109375" style="477" customWidth="1"/>
    <col min="12546" max="12546" width="12.7109375" style="477" customWidth="1"/>
    <col min="12547" max="12547" width="47.42578125" style="477" customWidth="1"/>
    <col min="12548" max="12548" width="5.5703125" style="477" customWidth="1"/>
    <col min="12549" max="12550" width="3.7109375" style="477" customWidth="1"/>
    <col min="12551" max="12551" width="22" style="477" customWidth="1"/>
    <col min="12552" max="12552" width="5.5703125" style="477" customWidth="1"/>
    <col min="12553" max="12554" width="3.7109375" style="477" customWidth="1"/>
    <col min="12555" max="12555" width="22" style="477" customWidth="1"/>
    <col min="12556" max="12556" width="5.5703125" style="477" customWidth="1"/>
    <col min="12557" max="12558" width="3.7109375" style="477" customWidth="1"/>
    <col min="12559" max="12559" width="22" style="477" customWidth="1"/>
    <col min="12560" max="12561" width="15.7109375" style="477" customWidth="1"/>
    <col min="12562" max="12562" width="11.7109375" style="477" customWidth="1"/>
    <col min="12563" max="12563" width="6.42578125" style="477" bestFit="1" customWidth="1"/>
    <col min="12564" max="12564" width="11.7109375" style="477" customWidth="1"/>
    <col min="12565" max="12565" width="0" style="477" hidden="1" customWidth="1"/>
    <col min="12566" max="12566" width="3.7109375" style="477" customWidth="1"/>
    <col min="12567" max="12567" width="11.140625" style="477" bestFit="1" customWidth="1"/>
    <col min="12568" max="12569" width="10.5703125" style="477"/>
    <col min="12570" max="12570" width="13.42578125" style="477" customWidth="1"/>
    <col min="12571" max="12790" width="10.5703125" style="477"/>
    <col min="12791" max="12798" width="0" style="477" hidden="1" customWidth="1"/>
    <col min="12799" max="12801" width="3.7109375" style="477" customWidth="1"/>
    <col min="12802" max="12802" width="12.7109375" style="477" customWidth="1"/>
    <col min="12803" max="12803" width="47.42578125" style="477" customWidth="1"/>
    <col min="12804" max="12804" width="5.5703125" style="477" customWidth="1"/>
    <col min="12805" max="12806" width="3.7109375" style="477" customWidth="1"/>
    <col min="12807" max="12807" width="22" style="477" customWidth="1"/>
    <col min="12808" max="12808" width="5.5703125" style="477" customWidth="1"/>
    <col min="12809" max="12810" width="3.7109375" style="477" customWidth="1"/>
    <col min="12811" max="12811" width="22" style="477" customWidth="1"/>
    <col min="12812" max="12812" width="5.5703125" style="477" customWidth="1"/>
    <col min="12813" max="12814" width="3.7109375" style="477" customWidth="1"/>
    <col min="12815" max="12815" width="22" style="477" customWidth="1"/>
    <col min="12816" max="12817" width="15.7109375" style="477" customWidth="1"/>
    <col min="12818" max="12818" width="11.7109375" style="477" customWidth="1"/>
    <col min="12819" max="12819" width="6.42578125" style="477" bestFit="1" customWidth="1"/>
    <col min="12820" max="12820" width="11.7109375" style="477" customWidth="1"/>
    <col min="12821" max="12821" width="0" style="477" hidden="1" customWidth="1"/>
    <col min="12822" max="12822" width="3.7109375" style="477" customWidth="1"/>
    <col min="12823" max="12823" width="11.140625" style="477" bestFit="1" customWidth="1"/>
    <col min="12824" max="12825" width="10.5703125" style="477"/>
    <col min="12826" max="12826" width="13.42578125" style="477" customWidth="1"/>
    <col min="12827" max="13046" width="10.5703125" style="477"/>
    <col min="13047" max="13054" width="0" style="477" hidden="1" customWidth="1"/>
    <col min="13055" max="13057" width="3.7109375" style="477" customWidth="1"/>
    <col min="13058" max="13058" width="12.7109375" style="477" customWidth="1"/>
    <col min="13059" max="13059" width="47.42578125" style="477" customWidth="1"/>
    <col min="13060" max="13060" width="5.5703125" style="477" customWidth="1"/>
    <col min="13061" max="13062" width="3.7109375" style="477" customWidth="1"/>
    <col min="13063" max="13063" width="22" style="477" customWidth="1"/>
    <col min="13064" max="13064" width="5.5703125" style="477" customWidth="1"/>
    <col min="13065" max="13066" width="3.7109375" style="477" customWidth="1"/>
    <col min="13067" max="13067" width="22" style="477" customWidth="1"/>
    <col min="13068" max="13068" width="5.5703125" style="477" customWidth="1"/>
    <col min="13069" max="13070" width="3.7109375" style="477" customWidth="1"/>
    <col min="13071" max="13071" width="22" style="477" customWidth="1"/>
    <col min="13072" max="13073" width="15.7109375" style="477" customWidth="1"/>
    <col min="13074" max="13074" width="11.7109375" style="477" customWidth="1"/>
    <col min="13075" max="13075" width="6.42578125" style="477" bestFit="1" customWidth="1"/>
    <col min="13076" max="13076" width="11.7109375" style="477" customWidth="1"/>
    <col min="13077" max="13077" width="0" style="477" hidden="1" customWidth="1"/>
    <col min="13078" max="13078" width="3.7109375" style="477" customWidth="1"/>
    <col min="13079" max="13079" width="11.140625" style="477" bestFit="1" customWidth="1"/>
    <col min="13080" max="13081" width="10.5703125" style="477"/>
    <col min="13082" max="13082" width="13.42578125" style="477" customWidth="1"/>
    <col min="13083" max="13302" width="10.5703125" style="477"/>
    <col min="13303" max="13310" width="0" style="477" hidden="1" customWidth="1"/>
    <col min="13311" max="13313" width="3.7109375" style="477" customWidth="1"/>
    <col min="13314" max="13314" width="12.7109375" style="477" customWidth="1"/>
    <col min="13315" max="13315" width="47.42578125" style="477" customWidth="1"/>
    <col min="13316" max="13316" width="5.5703125" style="477" customWidth="1"/>
    <col min="13317" max="13318" width="3.7109375" style="477" customWidth="1"/>
    <col min="13319" max="13319" width="22" style="477" customWidth="1"/>
    <col min="13320" max="13320" width="5.5703125" style="477" customWidth="1"/>
    <col min="13321" max="13322" width="3.7109375" style="477" customWidth="1"/>
    <col min="13323" max="13323" width="22" style="477" customWidth="1"/>
    <col min="13324" max="13324" width="5.5703125" style="477" customWidth="1"/>
    <col min="13325" max="13326" width="3.7109375" style="477" customWidth="1"/>
    <col min="13327" max="13327" width="22" style="477" customWidth="1"/>
    <col min="13328" max="13329" width="15.7109375" style="477" customWidth="1"/>
    <col min="13330" max="13330" width="11.7109375" style="477" customWidth="1"/>
    <col min="13331" max="13331" width="6.42578125" style="477" bestFit="1" customWidth="1"/>
    <col min="13332" max="13332" width="11.7109375" style="477" customWidth="1"/>
    <col min="13333" max="13333" width="0" style="477" hidden="1" customWidth="1"/>
    <col min="13334" max="13334" width="3.7109375" style="477" customWidth="1"/>
    <col min="13335" max="13335" width="11.140625" style="477" bestFit="1" customWidth="1"/>
    <col min="13336" max="13337" width="10.5703125" style="477"/>
    <col min="13338" max="13338" width="13.42578125" style="477" customWidth="1"/>
    <col min="13339" max="13558" width="10.5703125" style="477"/>
    <col min="13559" max="13566" width="0" style="477" hidden="1" customWidth="1"/>
    <col min="13567" max="13569" width="3.7109375" style="477" customWidth="1"/>
    <col min="13570" max="13570" width="12.7109375" style="477" customWidth="1"/>
    <col min="13571" max="13571" width="47.42578125" style="477" customWidth="1"/>
    <col min="13572" max="13572" width="5.5703125" style="477" customWidth="1"/>
    <col min="13573" max="13574" width="3.7109375" style="477" customWidth="1"/>
    <col min="13575" max="13575" width="22" style="477" customWidth="1"/>
    <col min="13576" max="13576" width="5.5703125" style="477" customWidth="1"/>
    <col min="13577" max="13578" width="3.7109375" style="477" customWidth="1"/>
    <col min="13579" max="13579" width="22" style="477" customWidth="1"/>
    <col min="13580" max="13580" width="5.5703125" style="477" customWidth="1"/>
    <col min="13581" max="13582" width="3.7109375" style="477" customWidth="1"/>
    <col min="13583" max="13583" width="22" style="477" customWidth="1"/>
    <col min="13584" max="13585" width="15.7109375" style="477" customWidth="1"/>
    <col min="13586" max="13586" width="11.7109375" style="477" customWidth="1"/>
    <col min="13587" max="13587" width="6.42578125" style="477" bestFit="1" customWidth="1"/>
    <col min="13588" max="13588" width="11.7109375" style="477" customWidth="1"/>
    <col min="13589" max="13589" width="0" style="477" hidden="1" customWidth="1"/>
    <col min="13590" max="13590" width="3.7109375" style="477" customWidth="1"/>
    <col min="13591" max="13591" width="11.140625" style="477" bestFit="1" customWidth="1"/>
    <col min="13592" max="13593" width="10.5703125" style="477"/>
    <col min="13594" max="13594" width="13.42578125" style="477" customWidth="1"/>
    <col min="13595" max="13814" width="10.5703125" style="477"/>
    <col min="13815" max="13822" width="0" style="477" hidden="1" customWidth="1"/>
    <col min="13823" max="13825" width="3.7109375" style="477" customWidth="1"/>
    <col min="13826" max="13826" width="12.7109375" style="477" customWidth="1"/>
    <col min="13827" max="13827" width="47.42578125" style="477" customWidth="1"/>
    <col min="13828" max="13828" width="5.5703125" style="477" customWidth="1"/>
    <col min="13829" max="13830" width="3.7109375" style="477" customWidth="1"/>
    <col min="13831" max="13831" width="22" style="477" customWidth="1"/>
    <col min="13832" max="13832" width="5.5703125" style="477" customWidth="1"/>
    <col min="13833" max="13834" width="3.7109375" style="477" customWidth="1"/>
    <col min="13835" max="13835" width="22" style="477" customWidth="1"/>
    <col min="13836" max="13836" width="5.5703125" style="477" customWidth="1"/>
    <col min="13837" max="13838" width="3.7109375" style="477" customWidth="1"/>
    <col min="13839" max="13839" width="22" style="477" customWidth="1"/>
    <col min="13840" max="13841" width="15.7109375" style="477" customWidth="1"/>
    <col min="13842" max="13842" width="11.7109375" style="477" customWidth="1"/>
    <col min="13843" max="13843" width="6.42578125" style="477" bestFit="1" customWidth="1"/>
    <col min="13844" max="13844" width="11.7109375" style="477" customWidth="1"/>
    <col min="13845" max="13845" width="0" style="477" hidden="1" customWidth="1"/>
    <col min="13846" max="13846" width="3.7109375" style="477" customWidth="1"/>
    <col min="13847" max="13847" width="11.140625" style="477" bestFit="1" customWidth="1"/>
    <col min="13848" max="13849" width="10.5703125" style="477"/>
    <col min="13850" max="13850" width="13.42578125" style="477" customWidth="1"/>
    <col min="13851" max="14070" width="10.5703125" style="477"/>
    <col min="14071" max="14078" width="0" style="477" hidden="1" customWidth="1"/>
    <col min="14079" max="14081" width="3.7109375" style="477" customWidth="1"/>
    <col min="14082" max="14082" width="12.7109375" style="477" customWidth="1"/>
    <col min="14083" max="14083" width="47.42578125" style="477" customWidth="1"/>
    <col min="14084" max="14084" width="5.5703125" style="477" customWidth="1"/>
    <col min="14085" max="14086" width="3.7109375" style="477" customWidth="1"/>
    <col min="14087" max="14087" width="22" style="477" customWidth="1"/>
    <col min="14088" max="14088" width="5.5703125" style="477" customWidth="1"/>
    <col min="14089" max="14090" width="3.7109375" style="477" customWidth="1"/>
    <col min="14091" max="14091" width="22" style="477" customWidth="1"/>
    <col min="14092" max="14092" width="5.5703125" style="477" customWidth="1"/>
    <col min="14093" max="14094" width="3.7109375" style="477" customWidth="1"/>
    <col min="14095" max="14095" width="22" style="477" customWidth="1"/>
    <col min="14096" max="14097" width="15.7109375" style="477" customWidth="1"/>
    <col min="14098" max="14098" width="11.7109375" style="477" customWidth="1"/>
    <col min="14099" max="14099" width="6.42578125" style="477" bestFit="1" customWidth="1"/>
    <col min="14100" max="14100" width="11.7109375" style="477" customWidth="1"/>
    <col min="14101" max="14101" width="0" style="477" hidden="1" customWidth="1"/>
    <col min="14102" max="14102" width="3.7109375" style="477" customWidth="1"/>
    <col min="14103" max="14103" width="11.140625" style="477" bestFit="1" customWidth="1"/>
    <col min="14104" max="14105" width="10.5703125" style="477"/>
    <col min="14106" max="14106" width="13.42578125" style="477" customWidth="1"/>
    <col min="14107" max="14326" width="10.5703125" style="477"/>
    <col min="14327" max="14334" width="0" style="477" hidden="1" customWidth="1"/>
    <col min="14335" max="14337" width="3.7109375" style="477" customWidth="1"/>
    <col min="14338" max="14338" width="12.7109375" style="477" customWidth="1"/>
    <col min="14339" max="14339" width="47.42578125" style="477" customWidth="1"/>
    <col min="14340" max="14340" width="5.5703125" style="477" customWidth="1"/>
    <col min="14341" max="14342" width="3.7109375" style="477" customWidth="1"/>
    <col min="14343" max="14343" width="22" style="477" customWidth="1"/>
    <col min="14344" max="14344" width="5.5703125" style="477" customWidth="1"/>
    <col min="14345" max="14346" width="3.7109375" style="477" customWidth="1"/>
    <col min="14347" max="14347" width="22" style="477" customWidth="1"/>
    <col min="14348" max="14348" width="5.5703125" style="477" customWidth="1"/>
    <col min="14349" max="14350" width="3.7109375" style="477" customWidth="1"/>
    <col min="14351" max="14351" width="22" style="477" customWidth="1"/>
    <col min="14352" max="14353" width="15.7109375" style="477" customWidth="1"/>
    <col min="14354" max="14354" width="11.7109375" style="477" customWidth="1"/>
    <col min="14355" max="14355" width="6.42578125" style="477" bestFit="1" customWidth="1"/>
    <col min="14356" max="14356" width="11.7109375" style="477" customWidth="1"/>
    <col min="14357" max="14357" width="0" style="477" hidden="1" customWidth="1"/>
    <col min="14358" max="14358" width="3.7109375" style="477" customWidth="1"/>
    <col min="14359" max="14359" width="11.140625" style="477" bestFit="1" customWidth="1"/>
    <col min="14360" max="14361" width="10.5703125" style="477"/>
    <col min="14362" max="14362" width="13.42578125" style="477" customWidth="1"/>
    <col min="14363" max="14582" width="10.5703125" style="477"/>
    <col min="14583" max="14590" width="0" style="477" hidden="1" customWidth="1"/>
    <col min="14591" max="14593" width="3.7109375" style="477" customWidth="1"/>
    <col min="14594" max="14594" width="12.7109375" style="477" customWidth="1"/>
    <col min="14595" max="14595" width="47.42578125" style="477" customWidth="1"/>
    <col min="14596" max="14596" width="5.5703125" style="477" customWidth="1"/>
    <col min="14597" max="14598" width="3.7109375" style="477" customWidth="1"/>
    <col min="14599" max="14599" width="22" style="477" customWidth="1"/>
    <col min="14600" max="14600" width="5.5703125" style="477" customWidth="1"/>
    <col min="14601" max="14602" width="3.7109375" style="477" customWidth="1"/>
    <col min="14603" max="14603" width="22" style="477" customWidth="1"/>
    <col min="14604" max="14604" width="5.5703125" style="477" customWidth="1"/>
    <col min="14605" max="14606" width="3.7109375" style="477" customWidth="1"/>
    <col min="14607" max="14607" width="22" style="477" customWidth="1"/>
    <col min="14608" max="14609" width="15.7109375" style="477" customWidth="1"/>
    <col min="14610" max="14610" width="11.7109375" style="477" customWidth="1"/>
    <col min="14611" max="14611" width="6.42578125" style="477" bestFit="1" customWidth="1"/>
    <col min="14612" max="14612" width="11.7109375" style="477" customWidth="1"/>
    <col min="14613" max="14613" width="0" style="477" hidden="1" customWidth="1"/>
    <col min="14614" max="14614" width="3.7109375" style="477" customWidth="1"/>
    <col min="14615" max="14615" width="11.140625" style="477" bestFit="1" customWidth="1"/>
    <col min="14616" max="14617" width="10.5703125" style="477"/>
    <col min="14618" max="14618" width="13.42578125" style="477" customWidth="1"/>
    <col min="14619" max="14838" width="10.5703125" style="477"/>
    <col min="14839" max="14846" width="0" style="477" hidden="1" customWidth="1"/>
    <col min="14847" max="14849" width="3.7109375" style="477" customWidth="1"/>
    <col min="14850" max="14850" width="12.7109375" style="477" customWidth="1"/>
    <col min="14851" max="14851" width="47.42578125" style="477" customWidth="1"/>
    <col min="14852" max="14852" width="5.5703125" style="477" customWidth="1"/>
    <col min="14853" max="14854" width="3.7109375" style="477" customWidth="1"/>
    <col min="14855" max="14855" width="22" style="477" customWidth="1"/>
    <col min="14856" max="14856" width="5.5703125" style="477" customWidth="1"/>
    <col min="14857" max="14858" width="3.7109375" style="477" customWidth="1"/>
    <col min="14859" max="14859" width="22" style="477" customWidth="1"/>
    <col min="14860" max="14860" width="5.5703125" style="477" customWidth="1"/>
    <col min="14861" max="14862" width="3.7109375" style="477" customWidth="1"/>
    <col min="14863" max="14863" width="22" style="477" customWidth="1"/>
    <col min="14864" max="14865" width="15.7109375" style="477" customWidth="1"/>
    <col min="14866" max="14866" width="11.7109375" style="477" customWidth="1"/>
    <col min="14867" max="14867" width="6.42578125" style="477" bestFit="1" customWidth="1"/>
    <col min="14868" max="14868" width="11.7109375" style="477" customWidth="1"/>
    <col min="14869" max="14869" width="0" style="477" hidden="1" customWidth="1"/>
    <col min="14870" max="14870" width="3.7109375" style="477" customWidth="1"/>
    <col min="14871" max="14871" width="11.140625" style="477" bestFit="1" customWidth="1"/>
    <col min="14872" max="14873" width="10.5703125" style="477"/>
    <col min="14874" max="14874" width="13.42578125" style="477" customWidth="1"/>
    <col min="14875" max="15094" width="10.5703125" style="477"/>
    <col min="15095" max="15102" width="0" style="477" hidden="1" customWidth="1"/>
    <col min="15103" max="15105" width="3.7109375" style="477" customWidth="1"/>
    <col min="15106" max="15106" width="12.7109375" style="477" customWidth="1"/>
    <col min="15107" max="15107" width="47.42578125" style="477" customWidth="1"/>
    <col min="15108" max="15108" width="5.5703125" style="477" customWidth="1"/>
    <col min="15109" max="15110" width="3.7109375" style="477" customWidth="1"/>
    <col min="15111" max="15111" width="22" style="477" customWidth="1"/>
    <col min="15112" max="15112" width="5.5703125" style="477" customWidth="1"/>
    <col min="15113" max="15114" width="3.7109375" style="477" customWidth="1"/>
    <col min="15115" max="15115" width="22" style="477" customWidth="1"/>
    <col min="15116" max="15116" width="5.5703125" style="477" customWidth="1"/>
    <col min="15117" max="15118" width="3.7109375" style="477" customWidth="1"/>
    <col min="15119" max="15119" width="22" style="477" customWidth="1"/>
    <col min="15120" max="15121" width="15.7109375" style="477" customWidth="1"/>
    <col min="15122" max="15122" width="11.7109375" style="477" customWidth="1"/>
    <col min="15123" max="15123" width="6.42578125" style="477" bestFit="1" customWidth="1"/>
    <col min="15124" max="15124" width="11.7109375" style="477" customWidth="1"/>
    <col min="15125" max="15125" width="0" style="477" hidden="1" customWidth="1"/>
    <col min="15126" max="15126" width="3.7109375" style="477" customWidth="1"/>
    <col min="15127" max="15127" width="11.140625" style="477" bestFit="1" customWidth="1"/>
    <col min="15128" max="15129" width="10.5703125" style="477"/>
    <col min="15130" max="15130" width="13.42578125" style="477" customWidth="1"/>
    <col min="15131" max="15350" width="10.5703125" style="477"/>
    <col min="15351" max="15358" width="0" style="477" hidden="1" customWidth="1"/>
    <col min="15359" max="15361" width="3.7109375" style="477" customWidth="1"/>
    <col min="15362" max="15362" width="12.7109375" style="477" customWidth="1"/>
    <col min="15363" max="15363" width="47.42578125" style="477" customWidth="1"/>
    <col min="15364" max="15364" width="5.5703125" style="477" customWidth="1"/>
    <col min="15365" max="15366" width="3.7109375" style="477" customWidth="1"/>
    <col min="15367" max="15367" width="22" style="477" customWidth="1"/>
    <col min="15368" max="15368" width="5.5703125" style="477" customWidth="1"/>
    <col min="15369" max="15370" width="3.7109375" style="477" customWidth="1"/>
    <col min="15371" max="15371" width="22" style="477" customWidth="1"/>
    <col min="15372" max="15372" width="5.5703125" style="477" customWidth="1"/>
    <col min="15373" max="15374" width="3.7109375" style="477" customWidth="1"/>
    <col min="15375" max="15375" width="22" style="477" customWidth="1"/>
    <col min="15376" max="15377" width="15.7109375" style="477" customWidth="1"/>
    <col min="15378" max="15378" width="11.7109375" style="477" customWidth="1"/>
    <col min="15379" max="15379" width="6.42578125" style="477" bestFit="1" customWidth="1"/>
    <col min="15380" max="15380" width="11.7109375" style="477" customWidth="1"/>
    <col min="15381" max="15381" width="0" style="477" hidden="1" customWidth="1"/>
    <col min="15382" max="15382" width="3.7109375" style="477" customWidth="1"/>
    <col min="15383" max="15383" width="11.140625" style="477" bestFit="1" customWidth="1"/>
    <col min="15384" max="15385" width="10.5703125" style="477"/>
    <col min="15386" max="15386" width="13.42578125" style="477" customWidth="1"/>
    <col min="15387" max="15606" width="10.5703125" style="477"/>
    <col min="15607" max="15614" width="0" style="477" hidden="1" customWidth="1"/>
    <col min="15615" max="15617" width="3.7109375" style="477" customWidth="1"/>
    <col min="15618" max="15618" width="12.7109375" style="477" customWidth="1"/>
    <col min="15619" max="15619" width="47.42578125" style="477" customWidth="1"/>
    <col min="15620" max="15620" width="5.5703125" style="477" customWidth="1"/>
    <col min="15621" max="15622" width="3.7109375" style="477" customWidth="1"/>
    <col min="15623" max="15623" width="22" style="477" customWidth="1"/>
    <col min="15624" max="15624" width="5.5703125" style="477" customWidth="1"/>
    <col min="15625" max="15626" width="3.7109375" style="477" customWidth="1"/>
    <col min="15627" max="15627" width="22" style="477" customWidth="1"/>
    <col min="15628" max="15628" width="5.5703125" style="477" customWidth="1"/>
    <col min="15629" max="15630" width="3.7109375" style="477" customWidth="1"/>
    <col min="15631" max="15631" width="22" style="477" customWidth="1"/>
    <col min="15632" max="15633" width="15.7109375" style="477" customWidth="1"/>
    <col min="15634" max="15634" width="11.7109375" style="477" customWidth="1"/>
    <col min="15635" max="15635" width="6.42578125" style="477" bestFit="1" customWidth="1"/>
    <col min="15636" max="15636" width="11.7109375" style="477" customWidth="1"/>
    <col min="15637" max="15637" width="0" style="477" hidden="1" customWidth="1"/>
    <col min="15638" max="15638" width="3.7109375" style="477" customWidth="1"/>
    <col min="15639" max="15639" width="11.140625" style="477" bestFit="1" customWidth="1"/>
    <col min="15640" max="15641" width="10.5703125" style="477"/>
    <col min="15642" max="15642" width="13.42578125" style="477" customWidth="1"/>
    <col min="15643" max="15862" width="10.5703125" style="477"/>
    <col min="15863" max="15870" width="0" style="477" hidden="1" customWidth="1"/>
    <col min="15871" max="15873" width="3.7109375" style="477" customWidth="1"/>
    <col min="15874" max="15874" width="12.7109375" style="477" customWidth="1"/>
    <col min="15875" max="15875" width="47.42578125" style="477" customWidth="1"/>
    <col min="15876" max="15876" width="5.5703125" style="477" customWidth="1"/>
    <col min="15877" max="15878" width="3.7109375" style="477" customWidth="1"/>
    <col min="15879" max="15879" width="22" style="477" customWidth="1"/>
    <col min="15880" max="15880" width="5.5703125" style="477" customWidth="1"/>
    <col min="15881" max="15882" width="3.7109375" style="477" customWidth="1"/>
    <col min="15883" max="15883" width="22" style="477" customWidth="1"/>
    <col min="15884" max="15884" width="5.5703125" style="477" customWidth="1"/>
    <col min="15885" max="15886" width="3.7109375" style="477" customWidth="1"/>
    <col min="15887" max="15887" width="22" style="477" customWidth="1"/>
    <col min="15888" max="15889" width="15.7109375" style="477" customWidth="1"/>
    <col min="15890" max="15890" width="11.7109375" style="477" customWidth="1"/>
    <col min="15891" max="15891" width="6.42578125" style="477" bestFit="1" customWidth="1"/>
    <col min="15892" max="15892" width="11.7109375" style="477" customWidth="1"/>
    <col min="15893" max="15893" width="0" style="477" hidden="1" customWidth="1"/>
    <col min="15894" max="15894" width="3.7109375" style="477" customWidth="1"/>
    <col min="15895" max="15895" width="11.140625" style="477" bestFit="1" customWidth="1"/>
    <col min="15896" max="15897" width="10.5703125" style="477"/>
    <col min="15898" max="15898" width="13.42578125" style="477" customWidth="1"/>
    <col min="15899" max="16118" width="10.5703125" style="477"/>
    <col min="16119" max="16126" width="0" style="477" hidden="1" customWidth="1"/>
    <col min="16127" max="16129" width="3.7109375" style="477" customWidth="1"/>
    <col min="16130" max="16130" width="12.7109375" style="477" customWidth="1"/>
    <col min="16131" max="16131" width="47.42578125" style="477" customWidth="1"/>
    <col min="16132" max="16132" width="5.5703125" style="477" customWidth="1"/>
    <col min="16133" max="16134" width="3.7109375" style="477" customWidth="1"/>
    <col min="16135" max="16135" width="22" style="477" customWidth="1"/>
    <col min="16136" max="16136" width="5.5703125" style="477" customWidth="1"/>
    <col min="16137" max="16138" width="3.7109375" style="477" customWidth="1"/>
    <col min="16139" max="16139" width="22" style="477" customWidth="1"/>
    <col min="16140" max="16140" width="5.5703125" style="477" customWidth="1"/>
    <col min="16141" max="16142" width="3.7109375" style="477" customWidth="1"/>
    <col min="16143" max="16143" width="22" style="477" customWidth="1"/>
    <col min="16144" max="16145" width="15.7109375" style="477" customWidth="1"/>
    <col min="16146" max="16146" width="11.7109375" style="477" customWidth="1"/>
    <col min="16147" max="16147" width="6.42578125" style="477" bestFit="1" customWidth="1"/>
    <col min="16148" max="16148" width="11.7109375" style="477" customWidth="1"/>
    <col min="16149" max="16149" width="0" style="477" hidden="1" customWidth="1"/>
    <col min="16150" max="16150" width="3.7109375" style="477" customWidth="1"/>
    <col min="16151" max="16151" width="11.140625" style="477" bestFit="1" customWidth="1"/>
    <col min="16152" max="16153" width="10.5703125" style="477"/>
    <col min="16154" max="16154" width="13.42578125" style="477" customWidth="1"/>
    <col min="16155" max="16384" width="10.5703125" style="477"/>
  </cols>
  <sheetData>
    <row r="1" spans="1:37" hidden="1"/>
    <row r="2" spans="1:37" hidden="1"/>
    <row r="3" spans="1:37" hidden="1"/>
    <row r="4" spans="1:37" ht="3" customHeight="1">
      <c r="J4" s="482"/>
      <c r="K4" s="482"/>
      <c r="L4" s="478"/>
      <c r="M4" s="478"/>
      <c r="N4" s="478"/>
      <c r="O4" s="478"/>
      <c r="P4" s="478"/>
      <c r="Q4" s="478"/>
      <c r="R4" s="478"/>
      <c r="S4" s="478"/>
      <c r="T4" s="478"/>
      <c r="U4" s="478"/>
      <c r="V4" s="478"/>
      <c r="W4" s="478"/>
      <c r="X4" s="478"/>
      <c r="Y4" s="478"/>
      <c r="Z4" s="485"/>
      <c r="AA4" s="485"/>
      <c r="AB4" s="485"/>
      <c r="AC4" s="485"/>
      <c r="AD4" s="485"/>
      <c r="AE4" s="478"/>
    </row>
    <row r="5" spans="1:37" ht="22.5" customHeight="1">
      <c r="J5" s="482"/>
      <c r="K5" s="482"/>
      <c r="L5" s="1216" t="s">
        <v>674</v>
      </c>
      <c r="M5" s="1216"/>
      <c r="N5" s="1216"/>
      <c r="O5" s="1216"/>
      <c r="P5" s="1216"/>
      <c r="Q5" s="1216"/>
      <c r="R5" s="1216"/>
      <c r="S5" s="1216"/>
      <c r="T5" s="1216"/>
      <c r="U5" s="580"/>
      <c r="V5" s="580"/>
      <c r="W5" s="524"/>
      <c r="X5" s="524"/>
      <c r="Y5" s="586"/>
      <c r="Z5" s="586"/>
      <c r="AA5" s="586"/>
      <c r="AB5" s="586"/>
      <c r="AC5" s="586"/>
      <c r="AD5" s="586"/>
      <c r="AE5" s="498"/>
    </row>
    <row r="6" spans="1:37" ht="3" customHeight="1">
      <c r="J6" s="482"/>
      <c r="K6" s="482"/>
      <c r="L6" s="478"/>
      <c r="M6" s="478"/>
      <c r="N6" s="478"/>
      <c r="O6" s="481"/>
      <c r="P6" s="481"/>
      <c r="Q6" s="481"/>
      <c r="R6" s="481"/>
      <c r="S6" s="481"/>
      <c r="T6" s="481"/>
      <c r="U6" s="478"/>
    </row>
    <row r="7" spans="1:37" s="524" customFormat="1" ht="22.5">
      <c r="A7" s="586"/>
      <c r="B7" s="586"/>
      <c r="C7" s="586"/>
      <c r="D7" s="586"/>
      <c r="E7" s="586"/>
      <c r="F7" s="586"/>
      <c r="G7" s="592"/>
      <c r="H7" s="592"/>
      <c r="I7" s="532"/>
      <c r="J7" s="530"/>
      <c r="K7" s="530"/>
      <c r="L7" s="525"/>
      <c r="M7" s="673" t="s">
        <v>502</v>
      </c>
      <c r="N7" s="1222" t="str">
        <f>IF(NameOrPr_ch="",IF(NameOrPr="","",NameOrPr),NameOrPr_ch)</f>
        <v>Министерство тарифного регулирования и энергетики Челябинской области</v>
      </c>
      <c r="O7" s="1222"/>
      <c r="P7" s="1222"/>
      <c r="Q7" s="1222"/>
      <c r="R7" s="1222"/>
      <c r="S7" s="1222"/>
      <c r="T7" s="1222"/>
      <c r="U7" s="670"/>
      <c r="AH7" s="586"/>
      <c r="AI7" s="586"/>
      <c r="AJ7" s="586"/>
      <c r="AK7" s="586"/>
    </row>
    <row r="8" spans="1:37" s="492" customFormat="1" ht="18.75">
      <c r="A8" s="506"/>
      <c r="B8" s="506"/>
      <c r="C8" s="506"/>
      <c r="D8" s="506"/>
      <c r="E8" s="506"/>
      <c r="F8" s="506"/>
      <c r="G8" s="506"/>
      <c r="H8" s="506"/>
      <c r="L8" s="500"/>
      <c r="M8" s="673" t="s">
        <v>596</v>
      </c>
      <c r="N8" s="1222" t="str">
        <f>IF(datePr_ch="",IF(datePr="","",datePr),datePr_ch)</f>
        <v>12.03.2021</v>
      </c>
      <c r="O8" s="1222"/>
      <c r="P8" s="1222"/>
      <c r="Q8" s="1222"/>
      <c r="R8" s="1222"/>
      <c r="S8" s="1222"/>
      <c r="T8" s="1222"/>
      <c r="U8" s="668"/>
      <c r="V8" s="571"/>
      <c r="W8" s="571"/>
      <c r="X8" s="571"/>
      <c r="Y8" s="571"/>
      <c r="Z8" s="571"/>
      <c r="AA8" s="571"/>
      <c r="AH8" s="506"/>
      <c r="AI8" s="506"/>
      <c r="AJ8" s="506"/>
      <c r="AK8" s="506"/>
    </row>
    <row r="9" spans="1:37" s="492" customFormat="1" ht="18.75">
      <c r="A9" s="506"/>
      <c r="B9" s="506"/>
      <c r="C9" s="506"/>
      <c r="D9" s="506"/>
      <c r="E9" s="506"/>
      <c r="F9" s="506"/>
      <c r="G9" s="506"/>
      <c r="H9" s="506"/>
      <c r="L9" s="553"/>
      <c r="M9" s="673" t="s">
        <v>595</v>
      </c>
      <c r="N9" s="1222" t="str">
        <f>IF(numberPr_ch="",IF(numberPr="","",numberPr),numberPr_ch)</f>
        <v>12/16</v>
      </c>
      <c r="O9" s="1222"/>
      <c r="P9" s="1222"/>
      <c r="Q9" s="1222"/>
      <c r="R9" s="1222"/>
      <c r="S9" s="1222"/>
      <c r="T9" s="1222"/>
      <c r="U9" s="668"/>
      <c r="V9" s="571"/>
      <c r="W9" s="571"/>
      <c r="X9" s="571"/>
      <c r="Y9" s="571"/>
      <c r="Z9" s="571"/>
      <c r="AA9" s="571"/>
      <c r="AH9" s="506"/>
      <c r="AI9" s="506"/>
      <c r="AJ9" s="506"/>
      <c r="AK9" s="506"/>
    </row>
    <row r="10" spans="1:37" s="492" customFormat="1" ht="18.75">
      <c r="A10" s="506"/>
      <c r="B10" s="506"/>
      <c r="C10" s="506"/>
      <c r="D10" s="506"/>
      <c r="E10" s="506"/>
      <c r="F10" s="506"/>
      <c r="G10" s="506"/>
      <c r="H10" s="506"/>
      <c r="L10" s="553"/>
      <c r="M10" s="673" t="s">
        <v>501</v>
      </c>
      <c r="N10" s="1222" t="str">
        <f>IF(IstPub_ch="",IF(IstPub="","",IstPub),IstPub_ch)</f>
        <v>Официальный сайт Министерства тарифного регулирования и энергетики Челябинской области</v>
      </c>
      <c r="O10" s="1222"/>
      <c r="P10" s="1222"/>
      <c r="Q10" s="1222"/>
      <c r="R10" s="1222"/>
      <c r="S10" s="1222"/>
      <c r="T10" s="1222"/>
      <c r="U10" s="668"/>
      <c r="V10" s="571"/>
      <c r="W10" s="571"/>
      <c r="X10" s="571"/>
      <c r="Y10" s="571"/>
      <c r="Z10" s="571"/>
      <c r="AA10" s="571"/>
      <c r="AH10" s="506"/>
      <c r="AI10" s="506"/>
      <c r="AJ10" s="506"/>
      <c r="AK10" s="506"/>
    </row>
    <row r="11" spans="1:37" s="773" customFormat="1" ht="18.75" hidden="1">
      <c r="A11" s="774"/>
      <c r="B11" s="774"/>
      <c r="C11" s="774"/>
      <c r="D11" s="774"/>
      <c r="E11" s="774"/>
      <c r="F11" s="774"/>
      <c r="G11" s="774"/>
      <c r="H11" s="774"/>
      <c r="L11" s="762"/>
      <c r="M11" s="751"/>
      <c r="N11" s="750"/>
      <c r="O11" s="750"/>
      <c r="P11" s="750"/>
      <c r="Q11" s="750"/>
      <c r="R11" s="750"/>
      <c r="S11" s="750"/>
      <c r="T11" s="750"/>
      <c r="U11" s="668"/>
      <c r="Z11" s="772" t="s">
        <v>721</v>
      </c>
      <c r="AA11" s="772" t="s">
        <v>722</v>
      </c>
      <c r="AH11" s="774"/>
      <c r="AI11" s="774"/>
      <c r="AJ11" s="774"/>
      <c r="AK11" s="774"/>
    </row>
    <row r="12" spans="1:37" s="492" customFormat="1" ht="11.25" hidden="1">
      <c r="A12" s="506"/>
      <c r="B12" s="506"/>
      <c r="C12" s="506"/>
      <c r="D12" s="506"/>
      <c r="E12" s="506"/>
      <c r="F12" s="506"/>
      <c r="G12" s="506"/>
      <c r="H12" s="506"/>
      <c r="L12" s="1217"/>
      <c r="M12" s="1217"/>
      <c r="N12" s="567"/>
      <c r="O12" s="1252"/>
      <c r="P12" s="1252"/>
      <c r="Q12" s="1252"/>
      <c r="R12" s="1252"/>
      <c r="S12" s="1252"/>
      <c r="T12" s="1252"/>
      <c r="U12" s="487"/>
      <c r="AE12" s="504" t="s">
        <v>373</v>
      </c>
      <c r="AH12" s="506"/>
      <c r="AI12" s="506"/>
      <c r="AJ12" s="506"/>
      <c r="AK12" s="506"/>
    </row>
    <row r="13" spans="1:37">
      <c r="J13" s="482"/>
      <c r="K13" s="482"/>
      <c r="L13" s="478"/>
      <c r="M13" s="478"/>
      <c r="N13" s="478"/>
      <c r="O13" s="1242"/>
      <c r="P13" s="1242"/>
      <c r="Q13" s="1242"/>
      <c r="R13" s="1242"/>
      <c r="S13" s="1242"/>
      <c r="T13" s="1242"/>
      <c r="U13" s="600"/>
      <c r="Z13" s="1242"/>
      <c r="AA13" s="1242"/>
      <c r="AB13" s="1242"/>
      <c r="AC13" s="1242"/>
      <c r="AD13" s="1242"/>
      <c r="AE13" s="1242"/>
    </row>
    <row r="14" spans="1:37">
      <c r="J14" s="482"/>
      <c r="K14" s="482"/>
      <c r="L14" s="1157" t="s">
        <v>454</v>
      </c>
      <c r="M14" s="1157"/>
      <c r="N14" s="1157"/>
      <c r="O14" s="1157"/>
      <c r="P14" s="1157"/>
      <c r="Q14" s="1157"/>
      <c r="R14" s="1157"/>
      <c r="S14" s="1157"/>
      <c r="T14" s="1157"/>
      <c r="U14" s="1157"/>
      <c r="V14" s="1157"/>
      <c r="W14" s="1157"/>
      <c r="X14" s="1157"/>
      <c r="Y14" s="1157"/>
      <c r="Z14" s="1157"/>
      <c r="AA14" s="1157"/>
      <c r="AB14" s="1157"/>
      <c r="AC14" s="1157"/>
      <c r="AD14" s="1157"/>
      <c r="AE14" s="1157"/>
      <c r="AF14" s="1157"/>
      <c r="AG14" s="1157" t="s">
        <v>455</v>
      </c>
    </row>
    <row r="15" spans="1:37" ht="14.25" customHeight="1">
      <c r="J15" s="482"/>
      <c r="K15" s="482"/>
      <c r="L15" s="1229" t="s">
        <v>92</v>
      </c>
      <c r="M15" s="1229" t="s">
        <v>676</v>
      </c>
      <c r="N15" s="1265" t="s">
        <v>628</v>
      </c>
      <c r="O15" s="1265"/>
      <c r="P15" s="1265"/>
      <c r="Q15" s="1265"/>
      <c r="R15" s="1265" t="s">
        <v>629</v>
      </c>
      <c r="S15" s="1265"/>
      <c r="T15" s="1265"/>
      <c r="U15" s="1265"/>
      <c r="V15" s="1265" t="s">
        <v>630</v>
      </c>
      <c r="W15" s="1265"/>
      <c r="X15" s="1265"/>
      <c r="Y15" s="1265"/>
      <c r="Z15" s="1229" t="s">
        <v>641</v>
      </c>
      <c r="AA15" s="1229"/>
      <c r="AB15" s="1229"/>
      <c r="AC15" s="1229"/>
      <c r="AD15" s="1229"/>
      <c r="AE15" s="1229" t="s">
        <v>341</v>
      </c>
      <c r="AF15" s="1241" t="s">
        <v>275</v>
      </c>
      <c r="AG15" s="1157"/>
    </row>
    <row r="16" spans="1:37" s="524" customFormat="1" ht="27.75" customHeight="1">
      <c r="A16" s="586"/>
      <c r="B16" s="586"/>
      <c r="C16" s="586"/>
      <c r="D16" s="586"/>
      <c r="E16" s="586"/>
      <c r="F16" s="586"/>
      <c r="G16" s="592"/>
      <c r="H16" s="592"/>
      <c r="I16" s="532"/>
      <c r="J16" s="530"/>
      <c r="K16" s="530"/>
      <c r="L16" s="1229"/>
      <c r="M16" s="1229"/>
      <c r="N16" s="1265"/>
      <c r="O16" s="1265"/>
      <c r="P16" s="1265"/>
      <c r="Q16" s="1265"/>
      <c r="R16" s="1265"/>
      <c r="S16" s="1265"/>
      <c r="T16" s="1265"/>
      <c r="U16" s="1265"/>
      <c r="V16" s="1265"/>
      <c r="W16" s="1265"/>
      <c r="X16" s="1265"/>
      <c r="Y16" s="1265"/>
      <c r="Z16" s="1157" t="s">
        <v>679</v>
      </c>
      <c r="AA16" s="1157"/>
      <c r="AB16" s="1157" t="s">
        <v>654</v>
      </c>
      <c r="AC16" s="1157"/>
      <c r="AD16" s="1157"/>
      <c r="AE16" s="1229"/>
      <c r="AF16" s="1241"/>
      <c r="AG16" s="1157"/>
      <c r="AH16" s="586"/>
      <c r="AI16" s="586"/>
      <c r="AJ16" s="586"/>
      <c r="AK16" s="586"/>
    </row>
    <row r="17" spans="1:37" ht="14.25" customHeight="1">
      <c r="J17" s="482"/>
      <c r="K17" s="482"/>
      <c r="L17" s="1229"/>
      <c r="M17" s="1229"/>
      <c r="N17" s="1265"/>
      <c r="O17" s="1265"/>
      <c r="P17" s="1265"/>
      <c r="Q17" s="1265"/>
      <c r="R17" s="1265"/>
      <c r="S17" s="1265"/>
      <c r="T17" s="1265"/>
      <c r="U17" s="1265"/>
      <c r="V17" s="1265"/>
      <c r="W17" s="1265"/>
      <c r="X17" s="1265"/>
      <c r="Y17" s="1265"/>
      <c r="Z17" s="535" t="s">
        <v>677</v>
      </c>
      <c r="AA17" s="535" t="s">
        <v>678</v>
      </c>
      <c r="AB17" s="537" t="s">
        <v>274</v>
      </c>
      <c r="AC17" s="1253" t="s">
        <v>273</v>
      </c>
      <c r="AD17" s="1253"/>
      <c r="AE17" s="1229"/>
      <c r="AF17" s="1241"/>
      <c r="AG17" s="1157"/>
    </row>
    <row r="18" spans="1:37">
      <c r="J18" s="482"/>
      <c r="K18" s="490">
        <v>1</v>
      </c>
      <c r="L18" s="479" t="s">
        <v>93</v>
      </c>
      <c r="M18" s="479" t="s">
        <v>49</v>
      </c>
      <c r="N18" s="1258">
        <f ca="1">OFFSET(N18,0,-1)+1</f>
        <v>3</v>
      </c>
      <c r="O18" s="1258"/>
      <c r="P18" s="1258"/>
      <c r="Q18" s="1258"/>
      <c r="R18" s="1258">
        <f ca="1">OFFSET(N18,0,0)+1</f>
        <v>4</v>
      </c>
      <c r="S18" s="1258"/>
      <c r="T18" s="1258"/>
      <c r="U18" s="1258"/>
      <c r="V18" s="675"/>
      <c r="W18" s="675"/>
      <c r="X18" s="675"/>
      <c r="Y18" s="676">
        <f ca="1">OFFSET(R18,0,0)+1</f>
        <v>5</v>
      </c>
      <c r="Z18" s="488">
        <f ca="1">OFFSET(Z18,0,-1)+1</f>
        <v>6</v>
      </c>
      <c r="AA18" s="488">
        <f ca="1">OFFSET(AA18,0,-1)+1</f>
        <v>7</v>
      </c>
      <c r="AB18" s="488">
        <f ca="1">OFFSET(AB18,0,-1)+1</f>
        <v>8</v>
      </c>
      <c r="AC18" s="1258">
        <f ca="1">OFFSET(AC18,0,-1)+1</f>
        <v>9</v>
      </c>
      <c r="AD18" s="1258"/>
      <c r="AE18" s="488">
        <f ca="1">OFFSET(AE18,0,-2)+1</f>
        <v>10</v>
      </c>
      <c r="AF18" s="524"/>
      <c r="AG18" s="488">
        <f ca="1">OFFSET(AG18,0,-2)+1</f>
        <v>11</v>
      </c>
    </row>
    <row r="19" spans="1:37" ht="22.5">
      <c r="A19" s="1202">
        <v>1</v>
      </c>
      <c r="B19" s="1015"/>
      <c r="C19" s="1015"/>
      <c r="D19" s="1015"/>
      <c r="E19" s="1015"/>
      <c r="F19" s="1008"/>
      <c r="G19" s="1014"/>
      <c r="H19" s="1014"/>
      <c r="I19" s="997"/>
      <c r="J19" s="996"/>
      <c r="K19" s="996"/>
      <c r="L19" s="594">
        <f>mergeValue(A19)</f>
        <v>1</v>
      </c>
      <c r="M19" s="642" t="s">
        <v>20</v>
      </c>
      <c r="N19" s="1259"/>
      <c r="O19" s="1259"/>
      <c r="P19" s="1259"/>
      <c r="Q19" s="1259"/>
      <c r="R19" s="1259"/>
      <c r="S19" s="1259"/>
      <c r="T19" s="1259"/>
      <c r="U19" s="1259"/>
      <c r="V19" s="1259"/>
      <c r="W19" s="1259"/>
      <c r="X19" s="1259"/>
      <c r="Y19" s="1259"/>
      <c r="Z19" s="1259"/>
      <c r="AA19" s="1259"/>
      <c r="AB19" s="1259"/>
      <c r="AC19" s="1259"/>
      <c r="AD19" s="1259"/>
      <c r="AE19" s="1259"/>
      <c r="AF19" s="1259"/>
      <c r="AG19" s="582" t="s">
        <v>476</v>
      </c>
    </row>
    <row r="20" spans="1:37" ht="22.5">
      <c r="A20" s="1202"/>
      <c r="B20" s="1202">
        <v>1</v>
      </c>
      <c r="C20" s="1015"/>
      <c r="D20" s="1015"/>
      <c r="E20" s="1015"/>
      <c r="F20" s="1008"/>
      <c r="G20" s="1017"/>
      <c r="H20" s="1018"/>
      <c r="I20" s="998"/>
      <c r="J20" s="993"/>
      <c r="K20" s="991"/>
      <c r="L20" s="594" t="str">
        <f>mergeValue(A20) &amp;"."&amp; mergeValue(B20)</f>
        <v>1.1</v>
      </c>
      <c r="M20" s="547" t="s">
        <v>16</v>
      </c>
      <c r="N20" s="1260"/>
      <c r="O20" s="1260"/>
      <c r="P20" s="1260"/>
      <c r="Q20" s="1260"/>
      <c r="R20" s="1260"/>
      <c r="S20" s="1260"/>
      <c r="T20" s="1260"/>
      <c r="U20" s="1260"/>
      <c r="V20" s="1260"/>
      <c r="W20" s="1260"/>
      <c r="X20" s="1260"/>
      <c r="Y20" s="1260"/>
      <c r="Z20" s="1260"/>
      <c r="AA20" s="1260"/>
      <c r="AB20" s="1260"/>
      <c r="AC20" s="1260"/>
      <c r="AD20" s="1260"/>
      <c r="AE20" s="1260"/>
      <c r="AF20" s="1260"/>
      <c r="AG20" s="582" t="s">
        <v>477</v>
      </c>
    </row>
    <row r="21" spans="1:37" ht="22.5">
      <c r="A21" s="1202"/>
      <c r="B21" s="1202"/>
      <c r="C21" s="1202">
        <v>1</v>
      </c>
      <c r="D21" s="1015"/>
      <c r="E21" s="1015"/>
      <c r="F21" s="1008"/>
      <c r="G21" s="1017"/>
      <c r="H21" s="1018"/>
      <c r="I21" s="998"/>
      <c r="J21" s="993"/>
      <c r="K21" s="991"/>
      <c r="L21" s="594" t="str">
        <f>mergeValue(A21) &amp;"."&amp; mergeValue(B21)&amp;"."&amp; mergeValue(C21)</f>
        <v>1.1.1</v>
      </c>
      <c r="M21" s="548" t="s">
        <v>7</v>
      </c>
      <c r="N21" s="1260"/>
      <c r="O21" s="1260"/>
      <c r="P21" s="1260"/>
      <c r="Q21" s="1260"/>
      <c r="R21" s="1260"/>
      <c r="S21" s="1260"/>
      <c r="T21" s="1260"/>
      <c r="U21" s="1260"/>
      <c r="V21" s="1260"/>
      <c r="W21" s="1260"/>
      <c r="X21" s="1260"/>
      <c r="Y21" s="1260"/>
      <c r="Z21" s="1260"/>
      <c r="AA21" s="1260"/>
      <c r="AB21" s="1260"/>
      <c r="AC21" s="1260"/>
      <c r="AD21" s="1260"/>
      <c r="AE21" s="1260"/>
      <c r="AF21" s="1260"/>
      <c r="AG21" s="582" t="s">
        <v>633</v>
      </c>
    </row>
    <row r="22" spans="1:37" ht="15" customHeight="1">
      <c r="A22" s="1202"/>
      <c r="B22" s="1202"/>
      <c r="C22" s="1202"/>
      <c r="D22" s="1202">
        <v>1</v>
      </c>
      <c r="E22" s="1015"/>
      <c r="F22" s="1008"/>
      <c r="G22" s="1017"/>
      <c r="H22" s="1018"/>
      <c r="I22" s="998"/>
      <c r="J22" s="993"/>
      <c r="K22" s="991"/>
      <c r="L22" s="594" t="str">
        <f>mergeValue(A22) &amp;"."&amp; mergeValue(B22)&amp;"."&amp; mergeValue(C22)&amp;"."&amp; mergeValue(D22)</f>
        <v>1.1.1.1</v>
      </c>
      <c r="M22" s="549" t="s">
        <v>22</v>
      </c>
      <c r="N22" s="1260"/>
      <c r="O22" s="1260"/>
      <c r="P22" s="1260"/>
      <c r="Q22" s="1260"/>
      <c r="R22" s="1260"/>
      <c r="S22" s="1260"/>
      <c r="T22" s="1260"/>
      <c r="U22" s="1260"/>
      <c r="V22" s="1260"/>
      <c r="W22" s="1260"/>
      <c r="X22" s="1260"/>
      <c r="Y22" s="1260"/>
      <c r="Z22" s="1260"/>
      <c r="AA22" s="1260"/>
      <c r="AB22" s="1260"/>
      <c r="AC22" s="1260"/>
      <c r="AD22" s="1260"/>
      <c r="AE22" s="1260"/>
      <c r="AF22" s="1260"/>
      <c r="AG22" s="582" t="s">
        <v>680</v>
      </c>
    </row>
    <row r="23" spans="1:37" ht="20.100000000000001" customHeight="1">
      <c r="A23" s="1202"/>
      <c r="B23" s="1202"/>
      <c r="C23" s="1202"/>
      <c r="D23" s="1202"/>
      <c r="E23" s="1202">
        <v>1</v>
      </c>
      <c r="F23" s="1008"/>
      <c r="G23" s="1017"/>
      <c r="H23" s="1018"/>
      <c r="I23" s="1019"/>
      <c r="J23" s="1009"/>
      <c r="K23" s="1160"/>
      <c r="L23" s="1263" t="str">
        <f>mergeValue(A23) &amp;"."&amp; mergeValue(B23)&amp;"."&amp; mergeValue(C23)&amp;"."&amp; mergeValue(D23)&amp;"."&amp; mergeValue(E23)</f>
        <v>1.1.1.1.1</v>
      </c>
      <c r="M23" s="1264"/>
      <c r="N23" s="1209" t="s">
        <v>85</v>
      </c>
      <c r="O23" s="1271"/>
      <c r="P23" s="1269">
        <v>1</v>
      </c>
      <c r="Q23" s="1261"/>
      <c r="R23" s="1209" t="s">
        <v>85</v>
      </c>
      <c r="S23" s="1271"/>
      <c r="T23" s="1269">
        <v>1</v>
      </c>
      <c r="U23" s="1261"/>
      <c r="V23" s="1209" t="s">
        <v>85</v>
      </c>
      <c r="W23" s="562"/>
      <c r="X23" s="540">
        <v>1</v>
      </c>
      <c r="Y23" s="1096"/>
      <c r="Z23" s="672"/>
      <c r="AA23" s="672"/>
      <c r="AB23" s="1244"/>
      <c r="AC23" s="1209" t="s">
        <v>84</v>
      </c>
      <c r="AD23" s="1244"/>
      <c r="AE23" s="1209" t="s">
        <v>85</v>
      </c>
      <c r="AF23" s="579"/>
      <c r="AG23" s="1266" t="s">
        <v>681</v>
      </c>
      <c r="AH23" s="501" t="str">
        <f>strCheckDate(Z24:AF24)</f>
        <v/>
      </c>
      <c r="AI23" s="505" t="str">
        <f>IF(AND(COUNTIF(AJ18:AJ27,AJ23)&gt;1,AJ23&lt;&gt;""),"ErrUnique:HasDoubleConn","")</f>
        <v/>
      </c>
      <c r="AJ23" s="505"/>
      <c r="AK23" s="505"/>
    </row>
    <row r="24" spans="1:37" ht="20.100000000000001" customHeight="1">
      <c r="A24" s="1202"/>
      <c r="B24" s="1202"/>
      <c r="C24" s="1202"/>
      <c r="D24" s="1202"/>
      <c r="E24" s="1202"/>
      <c r="F24" s="1008"/>
      <c r="G24" s="1017"/>
      <c r="H24" s="1018"/>
      <c r="I24" s="1019"/>
      <c r="J24" s="1009"/>
      <c r="K24" s="1160"/>
      <c r="L24" s="1263"/>
      <c r="M24" s="1264"/>
      <c r="N24" s="1209"/>
      <c r="O24" s="1271"/>
      <c r="P24" s="1269"/>
      <c r="Q24" s="1270"/>
      <c r="R24" s="1209"/>
      <c r="S24" s="1271"/>
      <c r="T24" s="1269"/>
      <c r="U24" s="1262"/>
      <c r="V24" s="1209"/>
      <c r="W24" s="602"/>
      <c r="X24" s="566"/>
      <c r="Y24" s="566"/>
      <c r="Z24" s="573"/>
      <c r="AA24" s="604" t="str">
        <f>AB23 &amp; "-" &amp; AD23</f>
        <v>-</v>
      </c>
      <c r="AB24" s="1208"/>
      <c r="AC24" s="1209"/>
      <c r="AD24" s="1208"/>
      <c r="AE24" s="1209"/>
      <c r="AF24" s="674"/>
      <c r="AG24" s="1267"/>
      <c r="AI24" s="505"/>
      <c r="AJ24" s="505"/>
      <c r="AK24" s="505"/>
    </row>
    <row r="25" spans="1:37" ht="20.100000000000001" customHeight="1">
      <c r="A25" s="1202"/>
      <c r="B25" s="1202"/>
      <c r="C25" s="1202"/>
      <c r="D25" s="1202"/>
      <c r="E25" s="1202"/>
      <c r="F25" s="1008"/>
      <c r="G25" s="1017"/>
      <c r="H25" s="1018"/>
      <c r="I25" s="1019"/>
      <c r="J25" s="1009"/>
      <c r="K25" s="1160"/>
      <c r="L25" s="1263"/>
      <c r="M25" s="1264"/>
      <c r="N25" s="1209"/>
      <c r="O25" s="1271"/>
      <c r="P25" s="1269"/>
      <c r="Q25" s="1262"/>
      <c r="R25" s="1209"/>
      <c r="S25" s="603"/>
      <c r="T25" s="559"/>
      <c r="U25" s="566"/>
      <c r="V25" s="572"/>
      <c r="W25" s="572"/>
      <c r="X25" s="572"/>
      <c r="Y25" s="572"/>
      <c r="Z25" s="573"/>
      <c r="AA25" s="573"/>
      <c r="AB25" s="574"/>
      <c r="AC25" s="565"/>
      <c r="AD25" s="565"/>
      <c r="AE25" s="574"/>
      <c r="AF25" s="565"/>
      <c r="AG25" s="1267"/>
      <c r="AI25" s="505"/>
      <c r="AJ25" s="505"/>
      <c r="AK25" s="505"/>
    </row>
    <row r="26" spans="1:37" ht="20.100000000000001" customHeight="1">
      <c r="A26" s="1202"/>
      <c r="B26" s="1202"/>
      <c r="C26" s="1202"/>
      <c r="D26" s="1202"/>
      <c r="E26" s="1202"/>
      <c r="F26" s="1008"/>
      <c r="G26" s="1017"/>
      <c r="H26" s="1018"/>
      <c r="I26" s="1019"/>
      <c r="J26" s="1009"/>
      <c r="K26" s="1160"/>
      <c r="L26" s="1263"/>
      <c r="M26" s="1264"/>
      <c r="N26" s="1209"/>
      <c r="O26" s="575"/>
      <c r="P26" s="577"/>
      <c r="Q26" s="576"/>
      <c r="R26" s="572"/>
      <c r="S26" s="572"/>
      <c r="T26" s="572"/>
      <c r="U26" s="572"/>
      <c r="V26" s="572"/>
      <c r="W26" s="572"/>
      <c r="X26" s="572"/>
      <c r="Y26" s="572"/>
      <c r="Z26" s="573"/>
      <c r="AA26" s="573"/>
      <c r="AB26" s="574"/>
      <c r="AC26" s="565"/>
      <c r="AD26" s="565"/>
      <c r="AE26" s="574"/>
      <c r="AF26" s="565"/>
      <c r="AG26" s="1267"/>
      <c r="AI26" s="505"/>
      <c r="AJ26" s="505"/>
      <c r="AK26" s="505"/>
    </row>
    <row r="27" spans="1:37" s="476" customFormat="1" ht="15" customHeight="1">
      <c r="A27" s="1202"/>
      <c r="B27" s="1202"/>
      <c r="C27" s="1202"/>
      <c r="D27" s="1202"/>
      <c r="E27" s="1016"/>
      <c r="F27" s="1010"/>
      <c r="G27" s="1012"/>
      <c r="H27" s="1010"/>
      <c r="I27" s="1019"/>
      <c r="J27" s="1009"/>
      <c r="K27" s="1004"/>
      <c r="L27" s="539"/>
      <c r="M27" s="552" t="s">
        <v>5</v>
      </c>
      <c r="N27" s="552"/>
      <c r="O27" s="552"/>
      <c r="P27" s="552"/>
      <c r="Q27" s="552"/>
      <c r="R27" s="552"/>
      <c r="S27" s="552"/>
      <c r="T27" s="552"/>
      <c r="U27" s="552"/>
      <c r="V27" s="552"/>
      <c r="W27" s="552"/>
      <c r="X27" s="552"/>
      <c r="Y27" s="552"/>
      <c r="Z27" s="552"/>
      <c r="AA27" s="552"/>
      <c r="AB27" s="552"/>
      <c r="AC27" s="552"/>
      <c r="AD27" s="552"/>
      <c r="AE27" s="552"/>
      <c r="AF27" s="552"/>
      <c r="AG27" s="1268"/>
      <c r="AH27" s="502"/>
      <c r="AI27" s="502"/>
      <c r="AJ27" s="213"/>
      <c r="AK27" s="213"/>
    </row>
    <row r="28" spans="1:37" s="476" customFormat="1" ht="15" customHeight="1">
      <c r="A28" s="1202"/>
      <c r="B28" s="1202"/>
      <c r="C28" s="1202"/>
      <c r="D28" s="1016"/>
      <c r="E28" s="1016"/>
      <c r="F28" s="1010"/>
      <c r="G28" s="1017"/>
      <c r="H28" s="1010"/>
      <c r="I28" s="1004"/>
      <c r="J28" s="995"/>
      <c r="K28" s="1004"/>
      <c r="L28" s="539"/>
      <c r="M28" s="551" t="s">
        <v>17</v>
      </c>
      <c r="N28" s="551"/>
      <c r="O28" s="551"/>
      <c r="P28" s="551"/>
      <c r="Q28" s="551"/>
      <c r="R28" s="551"/>
      <c r="S28" s="551"/>
      <c r="T28" s="551"/>
      <c r="U28" s="551"/>
      <c r="V28" s="551"/>
      <c r="W28" s="551"/>
      <c r="X28" s="551"/>
      <c r="Y28" s="551"/>
      <c r="Z28" s="551"/>
      <c r="AA28" s="551"/>
      <c r="AB28" s="551"/>
      <c r="AC28" s="551"/>
      <c r="AD28" s="551"/>
      <c r="AE28" s="551"/>
      <c r="AF28" s="565"/>
      <c r="AG28" s="561"/>
      <c r="AH28" s="502"/>
      <c r="AI28" s="502"/>
      <c r="AJ28" s="213"/>
      <c r="AK28" s="213"/>
    </row>
    <row r="29" spans="1:37" s="476" customFormat="1" ht="15" customHeight="1">
      <c r="A29" s="1202"/>
      <c r="B29" s="1202"/>
      <c r="C29" s="1016"/>
      <c r="D29" s="1016"/>
      <c r="E29" s="1016"/>
      <c r="F29" s="1010"/>
      <c r="G29" s="1017"/>
      <c r="H29" s="1010"/>
      <c r="I29" s="1004"/>
      <c r="J29" s="995"/>
      <c r="K29" s="1004"/>
      <c r="L29" s="539"/>
      <c r="M29" s="550" t="s">
        <v>18</v>
      </c>
      <c r="N29" s="550"/>
      <c r="O29" s="550"/>
      <c r="P29" s="550"/>
      <c r="Q29" s="550"/>
      <c r="R29" s="550"/>
      <c r="S29" s="550"/>
      <c r="T29" s="550"/>
      <c r="U29" s="550"/>
      <c r="V29" s="550"/>
      <c r="W29" s="550"/>
      <c r="X29" s="550"/>
      <c r="Y29" s="550"/>
      <c r="Z29" s="546"/>
      <c r="AA29" s="546"/>
      <c r="AB29" s="574"/>
      <c r="AC29" s="565"/>
      <c r="AD29" s="564"/>
      <c r="AE29" s="550"/>
      <c r="AF29" s="565"/>
      <c r="AG29" s="561"/>
      <c r="AH29" s="502"/>
      <c r="AI29" s="502"/>
      <c r="AJ29" s="502"/>
      <c r="AK29" s="502"/>
    </row>
    <row r="30" spans="1:37" s="476" customFormat="1" ht="15" customHeight="1">
      <c r="A30" s="1202"/>
      <c r="B30" s="1016"/>
      <c r="C30" s="1016"/>
      <c r="D30" s="1016"/>
      <c r="E30" s="1016"/>
      <c r="F30" s="1010"/>
      <c r="G30" s="1017"/>
      <c r="H30" s="1010"/>
      <c r="I30" s="1004"/>
      <c r="J30" s="995"/>
      <c r="K30" s="1004"/>
      <c r="L30" s="539"/>
      <c r="M30" s="559" t="s">
        <v>19</v>
      </c>
      <c r="N30" s="559"/>
      <c r="O30" s="559"/>
      <c r="P30" s="559"/>
      <c r="Q30" s="559"/>
      <c r="R30" s="559"/>
      <c r="S30" s="559"/>
      <c r="T30" s="559"/>
      <c r="U30" s="559"/>
      <c r="V30" s="559"/>
      <c r="W30" s="559"/>
      <c r="X30" s="559"/>
      <c r="Y30" s="559"/>
      <c r="Z30" s="546"/>
      <c r="AA30" s="546"/>
      <c r="AB30" s="574"/>
      <c r="AC30" s="565"/>
      <c r="AD30" s="564"/>
      <c r="AE30" s="550"/>
      <c r="AF30" s="565"/>
      <c r="AG30" s="561"/>
      <c r="AH30" s="502"/>
      <c r="AI30" s="502"/>
      <c r="AJ30" s="502"/>
      <c r="AK30" s="502"/>
    </row>
    <row r="31" spans="1:37" s="476" customFormat="1" ht="15" customHeight="1">
      <c r="A31" s="990"/>
      <c r="B31" s="990"/>
      <c r="C31" s="990"/>
      <c r="D31" s="990"/>
      <c r="E31" s="990"/>
      <c r="F31" s="990"/>
      <c r="G31" s="1003"/>
      <c r="H31" s="1004"/>
      <c r="I31" s="994"/>
      <c r="J31" s="995"/>
      <c r="K31" s="990"/>
      <c r="L31" s="539"/>
      <c r="M31" s="566" t="s">
        <v>309</v>
      </c>
      <c r="N31" s="566"/>
      <c r="O31" s="566"/>
      <c r="P31" s="566"/>
      <c r="Q31" s="566"/>
      <c r="R31" s="566"/>
      <c r="S31" s="566"/>
      <c r="T31" s="566"/>
      <c r="U31" s="566"/>
      <c r="V31" s="566"/>
      <c r="W31" s="566"/>
      <c r="X31" s="566"/>
      <c r="Y31" s="566"/>
      <c r="Z31" s="546"/>
      <c r="AA31" s="546"/>
      <c r="AB31" s="574"/>
      <c r="AC31" s="565"/>
      <c r="AD31" s="564"/>
      <c r="AE31" s="550"/>
      <c r="AF31" s="565"/>
      <c r="AG31" s="561"/>
      <c r="AH31" s="502"/>
      <c r="AI31" s="502"/>
      <c r="AJ31" s="502"/>
      <c r="AK31" s="502"/>
    </row>
    <row r="33" spans="12:37" ht="102" customHeight="1">
      <c r="L33" s="1">
        <v>1</v>
      </c>
      <c r="M33" s="1195" t="s">
        <v>682</v>
      </c>
      <c r="N33" s="1195"/>
      <c r="O33" s="1195"/>
      <c r="P33" s="1195"/>
      <c r="Q33" s="1195"/>
      <c r="R33" s="1195"/>
      <c r="S33" s="1195"/>
      <c r="T33" s="1195"/>
      <c r="U33" s="1195"/>
      <c r="V33" s="1195"/>
      <c r="W33" s="1195"/>
      <c r="X33" s="1195"/>
      <c r="Y33" s="1195"/>
      <c r="Z33" s="1195"/>
      <c r="AA33" s="1195"/>
      <c r="AB33" s="1195"/>
      <c r="AC33" s="1195"/>
      <c r="AD33" s="1195"/>
      <c r="AE33" s="1195"/>
      <c r="AF33" s="1195"/>
      <c r="AG33" s="1195"/>
      <c r="AH33" s="507"/>
      <c r="AI33" s="507"/>
      <c r="AJ33" s="507"/>
      <c r="AK33" s="507"/>
    </row>
    <row r="34" spans="12:37" ht="14.25" customHeight="1">
      <c r="L34" s="514"/>
      <c r="M34" s="515"/>
      <c r="N34" s="515"/>
      <c r="O34" s="515"/>
      <c r="P34" s="515"/>
      <c r="Q34" s="515"/>
      <c r="R34" s="515"/>
      <c r="S34" s="515"/>
      <c r="T34" s="515"/>
      <c r="U34" s="515"/>
      <c r="V34" s="515"/>
      <c r="W34" s="515"/>
      <c r="X34" s="515"/>
      <c r="Y34" s="515"/>
      <c r="Z34" s="518"/>
      <c r="AA34" s="518"/>
      <c r="AB34" s="518"/>
      <c r="AC34" s="518"/>
      <c r="AD34" s="518"/>
      <c r="AE34" s="518"/>
      <c r="AF34" s="518"/>
      <c r="AG34" s="518"/>
      <c r="AH34" s="519"/>
      <c r="AI34" s="519"/>
      <c r="AJ34" s="519"/>
      <c r="AK34" s="519"/>
    </row>
  </sheetData>
  <sheetProtection password="FA9C" sheet="1" objects="1" scenarios="1" formatColumns="0" formatRows="0"/>
  <dataConsolidate link="1"/>
  <mergeCells count="52">
    <mergeCell ref="AG23:AG27"/>
    <mergeCell ref="M33:AG33"/>
    <mergeCell ref="V23:V24"/>
    <mergeCell ref="AB23:AB24"/>
    <mergeCell ref="AC23:AC24"/>
    <mergeCell ref="AD23:AD24"/>
    <mergeCell ref="AE23:AE24"/>
    <mergeCell ref="P23:P25"/>
    <mergeCell ref="Q23:Q25"/>
    <mergeCell ref="R23:R25"/>
    <mergeCell ref="S23:S24"/>
    <mergeCell ref="T23:T24"/>
    <mergeCell ref="O23:O25"/>
    <mergeCell ref="N23:N26"/>
    <mergeCell ref="N15:Q17"/>
    <mergeCell ref="R15:U17"/>
    <mergeCell ref="AC17:AD17"/>
    <mergeCell ref="V15:Y17"/>
    <mergeCell ref="Z16:AA16"/>
    <mergeCell ref="AB16:AD16"/>
    <mergeCell ref="AC18:AD18"/>
    <mergeCell ref="N18:Q18"/>
    <mergeCell ref="R18:U18"/>
    <mergeCell ref="A19:A30"/>
    <mergeCell ref="N19:AF19"/>
    <mergeCell ref="B20:B29"/>
    <mergeCell ref="N20:AF20"/>
    <mergeCell ref="C21:C28"/>
    <mergeCell ref="N21:AF21"/>
    <mergeCell ref="D22:D27"/>
    <mergeCell ref="N22:AF22"/>
    <mergeCell ref="U23:U24"/>
    <mergeCell ref="E23:E26"/>
    <mergeCell ref="K23:K26"/>
    <mergeCell ref="L23:L26"/>
    <mergeCell ref="M23:M26"/>
    <mergeCell ref="L5:T5"/>
    <mergeCell ref="N7:T7"/>
    <mergeCell ref="AG14:AG17"/>
    <mergeCell ref="Z15:AD15"/>
    <mergeCell ref="AE15:AE17"/>
    <mergeCell ref="AF15:AF17"/>
    <mergeCell ref="L12:M12"/>
    <mergeCell ref="O12:T12"/>
    <mergeCell ref="O13:T13"/>
    <mergeCell ref="Z13:AE13"/>
    <mergeCell ref="N8:T8"/>
    <mergeCell ref="N9:T9"/>
    <mergeCell ref="N10:T10"/>
    <mergeCell ref="L14:AF14"/>
    <mergeCell ref="L15:L17"/>
    <mergeCell ref="M15:M17"/>
  </mergeCells>
  <dataValidations count="7">
    <dataValidation allowBlank="1" prompt="Для выбора выполните двойной щелчок левой клавиши мыши по соответствующей ячейке." sqref="WVJ983067:WWE983071 IX65563:JS65567 ST65563:TO65567 ACP65563:ADK65567 AML65563:ANG65567 AWH65563:AXC65567 BGD65563:BGY65567 BPZ65563:BQU65567 BZV65563:CAQ65567 CJR65563:CKM65567 CTN65563:CUI65567 DDJ65563:DEE65567 DNF65563:DOA65567 DXB65563:DXW65567 EGX65563:EHS65567 EQT65563:ERO65567 FAP65563:FBK65567 FKL65563:FLG65567 FUH65563:FVC65567 GED65563:GEY65567 GNZ65563:GOU65567 GXV65563:GYQ65567 HHR65563:HIM65567 HRN65563:HSI65567 IBJ65563:ICE65567 ILF65563:IMA65567 IVB65563:IVW65567 JEX65563:JFS65567 JOT65563:JPO65567 JYP65563:JZK65567 KIL65563:KJG65567 KSH65563:KTC65567 LCD65563:LCY65567 LLZ65563:LMU65567 LVV65563:LWQ65567 MFR65563:MGM65567 MPN65563:MQI65567 MZJ65563:NAE65567 NJF65563:NKA65567 NTB65563:NTW65567 OCX65563:ODS65567 OMT65563:ONO65567 OWP65563:OXK65567 PGL65563:PHG65567 PQH65563:PRC65567 QAD65563:QAY65567 QJZ65563:QKU65567 QTV65563:QUQ65567 RDR65563:REM65567 RNN65563:ROI65567 RXJ65563:RYE65567 SHF65563:SIA65567 SRB65563:SRW65567 TAX65563:TBS65567 TKT65563:TLO65567 TUP65563:TVK65567 UEL65563:UFG65567 UOH65563:UPC65567 UYD65563:UYY65567 VHZ65563:VIU65567 VRV65563:VSQ65567 WBR65563:WCM65567 WLN65563:WMI65567 WVJ65563:WWE65567 IX131099:JS131103 ST131099:TO131103 ACP131099:ADK131103 AML131099:ANG131103 AWH131099:AXC131103 BGD131099:BGY131103 BPZ131099:BQU131103 BZV131099:CAQ131103 CJR131099:CKM131103 CTN131099:CUI131103 DDJ131099:DEE131103 DNF131099:DOA131103 DXB131099:DXW131103 EGX131099:EHS131103 EQT131099:ERO131103 FAP131099:FBK131103 FKL131099:FLG131103 FUH131099:FVC131103 GED131099:GEY131103 GNZ131099:GOU131103 GXV131099:GYQ131103 HHR131099:HIM131103 HRN131099:HSI131103 IBJ131099:ICE131103 ILF131099:IMA131103 IVB131099:IVW131103 JEX131099:JFS131103 JOT131099:JPO131103 JYP131099:JZK131103 KIL131099:KJG131103 KSH131099:KTC131103 LCD131099:LCY131103 LLZ131099:LMU131103 LVV131099:LWQ131103 MFR131099:MGM131103 MPN131099:MQI131103 MZJ131099:NAE131103 NJF131099:NKA131103 NTB131099:NTW131103 OCX131099:ODS131103 OMT131099:ONO131103 OWP131099:OXK131103 PGL131099:PHG131103 PQH131099:PRC131103 QAD131099:QAY131103 QJZ131099:QKU131103 QTV131099:QUQ131103 RDR131099:REM131103 RNN131099:ROI131103 RXJ131099:RYE131103 SHF131099:SIA131103 SRB131099:SRW131103 TAX131099:TBS131103 TKT131099:TLO131103 TUP131099:TVK131103 UEL131099:UFG131103 UOH131099:UPC131103 UYD131099:UYY131103 VHZ131099:VIU131103 VRV131099:VSQ131103 WBR131099:WCM131103 WLN131099:WMI131103 WVJ131099:WWE131103 IX196635:JS196639 ST196635:TO196639 ACP196635:ADK196639 AML196635:ANG196639 AWH196635:AXC196639 BGD196635:BGY196639 BPZ196635:BQU196639 BZV196635:CAQ196639 CJR196635:CKM196639 CTN196635:CUI196639 DDJ196635:DEE196639 DNF196635:DOA196639 DXB196635:DXW196639 EGX196635:EHS196639 EQT196635:ERO196639 FAP196635:FBK196639 FKL196635:FLG196639 FUH196635:FVC196639 GED196635:GEY196639 GNZ196635:GOU196639 GXV196635:GYQ196639 HHR196635:HIM196639 HRN196635:HSI196639 IBJ196635:ICE196639 ILF196635:IMA196639 IVB196635:IVW196639 JEX196635:JFS196639 JOT196635:JPO196639 JYP196635:JZK196639 KIL196635:KJG196639 KSH196635:KTC196639 LCD196635:LCY196639 LLZ196635:LMU196639 LVV196635:LWQ196639 MFR196635:MGM196639 MPN196635:MQI196639 MZJ196635:NAE196639 NJF196635:NKA196639 NTB196635:NTW196639 OCX196635:ODS196639 OMT196635:ONO196639 OWP196635:OXK196639 PGL196635:PHG196639 PQH196635:PRC196639 QAD196635:QAY196639 QJZ196635:QKU196639 QTV196635:QUQ196639 RDR196635:REM196639 RNN196635:ROI196639 RXJ196635:RYE196639 SHF196635:SIA196639 SRB196635:SRW196639 TAX196635:TBS196639 TKT196635:TLO196639 TUP196635:TVK196639 UEL196635:UFG196639 UOH196635:UPC196639 UYD196635:UYY196639 VHZ196635:VIU196639 VRV196635:VSQ196639 WBR196635:WCM196639 WLN196635:WMI196639 WVJ196635:WWE196639 IX262171:JS262175 ST262171:TO262175 ACP262171:ADK262175 AML262171:ANG262175 AWH262171:AXC262175 BGD262171:BGY262175 BPZ262171:BQU262175 BZV262171:CAQ262175 CJR262171:CKM262175 CTN262171:CUI262175 DDJ262171:DEE262175 DNF262171:DOA262175 DXB262171:DXW262175 EGX262171:EHS262175 EQT262171:ERO262175 FAP262171:FBK262175 FKL262171:FLG262175 FUH262171:FVC262175 GED262171:GEY262175 GNZ262171:GOU262175 GXV262171:GYQ262175 HHR262171:HIM262175 HRN262171:HSI262175 IBJ262171:ICE262175 ILF262171:IMA262175 IVB262171:IVW262175 JEX262171:JFS262175 JOT262171:JPO262175 JYP262171:JZK262175 KIL262171:KJG262175 KSH262171:KTC262175 LCD262171:LCY262175 LLZ262171:LMU262175 LVV262171:LWQ262175 MFR262171:MGM262175 MPN262171:MQI262175 MZJ262171:NAE262175 NJF262171:NKA262175 NTB262171:NTW262175 OCX262171:ODS262175 OMT262171:ONO262175 OWP262171:OXK262175 PGL262171:PHG262175 PQH262171:PRC262175 QAD262171:QAY262175 QJZ262171:QKU262175 QTV262171:QUQ262175 RDR262171:REM262175 RNN262171:ROI262175 RXJ262171:RYE262175 SHF262171:SIA262175 SRB262171:SRW262175 TAX262171:TBS262175 TKT262171:TLO262175 TUP262171:TVK262175 UEL262171:UFG262175 UOH262171:UPC262175 UYD262171:UYY262175 VHZ262171:VIU262175 VRV262171:VSQ262175 WBR262171:WCM262175 WLN262171:WMI262175 WVJ262171:WWE262175 IX327707:JS327711 ST327707:TO327711 ACP327707:ADK327711 AML327707:ANG327711 AWH327707:AXC327711 BGD327707:BGY327711 BPZ327707:BQU327711 BZV327707:CAQ327711 CJR327707:CKM327711 CTN327707:CUI327711 DDJ327707:DEE327711 DNF327707:DOA327711 DXB327707:DXW327711 EGX327707:EHS327711 EQT327707:ERO327711 FAP327707:FBK327711 FKL327707:FLG327711 FUH327707:FVC327711 GED327707:GEY327711 GNZ327707:GOU327711 GXV327707:GYQ327711 HHR327707:HIM327711 HRN327707:HSI327711 IBJ327707:ICE327711 ILF327707:IMA327711 IVB327707:IVW327711 JEX327707:JFS327711 JOT327707:JPO327711 JYP327707:JZK327711 KIL327707:KJG327711 KSH327707:KTC327711 LCD327707:LCY327711 LLZ327707:LMU327711 LVV327707:LWQ327711 MFR327707:MGM327711 MPN327707:MQI327711 MZJ327707:NAE327711 NJF327707:NKA327711 NTB327707:NTW327711 OCX327707:ODS327711 OMT327707:ONO327711 OWP327707:OXK327711 PGL327707:PHG327711 PQH327707:PRC327711 QAD327707:QAY327711 QJZ327707:QKU327711 QTV327707:QUQ327711 RDR327707:REM327711 RNN327707:ROI327711 RXJ327707:RYE327711 SHF327707:SIA327711 SRB327707:SRW327711 TAX327707:TBS327711 TKT327707:TLO327711 TUP327707:TVK327711 UEL327707:UFG327711 UOH327707:UPC327711 UYD327707:UYY327711 VHZ327707:VIU327711 VRV327707:VSQ327711 WBR327707:WCM327711 WLN327707:WMI327711 WVJ327707:WWE327711 IX393243:JS393247 ST393243:TO393247 ACP393243:ADK393247 AML393243:ANG393247 AWH393243:AXC393247 BGD393243:BGY393247 BPZ393243:BQU393247 BZV393243:CAQ393247 CJR393243:CKM393247 CTN393243:CUI393247 DDJ393243:DEE393247 DNF393243:DOA393247 DXB393243:DXW393247 EGX393243:EHS393247 EQT393243:ERO393247 FAP393243:FBK393247 FKL393243:FLG393247 FUH393243:FVC393247 GED393243:GEY393247 GNZ393243:GOU393247 GXV393243:GYQ393247 HHR393243:HIM393247 HRN393243:HSI393247 IBJ393243:ICE393247 ILF393243:IMA393247 IVB393243:IVW393247 JEX393243:JFS393247 JOT393243:JPO393247 JYP393243:JZK393247 KIL393243:KJG393247 KSH393243:KTC393247 LCD393243:LCY393247 LLZ393243:LMU393247 LVV393243:LWQ393247 MFR393243:MGM393247 MPN393243:MQI393247 MZJ393243:NAE393247 NJF393243:NKA393247 NTB393243:NTW393247 OCX393243:ODS393247 OMT393243:ONO393247 OWP393243:OXK393247 PGL393243:PHG393247 PQH393243:PRC393247 QAD393243:QAY393247 QJZ393243:QKU393247 QTV393243:QUQ393247 RDR393243:REM393247 RNN393243:ROI393247 RXJ393243:RYE393247 SHF393243:SIA393247 SRB393243:SRW393247 TAX393243:TBS393247 TKT393243:TLO393247 TUP393243:TVK393247 UEL393243:UFG393247 UOH393243:UPC393247 UYD393243:UYY393247 VHZ393243:VIU393247 VRV393243:VSQ393247 WBR393243:WCM393247 WLN393243:WMI393247 WVJ393243:WWE393247 IX458779:JS458783 ST458779:TO458783 ACP458779:ADK458783 AML458779:ANG458783 AWH458779:AXC458783 BGD458779:BGY458783 BPZ458779:BQU458783 BZV458779:CAQ458783 CJR458779:CKM458783 CTN458779:CUI458783 DDJ458779:DEE458783 DNF458779:DOA458783 DXB458779:DXW458783 EGX458779:EHS458783 EQT458779:ERO458783 FAP458779:FBK458783 FKL458779:FLG458783 FUH458779:FVC458783 GED458779:GEY458783 GNZ458779:GOU458783 GXV458779:GYQ458783 HHR458779:HIM458783 HRN458779:HSI458783 IBJ458779:ICE458783 ILF458779:IMA458783 IVB458779:IVW458783 JEX458779:JFS458783 JOT458779:JPO458783 JYP458779:JZK458783 KIL458779:KJG458783 KSH458779:KTC458783 LCD458779:LCY458783 LLZ458779:LMU458783 LVV458779:LWQ458783 MFR458779:MGM458783 MPN458779:MQI458783 MZJ458779:NAE458783 NJF458779:NKA458783 NTB458779:NTW458783 OCX458779:ODS458783 OMT458779:ONO458783 OWP458779:OXK458783 PGL458779:PHG458783 PQH458779:PRC458783 QAD458779:QAY458783 QJZ458779:QKU458783 QTV458779:QUQ458783 RDR458779:REM458783 RNN458779:ROI458783 RXJ458779:RYE458783 SHF458779:SIA458783 SRB458779:SRW458783 TAX458779:TBS458783 TKT458779:TLO458783 TUP458779:TVK458783 UEL458779:UFG458783 UOH458779:UPC458783 UYD458779:UYY458783 VHZ458779:VIU458783 VRV458779:VSQ458783 WBR458779:WCM458783 WLN458779:WMI458783 WVJ458779:WWE458783 IX524315:JS524319 ST524315:TO524319 ACP524315:ADK524319 AML524315:ANG524319 AWH524315:AXC524319 BGD524315:BGY524319 BPZ524315:BQU524319 BZV524315:CAQ524319 CJR524315:CKM524319 CTN524315:CUI524319 DDJ524315:DEE524319 DNF524315:DOA524319 DXB524315:DXW524319 EGX524315:EHS524319 EQT524315:ERO524319 FAP524315:FBK524319 FKL524315:FLG524319 FUH524315:FVC524319 GED524315:GEY524319 GNZ524315:GOU524319 GXV524315:GYQ524319 HHR524315:HIM524319 HRN524315:HSI524319 IBJ524315:ICE524319 ILF524315:IMA524319 IVB524315:IVW524319 JEX524315:JFS524319 JOT524315:JPO524319 JYP524315:JZK524319 KIL524315:KJG524319 KSH524315:KTC524319 LCD524315:LCY524319 LLZ524315:LMU524319 LVV524315:LWQ524319 MFR524315:MGM524319 MPN524315:MQI524319 MZJ524315:NAE524319 NJF524315:NKA524319 NTB524315:NTW524319 OCX524315:ODS524319 OMT524315:ONO524319 OWP524315:OXK524319 PGL524315:PHG524319 PQH524315:PRC524319 QAD524315:QAY524319 QJZ524315:QKU524319 QTV524315:QUQ524319 RDR524315:REM524319 RNN524315:ROI524319 RXJ524315:RYE524319 SHF524315:SIA524319 SRB524315:SRW524319 TAX524315:TBS524319 TKT524315:TLO524319 TUP524315:TVK524319 UEL524315:UFG524319 UOH524315:UPC524319 UYD524315:UYY524319 VHZ524315:VIU524319 VRV524315:VSQ524319 WBR524315:WCM524319 WLN524315:WMI524319 WVJ524315:WWE524319 IX589851:JS589855 ST589851:TO589855 ACP589851:ADK589855 AML589851:ANG589855 AWH589851:AXC589855 BGD589851:BGY589855 BPZ589851:BQU589855 BZV589851:CAQ589855 CJR589851:CKM589855 CTN589851:CUI589855 DDJ589851:DEE589855 DNF589851:DOA589855 DXB589851:DXW589855 EGX589851:EHS589855 EQT589851:ERO589855 FAP589851:FBK589855 FKL589851:FLG589855 FUH589851:FVC589855 GED589851:GEY589855 GNZ589851:GOU589855 GXV589851:GYQ589855 HHR589851:HIM589855 HRN589851:HSI589855 IBJ589851:ICE589855 ILF589851:IMA589855 IVB589851:IVW589855 JEX589851:JFS589855 JOT589851:JPO589855 JYP589851:JZK589855 KIL589851:KJG589855 KSH589851:KTC589855 LCD589851:LCY589855 LLZ589851:LMU589855 LVV589851:LWQ589855 MFR589851:MGM589855 MPN589851:MQI589855 MZJ589851:NAE589855 NJF589851:NKA589855 NTB589851:NTW589855 OCX589851:ODS589855 OMT589851:ONO589855 OWP589851:OXK589855 PGL589851:PHG589855 PQH589851:PRC589855 QAD589851:QAY589855 QJZ589851:QKU589855 QTV589851:QUQ589855 RDR589851:REM589855 RNN589851:ROI589855 RXJ589851:RYE589855 SHF589851:SIA589855 SRB589851:SRW589855 TAX589851:TBS589855 TKT589851:TLO589855 TUP589851:TVK589855 UEL589851:UFG589855 UOH589851:UPC589855 UYD589851:UYY589855 VHZ589851:VIU589855 VRV589851:VSQ589855 WBR589851:WCM589855 WLN589851:WMI589855 WVJ589851:WWE589855 IX655387:JS655391 ST655387:TO655391 ACP655387:ADK655391 AML655387:ANG655391 AWH655387:AXC655391 BGD655387:BGY655391 BPZ655387:BQU655391 BZV655387:CAQ655391 CJR655387:CKM655391 CTN655387:CUI655391 DDJ655387:DEE655391 DNF655387:DOA655391 DXB655387:DXW655391 EGX655387:EHS655391 EQT655387:ERO655391 FAP655387:FBK655391 FKL655387:FLG655391 FUH655387:FVC655391 GED655387:GEY655391 GNZ655387:GOU655391 GXV655387:GYQ655391 HHR655387:HIM655391 HRN655387:HSI655391 IBJ655387:ICE655391 ILF655387:IMA655391 IVB655387:IVW655391 JEX655387:JFS655391 JOT655387:JPO655391 JYP655387:JZK655391 KIL655387:KJG655391 KSH655387:KTC655391 LCD655387:LCY655391 LLZ655387:LMU655391 LVV655387:LWQ655391 MFR655387:MGM655391 MPN655387:MQI655391 MZJ655387:NAE655391 NJF655387:NKA655391 NTB655387:NTW655391 OCX655387:ODS655391 OMT655387:ONO655391 OWP655387:OXK655391 PGL655387:PHG655391 PQH655387:PRC655391 QAD655387:QAY655391 QJZ655387:QKU655391 QTV655387:QUQ655391 RDR655387:REM655391 RNN655387:ROI655391 RXJ655387:RYE655391 SHF655387:SIA655391 SRB655387:SRW655391 TAX655387:TBS655391 TKT655387:TLO655391 TUP655387:TVK655391 UEL655387:UFG655391 UOH655387:UPC655391 UYD655387:UYY655391 VHZ655387:VIU655391 VRV655387:VSQ655391 WBR655387:WCM655391 WLN655387:WMI655391 WVJ655387:WWE655391 IX720923:JS720927 ST720923:TO720927 ACP720923:ADK720927 AML720923:ANG720927 AWH720923:AXC720927 BGD720923:BGY720927 BPZ720923:BQU720927 BZV720923:CAQ720927 CJR720923:CKM720927 CTN720923:CUI720927 DDJ720923:DEE720927 DNF720923:DOA720927 DXB720923:DXW720927 EGX720923:EHS720927 EQT720923:ERO720927 FAP720923:FBK720927 FKL720923:FLG720927 FUH720923:FVC720927 GED720923:GEY720927 GNZ720923:GOU720927 GXV720923:GYQ720927 HHR720923:HIM720927 HRN720923:HSI720927 IBJ720923:ICE720927 ILF720923:IMA720927 IVB720923:IVW720927 JEX720923:JFS720927 JOT720923:JPO720927 JYP720923:JZK720927 KIL720923:KJG720927 KSH720923:KTC720927 LCD720923:LCY720927 LLZ720923:LMU720927 LVV720923:LWQ720927 MFR720923:MGM720927 MPN720923:MQI720927 MZJ720923:NAE720927 NJF720923:NKA720927 NTB720923:NTW720927 OCX720923:ODS720927 OMT720923:ONO720927 OWP720923:OXK720927 PGL720923:PHG720927 PQH720923:PRC720927 QAD720923:QAY720927 QJZ720923:QKU720927 QTV720923:QUQ720927 RDR720923:REM720927 RNN720923:ROI720927 RXJ720923:RYE720927 SHF720923:SIA720927 SRB720923:SRW720927 TAX720923:TBS720927 TKT720923:TLO720927 TUP720923:TVK720927 UEL720923:UFG720927 UOH720923:UPC720927 UYD720923:UYY720927 VHZ720923:VIU720927 VRV720923:VSQ720927 WBR720923:WCM720927 WLN720923:WMI720927 WVJ720923:WWE720927 IX786459:JS786463 ST786459:TO786463 ACP786459:ADK786463 AML786459:ANG786463 AWH786459:AXC786463 BGD786459:BGY786463 BPZ786459:BQU786463 BZV786459:CAQ786463 CJR786459:CKM786463 CTN786459:CUI786463 DDJ786459:DEE786463 DNF786459:DOA786463 DXB786459:DXW786463 EGX786459:EHS786463 EQT786459:ERO786463 FAP786459:FBK786463 FKL786459:FLG786463 FUH786459:FVC786463 GED786459:GEY786463 GNZ786459:GOU786463 GXV786459:GYQ786463 HHR786459:HIM786463 HRN786459:HSI786463 IBJ786459:ICE786463 ILF786459:IMA786463 IVB786459:IVW786463 JEX786459:JFS786463 JOT786459:JPO786463 JYP786459:JZK786463 KIL786459:KJG786463 KSH786459:KTC786463 LCD786459:LCY786463 LLZ786459:LMU786463 LVV786459:LWQ786463 MFR786459:MGM786463 MPN786459:MQI786463 MZJ786459:NAE786463 NJF786459:NKA786463 NTB786459:NTW786463 OCX786459:ODS786463 OMT786459:ONO786463 OWP786459:OXK786463 PGL786459:PHG786463 PQH786459:PRC786463 QAD786459:QAY786463 QJZ786459:QKU786463 QTV786459:QUQ786463 RDR786459:REM786463 RNN786459:ROI786463 RXJ786459:RYE786463 SHF786459:SIA786463 SRB786459:SRW786463 TAX786459:TBS786463 TKT786459:TLO786463 TUP786459:TVK786463 UEL786459:UFG786463 UOH786459:UPC786463 UYD786459:UYY786463 VHZ786459:VIU786463 VRV786459:VSQ786463 WBR786459:WCM786463 WLN786459:WMI786463 WVJ786459:WWE786463 IX851995:JS851999 ST851995:TO851999 ACP851995:ADK851999 AML851995:ANG851999 AWH851995:AXC851999 BGD851995:BGY851999 BPZ851995:BQU851999 BZV851995:CAQ851999 CJR851995:CKM851999 CTN851995:CUI851999 DDJ851995:DEE851999 DNF851995:DOA851999 DXB851995:DXW851999 EGX851995:EHS851999 EQT851995:ERO851999 FAP851995:FBK851999 FKL851995:FLG851999 FUH851995:FVC851999 GED851995:GEY851999 GNZ851995:GOU851999 GXV851995:GYQ851999 HHR851995:HIM851999 HRN851995:HSI851999 IBJ851995:ICE851999 ILF851995:IMA851999 IVB851995:IVW851999 JEX851995:JFS851999 JOT851995:JPO851999 JYP851995:JZK851999 KIL851995:KJG851999 KSH851995:KTC851999 LCD851995:LCY851999 LLZ851995:LMU851999 LVV851995:LWQ851999 MFR851995:MGM851999 MPN851995:MQI851999 MZJ851995:NAE851999 NJF851995:NKA851999 NTB851995:NTW851999 OCX851995:ODS851999 OMT851995:ONO851999 OWP851995:OXK851999 PGL851995:PHG851999 PQH851995:PRC851999 QAD851995:QAY851999 QJZ851995:QKU851999 QTV851995:QUQ851999 RDR851995:REM851999 RNN851995:ROI851999 RXJ851995:RYE851999 SHF851995:SIA851999 SRB851995:SRW851999 TAX851995:TBS851999 TKT851995:TLO851999 TUP851995:TVK851999 UEL851995:UFG851999 UOH851995:UPC851999 UYD851995:UYY851999 VHZ851995:VIU851999 VRV851995:VSQ851999 WBR851995:WCM851999 WLN851995:WMI851999 WVJ851995:WWE851999 IX917531:JS917535 ST917531:TO917535 ACP917531:ADK917535 AML917531:ANG917535 AWH917531:AXC917535 BGD917531:BGY917535 BPZ917531:BQU917535 BZV917531:CAQ917535 CJR917531:CKM917535 CTN917531:CUI917535 DDJ917531:DEE917535 DNF917531:DOA917535 DXB917531:DXW917535 EGX917531:EHS917535 EQT917531:ERO917535 FAP917531:FBK917535 FKL917531:FLG917535 FUH917531:FVC917535 GED917531:GEY917535 GNZ917531:GOU917535 GXV917531:GYQ917535 HHR917531:HIM917535 HRN917531:HSI917535 IBJ917531:ICE917535 ILF917531:IMA917535 IVB917531:IVW917535 JEX917531:JFS917535 JOT917531:JPO917535 JYP917531:JZK917535 KIL917531:KJG917535 KSH917531:KTC917535 LCD917531:LCY917535 LLZ917531:LMU917535 LVV917531:LWQ917535 MFR917531:MGM917535 MPN917531:MQI917535 MZJ917531:NAE917535 NJF917531:NKA917535 NTB917531:NTW917535 OCX917531:ODS917535 OMT917531:ONO917535 OWP917531:OXK917535 PGL917531:PHG917535 PQH917531:PRC917535 QAD917531:QAY917535 QJZ917531:QKU917535 QTV917531:QUQ917535 RDR917531:REM917535 RNN917531:ROI917535 RXJ917531:RYE917535 SHF917531:SIA917535 SRB917531:SRW917535 TAX917531:TBS917535 TKT917531:TLO917535 TUP917531:TVK917535 UEL917531:UFG917535 UOH917531:UPC917535 UYD917531:UYY917535 VHZ917531:VIU917535 VRV917531:VSQ917535 WBR917531:WCM917535 WLN917531:WMI917535 WVJ917531:WWE917535 IX983067:JS983071 ST983067:TO983071 ACP983067:ADK983071 AML983067:ANG983071 AWH983067:AXC983071 BGD983067:BGY983071 BPZ983067:BQU983071 BZV983067:CAQ983071 CJR983067:CKM983071 CTN983067:CUI983071 DDJ983067:DEE983071 DNF983067:DOA983071 DXB983067:DXW983071 EGX983067:EHS983071 EQT983067:ERO983071 FAP983067:FBK983071 FKL983067:FLG983071 FUH983067:FVC983071 GED983067:GEY983071 GNZ983067:GOU983071 GXV983067:GYQ983071 HHR983067:HIM983071 HRN983067:HSI983071 IBJ983067:ICE983071 ILF983067:IMA983071 IVB983067:IVW983071 JEX983067:JFS983071 JOT983067:JPO983071 JYP983067:JZK983071 KIL983067:KJG983071 KSH983067:KTC983071 LCD983067:LCY983071 LLZ983067:LMU983071 LVV983067:LWQ983071 MFR983067:MGM983071 MPN983067:MQI983071 MZJ983067:NAE983071 NJF983067:NKA983071 NTB983067:NTW983071 OCX983067:ODS983071 OMT983067:ONO983071 OWP983067:OXK983071 PGL983067:PHG983071 PQH983067:PRC983071 QAD983067:QAY983071 QJZ983067:QKU983071 QTV983067:QUQ983071 RDR983067:REM983071 RNN983067:ROI983071 RXJ983067:RYE983071 SHF983067:SIA983071 SRB983067:SRW983071 TAX983067:TBS983071 TKT983067:TLO983071 TUP983067:TVK983071 UEL983067:UFG983071 UOH983067:UPC983071 UYD983067:UYY983071 VHZ983067:VIU983071 VRV983067:VSQ983071 WBR983067:WCM983071 WLN983067:WMI983071 IX27:JS31 WVJ27:WWE31 WLN27:WMI31 WBR27:WCM31 VRV27:VSQ31 VHZ27:VIU31 UYD27:UYY31 UOH27:UPC31 UEL27:UFG31 TUP27:TVK31 TKT27:TLO31 TAX27:TBS31 SRB27:SRW31 SHF27:SIA31 RXJ27:RYE31 RNN27:ROI31 RDR27:REM31 QTV27:QUQ31 QJZ27:QKU31 QAD27:QAY31 PQH27:PRC31 PGL27:PHG31 OWP27:OXK31 OMT27:ONO31 OCX27:ODS31 NTB27:NTW31 NJF27:NKA31 MZJ27:NAE31 MPN27:MQI31 MFR27:MGM31 LVV27:LWQ31 LLZ27:LMU31 LCD27:LCY31 KSH27:KTC31 KIL27:KJG31 JYP27:JZK31 JOT27:JPO31 JEX27:JFS31 IVB27:IVW31 ILF27:IMA31 IBJ27:ICE31 HRN27:HSI31 HHR27:HIM31 GXV27:GYQ31 GNZ27:GOU31 GED27:GEY31 FUH27:FVC31 FKL27:FLG31 FAP27:FBK31 EQT27:ERO31 EGX27:EHS31 DXB27:DXW31 DNF27:DOA31 DDJ27:DEE31 CTN27:CUI31 CJR27:CKM31 BZV27:CAQ31 BPZ27:BQU31 BGD27:BGY31 AWH27:AXC31 AML27:ANG31 ACP27:ADK31 ST27:TO31 L65563:AG65567 L131099:AG131103 L196635:AG196639 L262171:AG262175 L327707:AG327711 L393243:AG393247 L458779:AG458783 L524315:AG524319 L589851:AG589855 L655387:AG655391 L720923:AG720927 L786459:AG786463 L851995:AG851999 L917531:AG917535 L983067:AG983071"/>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D23:AD24 JP23:JP24 TL23:TL24 ADH23:ADH24 AND23:AND24 AWZ23:AWZ24 BGV23:BGV24 BQR23:BQR24 CAN23:CAN24 CKJ23:CKJ24 CUF23:CUF24 DEB23:DEB24 DNX23:DNX24 DXT23:DXT24 EHP23:EHP24 ERL23:ERL24 FBH23:FBH24 FLD23:FLD24 FUZ23:FUZ24 GEV23:GEV24 GOR23:GOR24 GYN23:GYN24 HIJ23:HIJ24 HSF23:HSF24 ICB23:ICB24 ILX23:ILX24 IVT23:IVT24 JFP23:JFP24 JPL23:JPL24 JZH23:JZH24 KJD23:KJD24 KSZ23:KSZ24 LCV23:LCV24 LMR23:LMR24 LWN23:LWN24 MGJ23:MGJ24 MQF23:MQF24 NAB23:NAB24 NJX23:NJX24 NTT23:NTT24 ODP23:ODP24 ONL23:ONL24 OXH23:OXH24 PHD23:PHD24 PQZ23:PQZ24 QAV23:QAV24 QKR23:QKR24 QUN23:QUN24 REJ23:REJ24 ROF23:ROF24 RYB23:RYB24 SHX23:SHX24 SRT23:SRT24 TBP23:TBP24 TLL23:TLL24 TVH23:TVH24 UFD23:UFD24 UOZ23:UOZ24 UYV23:UYV24 VIR23:VIR24 VSN23:VSN24 WCJ23:WCJ24 WMF23:WMF24 WWB23:WWB24 AD65559:AD65560 JP65559:JP65560 TL65559:TL65560 ADH65559:ADH65560 AND65559:AND65560 AWZ65559:AWZ65560 BGV65559:BGV65560 BQR65559:BQR65560 CAN65559:CAN65560 CKJ65559:CKJ65560 CUF65559:CUF65560 DEB65559:DEB65560 DNX65559:DNX65560 DXT65559:DXT65560 EHP65559:EHP65560 ERL65559:ERL65560 FBH65559:FBH65560 FLD65559:FLD65560 FUZ65559:FUZ65560 GEV65559:GEV65560 GOR65559:GOR65560 GYN65559:GYN65560 HIJ65559:HIJ65560 HSF65559:HSF65560 ICB65559:ICB65560 ILX65559:ILX65560 IVT65559:IVT65560 JFP65559:JFP65560 JPL65559:JPL65560 JZH65559:JZH65560 KJD65559:KJD65560 KSZ65559:KSZ65560 LCV65559:LCV65560 LMR65559:LMR65560 LWN65559:LWN65560 MGJ65559:MGJ65560 MQF65559:MQF65560 NAB65559:NAB65560 NJX65559:NJX65560 NTT65559:NTT65560 ODP65559:ODP65560 ONL65559:ONL65560 OXH65559:OXH65560 PHD65559:PHD65560 PQZ65559:PQZ65560 QAV65559:QAV65560 QKR65559:QKR65560 QUN65559:QUN65560 REJ65559:REJ65560 ROF65559:ROF65560 RYB65559:RYB65560 SHX65559:SHX65560 SRT65559:SRT65560 TBP65559:TBP65560 TLL65559:TLL65560 TVH65559:TVH65560 UFD65559:UFD65560 UOZ65559:UOZ65560 UYV65559:UYV65560 VIR65559:VIR65560 VSN65559:VSN65560 WCJ65559:WCJ65560 WMF65559:WMF65560 WWB65559:WWB65560 AD131095:AD131096 JP131095:JP131096 TL131095:TL131096 ADH131095:ADH131096 AND131095:AND131096 AWZ131095:AWZ131096 BGV131095:BGV131096 BQR131095:BQR131096 CAN131095:CAN131096 CKJ131095:CKJ131096 CUF131095:CUF131096 DEB131095:DEB131096 DNX131095:DNX131096 DXT131095:DXT131096 EHP131095:EHP131096 ERL131095:ERL131096 FBH131095:FBH131096 FLD131095:FLD131096 FUZ131095:FUZ131096 GEV131095:GEV131096 GOR131095:GOR131096 GYN131095:GYN131096 HIJ131095:HIJ131096 HSF131095:HSF131096 ICB131095:ICB131096 ILX131095:ILX131096 IVT131095:IVT131096 JFP131095:JFP131096 JPL131095:JPL131096 JZH131095:JZH131096 KJD131095:KJD131096 KSZ131095:KSZ131096 LCV131095:LCV131096 LMR131095:LMR131096 LWN131095:LWN131096 MGJ131095:MGJ131096 MQF131095:MQF131096 NAB131095:NAB131096 NJX131095:NJX131096 NTT131095:NTT131096 ODP131095:ODP131096 ONL131095:ONL131096 OXH131095:OXH131096 PHD131095:PHD131096 PQZ131095:PQZ131096 QAV131095:QAV131096 QKR131095:QKR131096 QUN131095:QUN131096 REJ131095:REJ131096 ROF131095:ROF131096 RYB131095:RYB131096 SHX131095:SHX131096 SRT131095:SRT131096 TBP131095:TBP131096 TLL131095:TLL131096 TVH131095:TVH131096 UFD131095:UFD131096 UOZ131095:UOZ131096 UYV131095:UYV131096 VIR131095:VIR131096 VSN131095:VSN131096 WCJ131095:WCJ131096 WMF131095:WMF131096 WWB131095:WWB131096 AD196631:AD196632 JP196631:JP196632 TL196631:TL196632 ADH196631:ADH196632 AND196631:AND196632 AWZ196631:AWZ196632 BGV196631:BGV196632 BQR196631:BQR196632 CAN196631:CAN196632 CKJ196631:CKJ196632 CUF196631:CUF196632 DEB196631:DEB196632 DNX196631:DNX196632 DXT196631:DXT196632 EHP196631:EHP196632 ERL196631:ERL196632 FBH196631:FBH196632 FLD196631:FLD196632 FUZ196631:FUZ196632 GEV196631:GEV196632 GOR196631:GOR196632 GYN196631:GYN196632 HIJ196631:HIJ196632 HSF196631:HSF196632 ICB196631:ICB196632 ILX196631:ILX196632 IVT196631:IVT196632 JFP196631:JFP196632 JPL196631:JPL196632 JZH196631:JZH196632 KJD196631:KJD196632 KSZ196631:KSZ196632 LCV196631:LCV196632 LMR196631:LMR196632 LWN196631:LWN196632 MGJ196631:MGJ196632 MQF196631:MQF196632 NAB196631:NAB196632 NJX196631:NJX196632 NTT196631:NTT196632 ODP196631:ODP196632 ONL196631:ONL196632 OXH196631:OXH196632 PHD196631:PHD196632 PQZ196631:PQZ196632 QAV196631:QAV196632 QKR196631:QKR196632 QUN196631:QUN196632 REJ196631:REJ196632 ROF196631:ROF196632 RYB196631:RYB196632 SHX196631:SHX196632 SRT196631:SRT196632 TBP196631:TBP196632 TLL196631:TLL196632 TVH196631:TVH196632 UFD196631:UFD196632 UOZ196631:UOZ196632 UYV196631:UYV196632 VIR196631:VIR196632 VSN196631:VSN196632 WCJ196631:WCJ196632 WMF196631:WMF196632 WWB196631:WWB196632 AD262167:AD262168 JP262167:JP262168 TL262167:TL262168 ADH262167:ADH262168 AND262167:AND262168 AWZ262167:AWZ262168 BGV262167:BGV262168 BQR262167:BQR262168 CAN262167:CAN262168 CKJ262167:CKJ262168 CUF262167:CUF262168 DEB262167:DEB262168 DNX262167:DNX262168 DXT262167:DXT262168 EHP262167:EHP262168 ERL262167:ERL262168 FBH262167:FBH262168 FLD262167:FLD262168 FUZ262167:FUZ262168 GEV262167:GEV262168 GOR262167:GOR262168 GYN262167:GYN262168 HIJ262167:HIJ262168 HSF262167:HSF262168 ICB262167:ICB262168 ILX262167:ILX262168 IVT262167:IVT262168 JFP262167:JFP262168 JPL262167:JPL262168 JZH262167:JZH262168 KJD262167:KJD262168 KSZ262167:KSZ262168 LCV262167:LCV262168 LMR262167:LMR262168 LWN262167:LWN262168 MGJ262167:MGJ262168 MQF262167:MQF262168 NAB262167:NAB262168 NJX262167:NJX262168 NTT262167:NTT262168 ODP262167:ODP262168 ONL262167:ONL262168 OXH262167:OXH262168 PHD262167:PHD262168 PQZ262167:PQZ262168 QAV262167:QAV262168 QKR262167:QKR262168 QUN262167:QUN262168 REJ262167:REJ262168 ROF262167:ROF262168 RYB262167:RYB262168 SHX262167:SHX262168 SRT262167:SRT262168 TBP262167:TBP262168 TLL262167:TLL262168 TVH262167:TVH262168 UFD262167:UFD262168 UOZ262167:UOZ262168 UYV262167:UYV262168 VIR262167:VIR262168 VSN262167:VSN262168 WCJ262167:WCJ262168 WMF262167:WMF262168 WWB262167:WWB262168 AD327703:AD327704 JP327703:JP327704 TL327703:TL327704 ADH327703:ADH327704 AND327703:AND327704 AWZ327703:AWZ327704 BGV327703:BGV327704 BQR327703:BQR327704 CAN327703:CAN327704 CKJ327703:CKJ327704 CUF327703:CUF327704 DEB327703:DEB327704 DNX327703:DNX327704 DXT327703:DXT327704 EHP327703:EHP327704 ERL327703:ERL327704 FBH327703:FBH327704 FLD327703:FLD327704 FUZ327703:FUZ327704 GEV327703:GEV327704 GOR327703:GOR327704 GYN327703:GYN327704 HIJ327703:HIJ327704 HSF327703:HSF327704 ICB327703:ICB327704 ILX327703:ILX327704 IVT327703:IVT327704 JFP327703:JFP327704 JPL327703:JPL327704 JZH327703:JZH327704 KJD327703:KJD327704 KSZ327703:KSZ327704 LCV327703:LCV327704 LMR327703:LMR327704 LWN327703:LWN327704 MGJ327703:MGJ327704 MQF327703:MQF327704 NAB327703:NAB327704 NJX327703:NJX327704 NTT327703:NTT327704 ODP327703:ODP327704 ONL327703:ONL327704 OXH327703:OXH327704 PHD327703:PHD327704 PQZ327703:PQZ327704 QAV327703:QAV327704 QKR327703:QKR327704 QUN327703:QUN327704 REJ327703:REJ327704 ROF327703:ROF327704 RYB327703:RYB327704 SHX327703:SHX327704 SRT327703:SRT327704 TBP327703:TBP327704 TLL327703:TLL327704 TVH327703:TVH327704 UFD327703:UFD327704 UOZ327703:UOZ327704 UYV327703:UYV327704 VIR327703:VIR327704 VSN327703:VSN327704 WCJ327703:WCJ327704 WMF327703:WMF327704 WWB327703:WWB327704 AD393239:AD393240 JP393239:JP393240 TL393239:TL393240 ADH393239:ADH393240 AND393239:AND393240 AWZ393239:AWZ393240 BGV393239:BGV393240 BQR393239:BQR393240 CAN393239:CAN393240 CKJ393239:CKJ393240 CUF393239:CUF393240 DEB393239:DEB393240 DNX393239:DNX393240 DXT393239:DXT393240 EHP393239:EHP393240 ERL393239:ERL393240 FBH393239:FBH393240 FLD393239:FLD393240 FUZ393239:FUZ393240 GEV393239:GEV393240 GOR393239:GOR393240 GYN393239:GYN393240 HIJ393239:HIJ393240 HSF393239:HSF393240 ICB393239:ICB393240 ILX393239:ILX393240 IVT393239:IVT393240 JFP393239:JFP393240 JPL393239:JPL393240 JZH393239:JZH393240 KJD393239:KJD393240 KSZ393239:KSZ393240 LCV393239:LCV393240 LMR393239:LMR393240 LWN393239:LWN393240 MGJ393239:MGJ393240 MQF393239:MQF393240 NAB393239:NAB393240 NJX393239:NJX393240 NTT393239:NTT393240 ODP393239:ODP393240 ONL393239:ONL393240 OXH393239:OXH393240 PHD393239:PHD393240 PQZ393239:PQZ393240 QAV393239:QAV393240 QKR393239:QKR393240 QUN393239:QUN393240 REJ393239:REJ393240 ROF393239:ROF393240 RYB393239:RYB393240 SHX393239:SHX393240 SRT393239:SRT393240 TBP393239:TBP393240 TLL393239:TLL393240 TVH393239:TVH393240 UFD393239:UFD393240 UOZ393239:UOZ393240 UYV393239:UYV393240 VIR393239:VIR393240 VSN393239:VSN393240 WCJ393239:WCJ393240 WMF393239:WMF393240 WWB393239:WWB393240 AD458775:AD458776 JP458775:JP458776 TL458775:TL458776 ADH458775:ADH458776 AND458775:AND458776 AWZ458775:AWZ458776 BGV458775:BGV458776 BQR458775:BQR458776 CAN458775:CAN458776 CKJ458775:CKJ458776 CUF458775:CUF458776 DEB458775:DEB458776 DNX458775:DNX458776 DXT458775:DXT458776 EHP458775:EHP458776 ERL458775:ERL458776 FBH458775:FBH458776 FLD458775:FLD458776 FUZ458775:FUZ458776 GEV458775:GEV458776 GOR458775:GOR458776 GYN458775:GYN458776 HIJ458775:HIJ458776 HSF458775:HSF458776 ICB458775:ICB458776 ILX458775:ILX458776 IVT458775:IVT458776 JFP458775:JFP458776 JPL458775:JPL458776 JZH458775:JZH458776 KJD458775:KJD458776 KSZ458775:KSZ458776 LCV458775:LCV458776 LMR458775:LMR458776 LWN458775:LWN458776 MGJ458775:MGJ458776 MQF458775:MQF458776 NAB458775:NAB458776 NJX458775:NJX458776 NTT458775:NTT458776 ODP458775:ODP458776 ONL458775:ONL458776 OXH458775:OXH458776 PHD458775:PHD458776 PQZ458775:PQZ458776 QAV458775:QAV458776 QKR458775:QKR458776 QUN458775:QUN458776 REJ458775:REJ458776 ROF458775:ROF458776 RYB458775:RYB458776 SHX458775:SHX458776 SRT458775:SRT458776 TBP458775:TBP458776 TLL458775:TLL458776 TVH458775:TVH458776 UFD458775:UFD458776 UOZ458775:UOZ458776 UYV458775:UYV458776 VIR458775:VIR458776 VSN458775:VSN458776 WCJ458775:WCJ458776 WMF458775:WMF458776 WWB458775:WWB458776 AD524311:AD524312 JP524311:JP524312 TL524311:TL524312 ADH524311:ADH524312 AND524311:AND524312 AWZ524311:AWZ524312 BGV524311:BGV524312 BQR524311:BQR524312 CAN524311:CAN524312 CKJ524311:CKJ524312 CUF524311:CUF524312 DEB524311:DEB524312 DNX524311:DNX524312 DXT524311:DXT524312 EHP524311:EHP524312 ERL524311:ERL524312 FBH524311:FBH524312 FLD524311:FLD524312 FUZ524311:FUZ524312 GEV524311:GEV524312 GOR524311:GOR524312 GYN524311:GYN524312 HIJ524311:HIJ524312 HSF524311:HSF524312 ICB524311:ICB524312 ILX524311:ILX524312 IVT524311:IVT524312 JFP524311:JFP524312 JPL524311:JPL524312 JZH524311:JZH524312 KJD524311:KJD524312 KSZ524311:KSZ524312 LCV524311:LCV524312 LMR524311:LMR524312 LWN524311:LWN524312 MGJ524311:MGJ524312 MQF524311:MQF524312 NAB524311:NAB524312 NJX524311:NJX524312 NTT524311:NTT524312 ODP524311:ODP524312 ONL524311:ONL524312 OXH524311:OXH524312 PHD524311:PHD524312 PQZ524311:PQZ524312 QAV524311:QAV524312 QKR524311:QKR524312 QUN524311:QUN524312 REJ524311:REJ524312 ROF524311:ROF524312 RYB524311:RYB524312 SHX524311:SHX524312 SRT524311:SRT524312 TBP524311:TBP524312 TLL524311:TLL524312 TVH524311:TVH524312 UFD524311:UFD524312 UOZ524311:UOZ524312 UYV524311:UYV524312 VIR524311:VIR524312 VSN524311:VSN524312 WCJ524311:WCJ524312 WMF524311:WMF524312 WWB524311:WWB524312 AD589847:AD589848 JP589847:JP589848 TL589847:TL589848 ADH589847:ADH589848 AND589847:AND589848 AWZ589847:AWZ589848 BGV589847:BGV589848 BQR589847:BQR589848 CAN589847:CAN589848 CKJ589847:CKJ589848 CUF589847:CUF589848 DEB589847:DEB589848 DNX589847:DNX589848 DXT589847:DXT589848 EHP589847:EHP589848 ERL589847:ERL589848 FBH589847:FBH589848 FLD589847:FLD589848 FUZ589847:FUZ589848 GEV589847:GEV589848 GOR589847:GOR589848 GYN589847:GYN589848 HIJ589847:HIJ589848 HSF589847:HSF589848 ICB589847:ICB589848 ILX589847:ILX589848 IVT589847:IVT589848 JFP589847:JFP589848 JPL589847:JPL589848 JZH589847:JZH589848 KJD589847:KJD589848 KSZ589847:KSZ589848 LCV589847:LCV589848 LMR589847:LMR589848 LWN589847:LWN589848 MGJ589847:MGJ589848 MQF589847:MQF589848 NAB589847:NAB589848 NJX589847:NJX589848 NTT589847:NTT589848 ODP589847:ODP589848 ONL589847:ONL589848 OXH589847:OXH589848 PHD589847:PHD589848 PQZ589847:PQZ589848 QAV589847:QAV589848 QKR589847:QKR589848 QUN589847:QUN589848 REJ589847:REJ589848 ROF589847:ROF589848 RYB589847:RYB589848 SHX589847:SHX589848 SRT589847:SRT589848 TBP589847:TBP589848 TLL589847:TLL589848 TVH589847:TVH589848 UFD589847:UFD589848 UOZ589847:UOZ589848 UYV589847:UYV589848 VIR589847:VIR589848 VSN589847:VSN589848 WCJ589847:WCJ589848 WMF589847:WMF589848 WWB589847:WWB589848 AD655383:AD655384 JP655383:JP655384 TL655383:TL655384 ADH655383:ADH655384 AND655383:AND655384 AWZ655383:AWZ655384 BGV655383:BGV655384 BQR655383:BQR655384 CAN655383:CAN655384 CKJ655383:CKJ655384 CUF655383:CUF655384 DEB655383:DEB655384 DNX655383:DNX655384 DXT655383:DXT655384 EHP655383:EHP655384 ERL655383:ERL655384 FBH655383:FBH655384 FLD655383:FLD655384 FUZ655383:FUZ655384 GEV655383:GEV655384 GOR655383:GOR655384 GYN655383:GYN655384 HIJ655383:HIJ655384 HSF655383:HSF655384 ICB655383:ICB655384 ILX655383:ILX655384 IVT655383:IVT655384 JFP655383:JFP655384 JPL655383:JPL655384 JZH655383:JZH655384 KJD655383:KJD655384 KSZ655383:KSZ655384 LCV655383:LCV655384 LMR655383:LMR655384 LWN655383:LWN655384 MGJ655383:MGJ655384 MQF655383:MQF655384 NAB655383:NAB655384 NJX655383:NJX655384 NTT655383:NTT655384 ODP655383:ODP655384 ONL655383:ONL655384 OXH655383:OXH655384 PHD655383:PHD655384 PQZ655383:PQZ655384 QAV655383:QAV655384 QKR655383:QKR655384 QUN655383:QUN655384 REJ655383:REJ655384 ROF655383:ROF655384 RYB655383:RYB655384 SHX655383:SHX655384 SRT655383:SRT655384 TBP655383:TBP655384 TLL655383:TLL655384 TVH655383:TVH655384 UFD655383:UFD655384 UOZ655383:UOZ655384 UYV655383:UYV655384 VIR655383:VIR655384 VSN655383:VSN655384 WCJ655383:WCJ655384 WMF655383:WMF655384 WWB655383:WWB655384 AD720919:AD720920 JP720919:JP720920 TL720919:TL720920 ADH720919:ADH720920 AND720919:AND720920 AWZ720919:AWZ720920 BGV720919:BGV720920 BQR720919:BQR720920 CAN720919:CAN720920 CKJ720919:CKJ720920 CUF720919:CUF720920 DEB720919:DEB720920 DNX720919:DNX720920 DXT720919:DXT720920 EHP720919:EHP720920 ERL720919:ERL720920 FBH720919:FBH720920 FLD720919:FLD720920 FUZ720919:FUZ720920 GEV720919:GEV720920 GOR720919:GOR720920 GYN720919:GYN720920 HIJ720919:HIJ720920 HSF720919:HSF720920 ICB720919:ICB720920 ILX720919:ILX720920 IVT720919:IVT720920 JFP720919:JFP720920 JPL720919:JPL720920 JZH720919:JZH720920 KJD720919:KJD720920 KSZ720919:KSZ720920 LCV720919:LCV720920 LMR720919:LMR720920 LWN720919:LWN720920 MGJ720919:MGJ720920 MQF720919:MQF720920 NAB720919:NAB720920 NJX720919:NJX720920 NTT720919:NTT720920 ODP720919:ODP720920 ONL720919:ONL720920 OXH720919:OXH720920 PHD720919:PHD720920 PQZ720919:PQZ720920 QAV720919:QAV720920 QKR720919:QKR720920 QUN720919:QUN720920 REJ720919:REJ720920 ROF720919:ROF720920 RYB720919:RYB720920 SHX720919:SHX720920 SRT720919:SRT720920 TBP720919:TBP720920 TLL720919:TLL720920 TVH720919:TVH720920 UFD720919:UFD720920 UOZ720919:UOZ720920 UYV720919:UYV720920 VIR720919:VIR720920 VSN720919:VSN720920 WCJ720919:WCJ720920 WMF720919:WMF720920 WWB720919:WWB720920 AD786455:AD786456 JP786455:JP786456 TL786455:TL786456 ADH786455:ADH786456 AND786455:AND786456 AWZ786455:AWZ786456 BGV786455:BGV786456 BQR786455:BQR786456 CAN786455:CAN786456 CKJ786455:CKJ786456 CUF786455:CUF786456 DEB786455:DEB786456 DNX786455:DNX786456 DXT786455:DXT786456 EHP786455:EHP786456 ERL786455:ERL786456 FBH786455:FBH786456 FLD786455:FLD786456 FUZ786455:FUZ786456 GEV786455:GEV786456 GOR786455:GOR786456 GYN786455:GYN786456 HIJ786455:HIJ786456 HSF786455:HSF786456 ICB786455:ICB786456 ILX786455:ILX786456 IVT786455:IVT786456 JFP786455:JFP786456 JPL786455:JPL786456 JZH786455:JZH786456 KJD786455:KJD786456 KSZ786455:KSZ786456 LCV786455:LCV786456 LMR786455:LMR786456 LWN786455:LWN786456 MGJ786455:MGJ786456 MQF786455:MQF786456 NAB786455:NAB786456 NJX786455:NJX786456 NTT786455:NTT786456 ODP786455:ODP786456 ONL786455:ONL786456 OXH786455:OXH786456 PHD786455:PHD786456 PQZ786455:PQZ786456 QAV786455:QAV786456 QKR786455:QKR786456 QUN786455:QUN786456 REJ786455:REJ786456 ROF786455:ROF786456 RYB786455:RYB786456 SHX786455:SHX786456 SRT786455:SRT786456 TBP786455:TBP786456 TLL786455:TLL786456 TVH786455:TVH786456 UFD786455:UFD786456 UOZ786455:UOZ786456 UYV786455:UYV786456 VIR786455:VIR786456 VSN786455:VSN786456 WCJ786455:WCJ786456 WMF786455:WMF786456 WWB786455:WWB786456 AD851991:AD851992 JP851991:JP851992 TL851991:TL851992 ADH851991:ADH851992 AND851991:AND851992 AWZ851991:AWZ851992 BGV851991:BGV851992 BQR851991:BQR851992 CAN851991:CAN851992 CKJ851991:CKJ851992 CUF851991:CUF851992 DEB851991:DEB851992 DNX851991:DNX851992 DXT851991:DXT851992 EHP851991:EHP851992 ERL851991:ERL851992 FBH851991:FBH851992 FLD851991:FLD851992 FUZ851991:FUZ851992 GEV851991:GEV851992 GOR851991:GOR851992 GYN851991:GYN851992 HIJ851991:HIJ851992 HSF851991:HSF851992 ICB851991:ICB851992 ILX851991:ILX851992 IVT851991:IVT851992 JFP851991:JFP851992 JPL851991:JPL851992 JZH851991:JZH851992 KJD851991:KJD851992 KSZ851991:KSZ851992 LCV851991:LCV851992 LMR851991:LMR851992 LWN851991:LWN851992 MGJ851991:MGJ851992 MQF851991:MQF851992 NAB851991:NAB851992 NJX851991:NJX851992 NTT851991:NTT851992 ODP851991:ODP851992 ONL851991:ONL851992 OXH851991:OXH851992 PHD851991:PHD851992 PQZ851991:PQZ851992 QAV851991:QAV851992 QKR851991:QKR851992 QUN851991:QUN851992 REJ851991:REJ851992 ROF851991:ROF851992 RYB851991:RYB851992 SHX851991:SHX851992 SRT851991:SRT851992 TBP851991:TBP851992 TLL851991:TLL851992 TVH851991:TVH851992 UFD851991:UFD851992 UOZ851991:UOZ851992 UYV851991:UYV851992 VIR851991:VIR851992 VSN851991:VSN851992 WCJ851991:WCJ851992 WMF851991:WMF851992 WWB851991:WWB851992 AD917527:AD917528 JP917527:JP917528 TL917527:TL917528 ADH917527:ADH917528 AND917527:AND917528 AWZ917527:AWZ917528 BGV917527:BGV917528 BQR917527:BQR917528 CAN917527:CAN917528 CKJ917527:CKJ917528 CUF917527:CUF917528 DEB917527:DEB917528 DNX917527:DNX917528 DXT917527:DXT917528 EHP917527:EHP917528 ERL917527:ERL917528 FBH917527:FBH917528 FLD917527:FLD917528 FUZ917527:FUZ917528 GEV917527:GEV917528 GOR917527:GOR917528 GYN917527:GYN917528 HIJ917527:HIJ917528 HSF917527:HSF917528 ICB917527:ICB917528 ILX917527:ILX917528 IVT917527:IVT917528 JFP917527:JFP917528 JPL917527:JPL917528 JZH917527:JZH917528 KJD917527:KJD917528 KSZ917527:KSZ917528 LCV917527:LCV917528 LMR917527:LMR917528 LWN917527:LWN917528 MGJ917527:MGJ917528 MQF917527:MQF917528 NAB917527:NAB917528 NJX917527:NJX917528 NTT917527:NTT917528 ODP917527:ODP917528 ONL917527:ONL917528 OXH917527:OXH917528 PHD917527:PHD917528 PQZ917527:PQZ917528 QAV917527:QAV917528 QKR917527:QKR917528 QUN917527:QUN917528 REJ917527:REJ917528 ROF917527:ROF917528 RYB917527:RYB917528 SHX917527:SHX917528 SRT917527:SRT917528 TBP917527:TBP917528 TLL917527:TLL917528 TVH917527:TVH917528 UFD917527:UFD917528 UOZ917527:UOZ917528 UYV917527:UYV917528 VIR917527:VIR917528 VSN917527:VSN917528 WCJ917527:WCJ917528 WMF917527:WMF917528 WWB917527:WWB917528 AD983063:AD983064 JP983063:JP983064 TL983063:TL983064 ADH983063:ADH983064 AND983063:AND983064 AWZ983063:AWZ983064 BGV983063:BGV983064 BQR983063:BQR983064 CAN983063:CAN983064 CKJ983063:CKJ983064 CUF983063:CUF983064 DEB983063:DEB983064 DNX983063:DNX983064 DXT983063:DXT983064 EHP983063:EHP983064 ERL983063:ERL983064 FBH983063:FBH983064 FLD983063:FLD983064 FUZ983063:FUZ983064 GEV983063:GEV983064 GOR983063:GOR983064 GYN983063:GYN983064 HIJ983063:HIJ983064 HSF983063:HSF983064 ICB983063:ICB983064 ILX983063:ILX983064 IVT983063:IVT983064 JFP983063:JFP983064 JPL983063:JPL983064 JZH983063:JZH983064 KJD983063:KJD983064 KSZ983063:KSZ983064 LCV983063:LCV983064 LMR983063:LMR983064 LWN983063:LWN983064 MGJ983063:MGJ983064 MQF983063:MQF983064 NAB983063:NAB983064 NJX983063:NJX983064 NTT983063:NTT983064 ODP983063:ODP983064 ONL983063:ONL983064 OXH983063:OXH983064 PHD983063:PHD983064 PQZ983063:PQZ983064 QAV983063:QAV983064 QKR983063:QKR983064 QUN983063:QUN983064 REJ983063:REJ983064 ROF983063:ROF983064 RYB983063:RYB983064 SHX983063:SHX983064 SRT983063:SRT983064 TBP983063:TBP983064 TLL983063:TLL983064 TVH983063:TVH983064 UFD983063:UFD983064 UOZ983063:UOZ983064 UYV983063:UYV983064 VIR983063:VIR983064 VSN983063:VSN983064 WCJ983063:WCJ983064 WMF983063:WMF983064 WWB983063:WWB983064 AB23:AB24 JN23:JN24 TJ23:TJ24 ADF23:ADF24 ANB23:ANB24 AWX23:AWX24 BGT23:BGT24 BQP23:BQP24 CAL23:CAL24 CKH23:CKH24 CUD23:CUD24 DDZ23:DDZ24 DNV23:DNV24 DXR23:DXR24 EHN23:EHN24 ERJ23:ERJ24 FBF23:FBF24 FLB23:FLB24 FUX23:FUX24 GET23:GET24 GOP23:GOP24 GYL23:GYL24 HIH23:HIH24 HSD23:HSD24 IBZ23:IBZ24 ILV23:ILV24 IVR23:IVR24 JFN23:JFN24 JPJ23:JPJ24 JZF23:JZF24 KJB23:KJB24 KSX23:KSX24 LCT23:LCT24 LMP23:LMP24 LWL23:LWL24 MGH23:MGH24 MQD23:MQD24 MZZ23:MZZ24 NJV23:NJV24 NTR23:NTR24 ODN23:ODN24 ONJ23:ONJ24 OXF23:OXF24 PHB23:PHB24 PQX23:PQX24 QAT23:QAT24 QKP23:QKP24 QUL23:QUL24 REH23:REH24 ROD23:ROD24 RXZ23:RXZ24 SHV23:SHV24 SRR23:SRR24 TBN23:TBN24 TLJ23:TLJ24 TVF23:TVF24 UFB23:UFB24 UOX23:UOX24 UYT23:UYT24 VIP23:VIP24 VSL23:VSL24 WCH23:WCH24 WMD23:WMD24 WVZ23:WVZ24 AB65559:AB65560 JN65559:JN65560 TJ65559:TJ65560 ADF65559:ADF65560 ANB65559:ANB65560 AWX65559:AWX65560 BGT65559:BGT65560 BQP65559:BQP65560 CAL65559:CAL65560 CKH65559:CKH65560 CUD65559:CUD65560 DDZ65559:DDZ65560 DNV65559:DNV65560 DXR65559:DXR65560 EHN65559:EHN65560 ERJ65559:ERJ65560 FBF65559:FBF65560 FLB65559:FLB65560 FUX65559:FUX65560 GET65559:GET65560 GOP65559:GOP65560 GYL65559:GYL65560 HIH65559:HIH65560 HSD65559:HSD65560 IBZ65559:IBZ65560 ILV65559:ILV65560 IVR65559:IVR65560 JFN65559:JFN65560 JPJ65559:JPJ65560 JZF65559:JZF65560 KJB65559:KJB65560 KSX65559:KSX65560 LCT65559:LCT65560 LMP65559:LMP65560 LWL65559:LWL65560 MGH65559:MGH65560 MQD65559:MQD65560 MZZ65559:MZZ65560 NJV65559:NJV65560 NTR65559:NTR65560 ODN65559:ODN65560 ONJ65559:ONJ65560 OXF65559:OXF65560 PHB65559:PHB65560 PQX65559:PQX65560 QAT65559:QAT65560 QKP65559:QKP65560 QUL65559:QUL65560 REH65559:REH65560 ROD65559:ROD65560 RXZ65559:RXZ65560 SHV65559:SHV65560 SRR65559:SRR65560 TBN65559:TBN65560 TLJ65559:TLJ65560 TVF65559:TVF65560 UFB65559:UFB65560 UOX65559:UOX65560 UYT65559:UYT65560 VIP65559:VIP65560 VSL65559:VSL65560 WCH65559:WCH65560 WMD65559:WMD65560 WVZ65559:WVZ65560 AB131095:AB131096 JN131095:JN131096 TJ131095:TJ131096 ADF131095:ADF131096 ANB131095:ANB131096 AWX131095:AWX131096 BGT131095:BGT131096 BQP131095:BQP131096 CAL131095:CAL131096 CKH131095:CKH131096 CUD131095:CUD131096 DDZ131095:DDZ131096 DNV131095:DNV131096 DXR131095:DXR131096 EHN131095:EHN131096 ERJ131095:ERJ131096 FBF131095:FBF131096 FLB131095:FLB131096 FUX131095:FUX131096 GET131095:GET131096 GOP131095:GOP131096 GYL131095:GYL131096 HIH131095:HIH131096 HSD131095:HSD131096 IBZ131095:IBZ131096 ILV131095:ILV131096 IVR131095:IVR131096 JFN131095:JFN131096 JPJ131095:JPJ131096 JZF131095:JZF131096 KJB131095:KJB131096 KSX131095:KSX131096 LCT131095:LCT131096 LMP131095:LMP131096 LWL131095:LWL131096 MGH131095:MGH131096 MQD131095:MQD131096 MZZ131095:MZZ131096 NJV131095:NJV131096 NTR131095:NTR131096 ODN131095:ODN131096 ONJ131095:ONJ131096 OXF131095:OXF131096 PHB131095:PHB131096 PQX131095:PQX131096 QAT131095:QAT131096 QKP131095:QKP131096 QUL131095:QUL131096 REH131095:REH131096 ROD131095:ROD131096 RXZ131095:RXZ131096 SHV131095:SHV131096 SRR131095:SRR131096 TBN131095:TBN131096 TLJ131095:TLJ131096 TVF131095:TVF131096 UFB131095:UFB131096 UOX131095:UOX131096 UYT131095:UYT131096 VIP131095:VIP131096 VSL131095:VSL131096 WCH131095:WCH131096 WMD131095:WMD131096 WVZ131095:WVZ131096 AB196631:AB196632 JN196631:JN196632 TJ196631:TJ196632 ADF196631:ADF196632 ANB196631:ANB196632 AWX196631:AWX196632 BGT196631:BGT196632 BQP196631:BQP196632 CAL196631:CAL196632 CKH196631:CKH196632 CUD196631:CUD196632 DDZ196631:DDZ196632 DNV196631:DNV196632 DXR196631:DXR196632 EHN196631:EHN196632 ERJ196631:ERJ196632 FBF196631:FBF196632 FLB196631:FLB196632 FUX196631:FUX196632 GET196631:GET196632 GOP196631:GOP196632 GYL196631:GYL196632 HIH196631:HIH196632 HSD196631:HSD196632 IBZ196631:IBZ196632 ILV196631:ILV196632 IVR196631:IVR196632 JFN196631:JFN196632 JPJ196631:JPJ196632 JZF196631:JZF196632 KJB196631:KJB196632 KSX196631:KSX196632 LCT196631:LCT196632 LMP196631:LMP196632 LWL196631:LWL196632 MGH196631:MGH196632 MQD196631:MQD196632 MZZ196631:MZZ196632 NJV196631:NJV196632 NTR196631:NTR196632 ODN196631:ODN196632 ONJ196631:ONJ196632 OXF196631:OXF196632 PHB196631:PHB196632 PQX196631:PQX196632 QAT196631:QAT196632 QKP196631:QKP196632 QUL196631:QUL196632 REH196631:REH196632 ROD196631:ROD196632 RXZ196631:RXZ196632 SHV196631:SHV196632 SRR196631:SRR196632 TBN196631:TBN196632 TLJ196631:TLJ196632 TVF196631:TVF196632 UFB196631:UFB196632 UOX196631:UOX196632 UYT196631:UYT196632 VIP196631:VIP196632 VSL196631:VSL196632 WCH196631:WCH196632 WMD196631:WMD196632 WVZ196631:WVZ196632 AB262167:AB262168 JN262167:JN262168 TJ262167:TJ262168 ADF262167:ADF262168 ANB262167:ANB262168 AWX262167:AWX262168 BGT262167:BGT262168 BQP262167:BQP262168 CAL262167:CAL262168 CKH262167:CKH262168 CUD262167:CUD262168 DDZ262167:DDZ262168 DNV262167:DNV262168 DXR262167:DXR262168 EHN262167:EHN262168 ERJ262167:ERJ262168 FBF262167:FBF262168 FLB262167:FLB262168 FUX262167:FUX262168 GET262167:GET262168 GOP262167:GOP262168 GYL262167:GYL262168 HIH262167:HIH262168 HSD262167:HSD262168 IBZ262167:IBZ262168 ILV262167:ILV262168 IVR262167:IVR262168 JFN262167:JFN262168 JPJ262167:JPJ262168 JZF262167:JZF262168 KJB262167:KJB262168 KSX262167:KSX262168 LCT262167:LCT262168 LMP262167:LMP262168 LWL262167:LWL262168 MGH262167:MGH262168 MQD262167:MQD262168 MZZ262167:MZZ262168 NJV262167:NJV262168 NTR262167:NTR262168 ODN262167:ODN262168 ONJ262167:ONJ262168 OXF262167:OXF262168 PHB262167:PHB262168 PQX262167:PQX262168 QAT262167:QAT262168 QKP262167:QKP262168 QUL262167:QUL262168 REH262167:REH262168 ROD262167:ROD262168 RXZ262167:RXZ262168 SHV262167:SHV262168 SRR262167:SRR262168 TBN262167:TBN262168 TLJ262167:TLJ262168 TVF262167:TVF262168 UFB262167:UFB262168 UOX262167:UOX262168 UYT262167:UYT262168 VIP262167:VIP262168 VSL262167:VSL262168 WCH262167:WCH262168 WMD262167:WMD262168 WVZ262167:WVZ262168 AB327703:AB327704 JN327703:JN327704 TJ327703:TJ327704 ADF327703:ADF327704 ANB327703:ANB327704 AWX327703:AWX327704 BGT327703:BGT327704 BQP327703:BQP327704 CAL327703:CAL327704 CKH327703:CKH327704 CUD327703:CUD327704 DDZ327703:DDZ327704 DNV327703:DNV327704 DXR327703:DXR327704 EHN327703:EHN327704 ERJ327703:ERJ327704 FBF327703:FBF327704 FLB327703:FLB327704 FUX327703:FUX327704 GET327703:GET327704 GOP327703:GOP327704 GYL327703:GYL327704 HIH327703:HIH327704 HSD327703:HSD327704 IBZ327703:IBZ327704 ILV327703:ILV327704 IVR327703:IVR327704 JFN327703:JFN327704 JPJ327703:JPJ327704 JZF327703:JZF327704 KJB327703:KJB327704 KSX327703:KSX327704 LCT327703:LCT327704 LMP327703:LMP327704 LWL327703:LWL327704 MGH327703:MGH327704 MQD327703:MQD327704 MZZ327703:MZZ327704 NJV327703:NJV327704 NTR327703:NTR327704 ODN327703:ODN327704 ONJ327703:ONJ327704 OXF327703:OXF327704 PHB327703:PHB327704 PQX327703:PQX327704 QAT327703:QAT327704 QKP327703:QKP327704 QUL327703:QUL327704 REH327703:REH327704 ROD327703:ROD327704 RXZ327703:RXZ327704 SHV327703:SHV327704 SRR327703:SRR327704 TBN327703:TBN327704 TLJ327703:TLJ327704 TVF327703:TVF327704 UFB327703:UFB327704 UOX327703:UOX327704 UYT327703:UYT327704 VIP327703:VIP327704 VSL327703:VSL327704 WCH327703:WCH327704 WMD327703:WMD327704 WVZ327703:WVZ327704 AB393239:AB393240 JN393239:JN393240 TJ393239:TJ393240 ADF393239:ADF393240 ANB393239:ANB393240 AWX393239:AWX393240 BGT393239:BGT393240 BQP393239:BQP393240 CAL393239:CAL393240 CKH393239:CKH393240 CUD393239:CUD393240 DDZ393239:DDZ393240 DNV393239:DNV393240 DXR393239:DXR393240 EHN393239:EHN393240 ERJ393239:ERJ393240 FBF393239:FBF393240 FLB393239:FLB393240 FUX393239:FUX393240 GET393239:GET393240 GOP393239:GOP393240 GYL393239:GYL393240 HIH393239:HIH393240 HSD393239:HSD393240 IBZ393239:IBZ393240 ILV393239:ILV393240 IVR393239:IVR393240 JFN393239:JFN393240 JPJ393239:JPJ393240 JZF393239:JZF393240 KJB393239:KJB393240 KSX393239:KSX393240 LCT393239:LCT393240 LMP393239:LMP393240 LWL393239:LWL393240 MGH393239:MGH393240 MQD393239:MQD393240 MZZ393239:MZZ393240 NJV393239:NJV393240 NTR393239:NTR393240 ODN393239:ODN393240 ONJ393239:ONJ393240 OXF393239:OXF393240 PHB393239:PHB393240 PQX393239:PQX393240 QAT393239:QAT393240 QKP393239:QKP393240 QUL393239:QUL393240 REH393239:REH393240 ROD393239:ROD393240 RXZ393239:RXZ393240 SHV393239:SHV393240 SRR393239:SRR393240 TBN393239:TBN393240 TLJ393239:TLJ393240 TVF393239:TVF393240 UFB393239:UFB393240 UOX393239:UOX393240 UYT393239:UYT393240 VIP393239:VIP393240 VSL393239:VSL393240 WCH393239:WCH393240 WMD393239:WMD393240 WVZ393239:WVZ393240 AB458775:AB458776 JN458775:JN458776 TJ458775:TJ458776 ADF458775:ADF458776 ANB458775:ANB458776 AWX458775:AWX458776 BGT458775:BGT458776 BQP458775:BQP458776 CAL458775:CAL458776 CKH458775:CKH458776 CUD458775:CUD458776 DDZ458775:DDZ458776 DNV458775:DNV458776 DXR458775:DXR458776 EHN458775:EHN458776 ERJ458775:ERJ458776 FBF458775:FBF458776 FLB458775:FLB458776 FUX458775:FUX458776 GET458775:GET458776 GOP458775:GOP458776 GYL458775:GYL458776 HIH458775:HIH458776 HSD458775:HSD458776 IBZ458775:IBZ458776 ILV458775:ILV458776 IVR458775:IVR458776 JFN458775:JFN458776 JPJ458775:JPJ458776 JZF458775:JZF458776 KJB458775:KJB458776 KSX458775:KSX458776 LCT458775:LCT458776 LMP458775:LMP458776 LWL458775:LWL458776 MGH458775:MGH458776 MQD458775:MQD458776 MZZ458775:MZZ458776 NJV458775:NJV458776 NTR458775:NTR458776 ODN458775:ODN458776 ONJ458775:ONJ458776 OXF458775:OXF458776 PHB458775:PHB458776 PQX458775:PQX458776 QAT458775:QAT458776 QKP458775:QKP458776 QUL458775:QUL458776 REH458775:REH458776 ROD458775:ROD458776 RXZ458775:RXZ458776 SHV458775:SHV458776 SRR458775:SRR458776 TBN458775:TBN458776 TLJ458775:TLJ458776 TVF458775:TVF458776 UFB458775:UFB458776 UOX458775:UOX458776 UYT458775:UYT458776 VIP458775:VIP458776 VSL458775:VSL458776 WCH458775:WCH458776 WMD458775:WMD458776 WVZ458775:WVZ458776 AB524311:AB524312 JN524311:JN524312 TJ524311:TJ524312 ADF524311:ADF524312 ANB524311:ANB524312 AWX524311:AWX524312 BGT524311:BGT524312 BQP524311:BQP524312 CAL524311:CAL524312 CKH524311:CKH524312 CUD524311:CUD524312 DDZ524311:DDZ524312 DNV524311:DNV524312 DXR524311:DXR524312 EHN524311:EHN524312 ERJ524311:ERJ524312 FBF524311:FBF524312 FLB524311:FLB524312 FUX524311:FUX524312 GET524311:GET524312 GOP524311:GOP524312 GYL524311:GYL524312 HIH524311:HIH524312 HSD524311:HSD524312 IBZ524311:IBZ524312 ILV524311:ILV524312 IVR524311:IVR524312 JFN524311:JFN524312 JPJ524311:JPJ524312 JZF524311:JZF524312 KJB524311:KJB524312 KSX524311:KSX524312 LCT524311:LCT524312 LMP524311:LMP524312 LWL524311:LWL524312 MGH524311:MGH524312 MQD524311:MQD524312 MZZ524311:MZZ524312 NJV524311:NJV524312 NTR524311:NTR524312 ODN524311:ODN524312 ONJ524311:ONJ524312 OXF524311:OXF524312 PHB524311:PHB524312 PQX524311:PQX524312 QAT524311:QAT524312 QKP524311:QKP524312 QUL524311:QUL524312 REH524311:REH524312 ROD524311:ROD524312 RXZ524311:RXZ524312 SHV524311:SHV524312 SRR524311:SRR524312 TBN524311:TBN524312 TLJ524311:TLJ524312 TVF524311:TVF524312 UFB524311:UFB524312 UOX524311:UOX524312 UYT524311:UYT524312 VIP524311:VIP524312 VSL524311:VSL524312 WCH524311:WCH524312 WMD524311:WMD524312 WVZ524311:WVZ524312 AB589847:AB589848 JN589847:JN589848 TJ589847:TJ589848 ADF589847:ADF589848 ANB589847:ANB589848 AWX589847:AWX589848 BGT589847:BGT589848 BQP589847:BQP589848 CAL589847:CAL589848 CKH589847:CKH589848 CUD589847:CUD589848 DDZ589847:DDZ589848 DNV589847:DNV589848 DXR589847:DXR589848 EHN589847:EHN589848 ERJ589847:ERJ589848 FBF589847:FBF589848 FLB589847:FLB589848 FUX589847:FUX589848 GET589847:GET589848 GOP589847:GOP589848 GYL589847:GYL589848 HIH589847:HIH589848 HSD589847:HSD589848 IBZ589847:IBZ589848 ILV589847:ILV589848 IVR589847:IVR589848 JFN589847:JFN589848 JPJ589847:JPJ589848 JZF589847:JZF589848 KJB589847:KJB589848 KSX589847:KSX589848 LCT589847:LCT589848 LMP589847:LMP589848 LWL589847:LWL589848 MGH589847:MGH589848 MQD589847:MQD589848 MZZ589847:MZZ589848 NJV589847:NJV589848 NTR589847:NTR589848 ODN589847:ODN589848 ONJ589847:ONJ589848 OXF589847:OXF589848 PHB589847:PHB589848 PQX589847:PQX589848 QAT589847:QAT589848 QKP589847:QKP589848 QUL589847:QUL589848 REH589847:REH589848 ROD589847:ROD589848 RXZ589847:RXZ589848 SHV589847:SHV589848 SRR589847:SRR589848 TBN589847:TBN589848 TLJ589847:TLJ589848 TVF589847:TVF589848 UFB589847:UFB589848 UOX589847:UOX589848 UYT589847:UYT589848 VIP589847:VIP589848 VSL589847:VSL589848 WCH589847:WCH589848 WMD589847:WMD589848 WVZ589847:WVZ589848 AB655383:AB655384 JN655383:JN655384 TJ655383:TJ655384 ADF655383:ADF655384 ANB655383:ANB655384 AWX655383:AWX655384 BGT655383:BGT655384 BQP655383:BQP655384 CAL655383:CAL655384 CKH655383:CKH655384 CUD655383:CUD655384 DDZ655383:DDZ655384 DNV655383:DNV655384 DXR655383:DXR655384 EHN655383:EHN655384 ERJ655383:ERJ655384 FBF655383:FBF655384 FLB655383:FLB655384 FUX655383:FUX655384 GET655383:GET655384 GOP655383:GOP655384 GYL655383:GYL655384 HIH655383:HIH655384 HSD655383:HSD655384 IBZ655383:IBZ655384 ILV655383:ILV655384 IVR655383:IVR655384 JFN655383:JFN655384 JPJ655383:JPJ655384 JZF655383:JZF655384 KJB655383:KJB655384 KSX655383:KSX655384 LCT655383:LCT655384 LMP655383:LMP655384 LWL655383:LWL655384 MGH655383:MGH655384 MQD655383:MQD655384 MZZ655383:MZZ655384 NJV655383:NJV655384 NTR655383:NTR655384 ODN655383:ODN655384 ONJ655383:ONJ655384 OXF655383:OXF655384 PHB655383:PHB655384 PQX655383:PQX655384 QAT655383:QAT655384 QKP655383:QKP655384 QUL655383:QUL655384 REH655383:REH655384 ROD655383:ROD655384 RXZ655383:RXZ655384 SHV655383:SHV655384 SRR655383:SRR655384 TBN655383:TBN655384 TLJ655383:TLJ655384 TVF655383:TVF655384 UFB655383:UFB655384 UOX655383:UOX655384 UYT655383:UYT655384 VIP655383:VIP655384 VSL655383:VSL655384 WCH655383:WCH655384 WMD655383:WMD655384 WVZ655383:WVZ655384 AB720919:AB720920 JN720919:JN720920 TJ720919:TJ720920 ADF720919:ADF720920 ANB720919:ANB720920 AWX720919:AWX720920 BGT720919:BGT720920 BQP720919:BQP720920 CAL720919:CAL720920 CKH720919:CKH720920 CUD720919:CUD720920 DDZ720919:DDZ720920 DNV720919:DNV720920 DXR720919:DXR720920 EHN720919:EHN720920 ERJ720919:ERJ720920 FBF720919:FBF720920 FLB720919:FLB720920 FUX720919:FUX720920 GET720919:GET720920 GOP720919:GOP720920 GYL720919:GYL720920 HIH720919:HIH720920 HSD720919:HSD720920 IBZ720919:IBZ720920 ILV720919:ILV720920 IVR720919:IVR720920 JFN720919:JFN720920 JPJ720919:JPJ720920 JZF720919:JZF720920 KJB720919:KJB720920 KSX720919:KSX720920 LCT720919:LCT720920 LMP720919:LMP720920 LWL720919:LWL720920 MGH720919:MGH720920 MQD720919:MQD720920 MZZ720919:MZZ720920 NJV720919:NJV720920 NTR720919:NTR720920 ODN720919:ODN720920 ONJ720919:ONJ720920 OXF720919:OXF720920 PHB720919:PHB720920 PQX720919:PQX720920 QAT720919:QAT720920 QKP720919:QKP720920 QUL720919:QUL720920 REH720919:REH720920 ROD720919:ROD720920 RXZ720919:RXZ720920 SHV720919:SHV720920 SRR720919:SRR720920 TBN720919:TBN720920 TLJ720919:TLJ720920 TVF720919:TVF720920 UFB720919:UFB720920 UOX720919:UOX720920 UYT720919:UYT720920 VIP720919:VIP720920 VSL720919:VSL720920 WCH720919:WCH720920 WMD720919:WMD720920 WVZ720919:WVZ720920 AB786455:AB786456 JN786455:JN786456 TJ786455:TJ786456 ADF786455:ADF786456 ANB786455:ANB786456 AWX786455:AWX786456 BGT786455:BGT786456 BQP786455:BQP786456 CAL786455:CAL786456 CKH786455:CKH786456 CUD786455:CUD786456 DDZ786455:DDZ786456 DNV786455:DNV786456 DXR786455:DXR786456 EHN786455:EHN786456 ERJ786455:ERJ786456 FBF786455:FBF786456 FLB786455:FLB786456 FUX786455:FUX786456 GET786455:GET786456 GOP786455:GOP786456 GYL786455:GYL786456 HIH786455:HIH786456 HSD786455:HSD786456 IBZ786455:IBZ786456 ILV786455:ILV786456 IVR786455:IVR786456 JFN786455:JFN786456 JPJ786455:JPJ786456 JZF786455:JZF786456 KJB786455:KJB786456 KSX786455:KSX786456 LCT786455:LCT786456 LMP786455:LMP786456 LWL786455:LWL786456 MGH786455:MGH786456 MQD786455:MQD786456 MZZ786455:MZZ786456 NJV786455:NJV786456 NTR786455:NTR786456 ODN786455:ODN786456 ONJ786455:ONJ786456 OXF786455:OXF786456 PHB786455:PHB786456 PQX786455:PQX786456 QAT786455:QAT786456 QKP786455:QKP786456 QUL786455:QUL786456 REH786455:REH786456 ROD786455:ROD786456 RXZ786455:RXZ786456 SHV786455:SHV786456 SRR786455:SRR786456 TBN786455:TBN786456 TLJ786455:TLJ786456 TVF786455:TVF786456 UFB786455:UFB786456 UOX786455:UOX786456 UYT786455:UYT786456 VIP786455:VIP786456 VSL786455:VSL786456 WCH786455:WCH786456 WMD786455:WMD786456 WVZ786455:WVZ786456 AB851991:AB851992 JN851991:JN851992 TJ851991:TJ851992 ADF851991:ADF851992 ANB851991:ANB851992 AWX851991:AWX851992 BGT851991:BGT851992 BQP851991:BQP851992 CAL851991:CAL851992 CKH851991:CKH851992 CUD851991:CUD851992 DDZ851991:DDZ851992 DNV851991:DNV851992 DXR851991:DXR851992 EHN851991:EHN851992 ERJ851991:ERJ851992 FBF851991:FBF851992 FLB851991:FLB851992 FUX851991:FUX851992 GET851991:GET851992 GOP851991:GOP851992 GYL851991:GYL851992 HIH851991:HIH851992 HSD851991:HSD851992 IBZ851991:IBZ851992 ILV851991:ILV851992 IVR851991:IVR851992 JFN851991:JFN851992 JPJ851991:JPJ851992 JZF851991:JZF851992 KJB851991:KJB851992 KSX851991:KSX851992 LCT851991:LCT851992 LMP851991:LMP851992 LWL851991:LWL851992 MGH851991:MGH851992 MQD851991:MQD851992 MZZ851991:MZZ851992 NJV851991:NJV851992 NTR851991:NTR851992 ODN851991:ODN851992 ONJ851991:ONJ851992 OXF851991:OXF851992 PHB851991:PHB851992 PQX851991:PQX851992 QAT851991:QAT851992 QKP851991:QKP851992 QUL851991:QUL851992 REH851991:REH851992 ROD851991:ROD851992 RXZ851991:RXZ851992 SHV851991:SHV851992 SRR851991:SRR851992 TBN851991:TBN851992 TLJ851991:TLJ851992 TVF851991:TVF851992 UFB851991:UFB851992 UOX851991:UOX851992 UYT851991:UYT851992 VIP851991:VIP851992 VSL851991:VSL851992 WCH851991:WCH851992 WMD851991:WMD851992 WVZ851991:WVZ851992 AB917527:AB917528 JN917527:JN917528 TJ917527:TJ917528 ADF917527:ADF917528 ANB917527:ANB917528 AWX917527:AWX917528 BGT917527:BGT917528 BQP917527:BQP917528 CAL917527:CAL917528 CKH917527:CKH917528 CUD917527:CUD917528 DDZ917527:DDZ917528 DNV917527:DNV917528 DXR917527:DXR917528 EHN917527:EHN917528 ERJ917527:ERJ917528 FBF917527:FBF917528 FLB917527:FLB917528 FUX917527:FUX917528 GET917527:GET917528 GOP917527:GOP917528 GYL917527:GYL917528 HIH917527:HIH917528 HSD917527:HSD917528 IBZ917527:IBZ917528 ILV917527:ILV917528 IVR917527:IVR917528 JFN917527:JFN917528 JPJ917527:JPJ917528 JZF917527:JZF917528 KJB917527:KJB917528 KSX917527:KSX917528 LCT917527:LCT917528 LMP917527:LMP917528 LWL917527:LWL917528 MGH917527:MGH917528 MQD917527:MQD917528 MZZ917527:MZZ917528 NJV917527:NJV917528 NTR917527:NTR917528 ODN917527:ODN917528 ONJ917527:ONJ917528 OXF917527:OXF917528 PHB917527:PHB917528 PQX917527:PQX917528 QAT917527:QAT917528 QKP917527:QKP917528 QUL917527:QUL917528 REH917527:REH917528 ROD917527:ROD917528 RXZ917527:RXZ917528 SHV917527:SHV917528 SRR917527:SRR917528 TBN917527:TBN917528 TLJ917527:TLJ917528 TVF917527:TVF917528 UFB917527:UFB917528 UOX917527:UOX917528 UYT917527:UYT917528 VIP917527:VIP917528 VSL917527:VSL917528 WCH917527:WCH917528 WMD917527:WMD917528 WVZ917527:WVZ917528 AB983063:AB983064 JN983063:JN983064 TJ983063:TJ983064 ADF983063:ADF983064 ANB983063:ANB983064 AWX983063:AWX983064 BGT983063:BGT983064 BQP983063:BQP983064 CAL983063:CAL983064 CKH983063:CKH983064 CUD983063:CUD983064 DDZ983063:DDZ983064 DNV983063:DNV983064 DXR983063:DXR983064 EHN983063:EHN983064 ERJ983063:ERJ983064 FBF983063:FBF983064 FLB983063:FLB983064 FUX983063:FUX983064 GET983063:GET983064 GOP983063:GOP983064 GYL983063:GYL983064 HIH983063:HIH983064 HSD983063:HSD983064 IBZ983063:IBZ983064 ILV983063:ILV983064 IVR983063:IVR983064 JFN983063:JFN983064 JPJ983063:JPJ983064 JZF983063:JZF983064 KJB983063:KJB983064 KSX983063:KSX983064 LCT983063:LCT983064 LMP983063:LMP983064 LWL983063:LWL983064 MGH983063:MGH983064 MQD983063:MQD983064 MZZ983063:MZZ983064 NJV983063:NJV983064 NTR983063:NTR983064 ODN983063:ODN983064 ONJ983063:ONJ983064 OXF983063:OXF983064 PHB983063:PHB983064 PQX983063:PQX983064 QAT983063:QAT983064 QKP983063:QKP983064 QUL983063:QUL983064 REH983063:REH983064 ROD983063:ROD983064 RXZ983063:RXZ983064 SHV983063:SHV983064 SRR983063:SRR983064 TBN983063:TBN983064 TLJ983063:TLJ983064 TVF983063:TVF983064 UFB983063:UFB983064 UOX983063:UOX983064 UYT983063:UYT983064 VIP983063:VIP983064 VSL983063:VSL983064 WCH983063:WCH983064 WMD983063:WMD983064 WVZ983063:WVZ983064"/>
    <dataValidation type="textLength" operator="lessThanOrEqual" allowBlank="1" showErrorMessage="1" errorTitle="Ошибка" error="Допускается ввод не более 900 символов!" sqref="M23 IY23 SU23 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WVK983063">
      <formula1>900</formula1>
    </dataValidation>
    <dataValidation allowBlank="1" promptTitle="checkPeriodRange" sqref="WVY983064 JM24 TI24 ADE24 ANA24 AWW24 BGS24 BQO24 CAK24 CKG24 CUC24 DDY24 DNU24 DXQ24 EHM24 ERI24 FBE24 FLA24 FUW24 GES24 GOO24 GYK24 HIG24 HSC24 IBY24 ILU24 IVQ24 JFM24 JPI24 JZE24 KJA24 KSW24 LCS24 LMO24 LWK24 MGG24 MQC24 MZY24 NJU24 NTQ24 ODM24 ONI24 OXE24 PHA24 PQW24 QAS24 QKO24 QUK24 REG24 ROC24 RXY24 SHU24 SRQ24 TBM24 TLI24 TVE24 UFA24 UOW24 UYS24 VIO24 VSK24 WCG24 WMC24 WVY24 AA65560 JM65560 TI65560 ADE65560 ANA65560 AWW65560 BGS65560 BQO65560 CAK65560 CKG65560 CUC65560 DDY65560 DNU65560 DXQ65560 EHM65560 ERI65560 FBE65560 FLA65560 FUW65560 GES65560 GOO65560 GYK65560 HIG65560 HSC65560 IBY65560 ILU65560 IVQ65560 JFM65560 JPI65560 JZE65560 KJA65560 KSW65560 LCS65560 LMO65560 LWK65560 MGG65560 MQC65560 MZY65560 NJU65560 NTQ65560 ODM65560 ONI65560 OXE65560 PHA65560 PQW65560 QAS65560 QKO65560 QUK65560 REG65560 ROC65560 RXY65560 SHU65560 SRQ65560 TBM65560 TLI65560 TVE65560 UFA65560 UOW65560 UYS65560 VIO65560 VSK65560 WCG65560 WMC65560 WVY65560 AA131096 JM131096 TI131096 ADE131096 ANA131096 AWW131096 BGS131096 BQO131096 CAK131096 CKG131096 CUC131096 DDY131096 DNU131096 DXQ131096 EHM131096 ERI131096 FBE131096 FLA131096 FUW131096 GES131096 GOO131096 GYK131096 HIG131096 HSC131096 IBY131096 ILU131096 IVQ131096 JFM131096 JPI131096 JZE131096 KJA131096 KSW131096 LCS131096 LMO131096 LWK131096 MGG131096 MQC131096 MZY131096 NJU131096 NTQ131096 ODM131096 ONI131096 OXE131096 PHA131096 PQW131096 QAS131096 QKO131096 QUK131096 REG131096 ROC131096 RXY131096 SHU131096 SRQ131096 TBM131096 TLI131096 TVE131096 UFA131096 UOW131096 UYS131096 VIO131096 VSK131096 WCG131096 WMC131096 WVY131096 AA196632 JM196632 TI196632 ADE196632 ANA196632 AWW196632 BGS196632 BQO196632 CAK196632 CKG196632 CUC196632 DDY196632 DNU196632 DXQ196632 EHM196632 ERI196632 FBE196632 FLA196632 FUW196632 GES196632 GOO196632 GYK196632 HIG196632 HSC196632 IBY196632 ILU196632 IVQ196632 JFM196632 JPI196632 JZE196632 KJA196632 KSW196632 LCS196632 LMO196632 LWK196632 MGG196632 MQC196632 MZY196632 NJU196632 NTQ196632 ODM196632 ONI196632 OXE196632 PHA196632 PQW196632 QAS196632 QKO196632 QUK196632 REG196632 ROC196632 RXY196632 SHU196632 SRQ196632 TBM196632 TLI196632 TVE196632 UFA196632 UOW196632 UYS196632 VIO196632 VSK196632 WCG196632 WMC196632 WVY196632 AA262168 JM262168 TI262168 ADE262168 ANA262168 AWW262168 BGS262168 BQO262168 CAK262168 CKG262168 CUC262168 DDY262168 DNU262168 DXQ262168 EHM262168 ERI262168 FBE262168 FLA262168 FUW262168 GES262168 GOO262168 GYK262168 HIG262168 HSC262168 IBY262168 ILU262168 IVQ262168 JFM262168 JPI262168 JZE262168 KJA262168 KSW262168 LCS262168 LMO262168 LWK262168 MGG262168 MQC262168 MZY262168 NJU262168 NTQ262168 ODM262168 ONI262168 OXE262168 PHA262168 PQW262168 QAS262168 QKO262168 QUK262168 REG262168 ROC262168 RXY262168 SHU262168 SRQ262168 TBM262168 TLI262168 TVE262168 UFA262168 UOW262168 UYS262168 VIO262168 VSK262168 WCG262168 WMC262168 WVY262168 AA327704 JM327704 TI327704 ADE327704 ANA327704 AWW327704 BGS327704 BQO327704 CAK327704 CKG327704 CUC327704 DDY327704 DNU327704 DXQ327704 EHM327704 ERI327704 FBE327704 FLA327704 FUW327704 GES327704 GOO327704 GYK327704 HIG327704 HSC327704 IBY327704 ILU327704 IVQ327704 JFM327704 JPI327704 JZE327704 KJA327704 KSW327704 LCS327704 LMO327704 LWK327704 MGG327704 MQC327704 MZY327704 NJU327704 NTQ327704 ODM327704 ONI327704 OXE327704 PHA327704 PQW327704 QAS327704 QKO327704 QUK327704 REG327704 ROC327704 RXY327704 SHU327704 SRQ327704 TBM327704 TLI327704 TVE327704 UFA327704 UOW327704 UYS327704 VIO327704 VSK327704 WCG327704 WMC327704 WVY327704 AA393240 JM393240 TI393240 ADE393240 ANA393240 AWW393240 BGS393240 BQO393240 CAK393240 CKG393240 CUC393240 DDY393240 DNU393240 DXQ393240 EHM393240 ERI393240 FBE393240 FLA393240 FUW393240 GES393240 GOO393240 GYK393240 HIG393240 HSC393240 IBY393240 ILU393240 IVQ393240 JFM393240 JPI393240 JZE393240 KJA393240 KSW393240 LCS393240 LMO393240 LWK393240 MGG393240 MQC393240 MZY393240 NJU393240 NTQ393240 ODM393240 ONI393240 OXE393240 PHA393240 PQW393240 QAS393240 QKO393240 QUK393240 REG393240 ROC393240 RXY393240 SHU393240 SRQ393240 TBM393240 TLI393240 TVE393240 UFA393240 UOW393240 UYS393240 VIO393240 VSK393240 WCG393240 WMC393240 WVY393240 AA458776 JM458776 TI458776 ADE458776 ANA458776 AWW458776 BGS458776 BQO458776 CAK458776 CKG458776 CUC458776 DDY458776 DNU458776 DXQ458776 EHM458776 ERI458776 FBE458776 FLA458776 FUW458776 GES458776 GOO458776 GYK458776 HIG458776 HSC458776 IBY458776 ILU458776 IVQ458776 JFM458776 JPI458776 JZE458776 KJA458776 KSW458776 LCS458776 LMO458776 LWK458776 MGG458776 MQC458776 MZY458776 NJU458776 NTQ458776 ODM458776 ONI458776 OXE458776 PHA458776 PQW458776 QAS458776 QKO458776 QUK458776 REG458776 ROC458776 RXY458776 SHU458776 SRQ458776 TBM458776 TLI458776 TVE458776 UFA458776 UOW458776 UYS458776 VIO458776 VSK458776 WCG458776 WMC458776 WVY458776 AA524312 JM524312 TI524312 ADE524312 ANA524312 AWW524312 BGS524312 BQO524312 CAK524312 CKG524312 CUC524312 DDY524312 DNU524312 DXQ524312 EHM524312 ERI524312 FBE524312 FLA524312 FUW524312 GES524312 GOO524312 GYK524312 HIG524312 HSC524312 IBY524312 ILU524312 IVQ524312 JFM524312 JPI524312 JZE524312 KJA524312 KSW524312 LCS524312 LMO524312 LWK524312 MGG524312 MQC524312 MZY524312 NJU524312 NTQ524312 ODM524312 ONI524312 OXE524312 PHA524312 PQW524312 QAS524312 QKO524312 QUK524312 REG524312 ROC524312 RXY524312 SHU524312 SRQ524312 TBM524312 TLI524312 TVE524312 UFA524312 UOW524312 UYS524312 VIO524312 VSK524312 WCG524312 WMC524312 WVY524312 AA589848 JM589848 TI589848 ADE589848 ANA589848 AWW589848 BGS589848 BQO589848 CAK589848 CKG589848 CUC589848 DDY589848 DNU589848 DXQ589848 EHM589848 ERI589848 FBE589848 FLA589848 FUW589848 GES589848 GOO589848 GYK589848 HIG589848 HSC589848 IBY589848 ILU589848 IVQ589848 JFM589848 JPI589848 JZE589848 KJA589848 KSW589848 LCS589848 LMO589848 LWK589848 MGG589848 MQC589848 MZY589848 NJU589848 NTQ589848 ODM589848 ONI589848 OXE589848 PHA589848 PQW589848 QAS589848 QKO589848 QUK589848 REG589848 ROC589848 RXY589848 SHU589848 SRQ589848 TBM589848 TLI589848 TVE589848 UFA589848 UOW589848 UYS589848 VIO589848 VSK589848 WCG589848 WMC589848 WVY589848 AA655384 JM655384 TI655384 ADE655384 ANA655384 AWW655384 BGS655384 BQO655384 CAK655384 CKG655384 CUC655384 DDY655384 DNU655384 DXQ655384 EHM655384 ERI655384 FBE655384 FLA655384 FUW655384 GES655384 GOO655384 GYK655384 HIG655384 HSC655384 IBY655384 ILU655384 IVQ655384 JFM655384 JPI655384 JZE655384 KJA655384 KSW655384 LCS655384 LMO655384 LWK655384 MGG655384 MQC655384 MZY655384 NJU655384 NTQ655384 ODM655384 ONI655384 OXE655384 PHA655384 PQW655384 QAS655384 QKO655384 QUK655384 REG655384 ROC655384 RXY655384 SHU655384 SRQ655384 TBM655384 TLI655384 TVE655384 UFA655384 UOW655384 UYS655384 VIO655384 VSK655384 WCG655384 WMC655384 WVY655384 AA720920 JM720920 TI720920 ADE720920 ANA720920 AWW720920 BGS720920 BQO720920 CAK720920 CKG720920 CUC720920 DDY720920 DNU720920 DXQ720920 EHM720920 ERI720920 FBE720920 FLA720920 FUW720920 GES720920 GOO720920 GYK720920 HIG720920 HSC720920 IBY720920 ILU720920 IVQ720920 JFM720920 JPI720920 JZE720920 KJA720920 KSW720920 LCS720920 LMO720920 LWK720920 MGG720920 MQC720920 MZY720920 NJU720920 NTQ720920 ODM720920 ONI720920 OXE720920 PHA720920 PQW720920 QAS720920 QKO720920 QUK720920 REG720920 ROC720920 RXY720920 SHU720920 SRQ720920 TBM720920 TLI720920 TVE720920 UFA720920 UOW720920 UYS720920 VIO720920 VSK720920 WCG720920 WMC720920 WVY720920 AA786456 JM786456 TI786456 ADE786456 ANA786456 AWW786456 BGS786456 BQO786456 CAK786456 CKG786456 CUC786456 DDY786456 DNU786456 DXQ786456 EHM786456 ERI786456 FBE786456 FLA786456 FUW786456 GES786456 GOO786456 GYK786456 HIG786456 HSC786456 IBY786456 ILU786456 IVQ786456 JFM786456 JPI786456 JZE786456 KJA786456 KSW786456 LCS786456 LMO786456 LWK786456 MGG786456 MQC786456 MZY786456 NJU786456 NTQ786456 ODM786456 ONI786456 OXE786456 PHA786456 PQW786456 QAS786456 QKO786456 QUK786456 REG786456 ROC786456 RXY786456 SHU786456 SRQ786456 TBM786456 TLI786456 TVE786456 UFA786456 UOW786456 UYS786456 VIO786456 VSK786456 WCG786456 WMC786456 WVY786456 AA851992 JM851992 TI851992 ADE851992 ANA851992 AWW851992 BGS851992 BQO851992 CAK851992 CKG851992 CUC851992 DDY851992 DNU851992 DXQ851992 EHM851992 ERI851992 FBE851992 FLA851992 FUW851992 GES851992 GOO851992 GYK851992 HIG851992 HSC851992 IBY851992 ILU851992 IVQ851992 JFM851992 JPI851992 JZE851992 KJA851992 KSW851992 LCS851992 LMO851992 LWK851992 MGG851992 MQC851992 MZY851992 NJU851992 NTQ851992 ODM851992 ONI851992 OXE851992 PHA851992 PQW851992 QAS851992 QKO851992 QUK851992 REG851992 ROC851992 RXY851992 SHU851992 SRQ851992 TBM851992 TLI851992 TVE851992 UFA851992 UOW851992 UYS851992 VIO851992 VSK851992 WCG851992 WMC851992 WVY851992 AA917528 JM917528 TI917528 ADE917528 ANA917528 AWW917528 BGS917528 BQO917528 CAK917528 CKG917528 CUC917528 DDY917528 DNU917528 DXQ917528 EHM917528 ERI917528 FBE917528 FLA917528 FUW917528 GES917528 GOO917528 GYK917528 HIG917528 HSC917528 IBY917528 ILU917528 IVQ917528 JFM917528 JPI917528 JZE917528 KJA917528 KSW917528 LCS917528 LMO917528 LWK917528 MGG917528 MQC917528 MZY917528 NJU917528 NTQ917528 ODM917528 ONI917528 OXE917528 PHA917528 PQW917528 QAS917528 QKO917528 QUK917528 REG917528 ROC917528 RXY917528 SHU917528 SRQ917528 TBM917528 TLI917528 TVE917528 UFA917528 UOW917528 UYS917528 VIO917528 VSK917528 WCG917528 WMC917528 WVY917528 AA983064 JM983064 TI983064 ADE983064 ANA983064 AWW983064 BGS983064 BQO983064 CAK983064 CKG983064 CUC983064 DDY983064 DNU983064 DXQ983064 EHM983064 ERI983064 FBE983064 FLA983064 FUW983064 GES983064 GOO983064 GYK983064 HIG983064 HSC983064 IBY983064 ILU983064 IVQ983064 JFM983064 JPI983064 JZE983064 KJA983064 KSW983064 LCS983064 LMO983064 LWK983064 MGG983064 MQC983064 MZY983064 NJU983064 NTQ983064 ODM983064 ONI983064 OXE983064 PHA983064 PQW983064 QAS983064 QKO983064 QUK983064 REG983064 ROC983064 RXY983064 SHU983064 SRQ983064 TBM983064 TLI983064 TVE983064 UFA983064 UOW983064 UYS983064 VIO983064 VSK983064 WCG983064 WMC983064"/>
    <dataValidation type="decimal" allowBlank="1" showErrorMessage="1" errorTitle="Ошибка" error="Допускается ввод только действительных чисел!" sqref="Z23:AA23 JL23:JM23 TH23:TI23 ADD23:ADE23 AMZ23:ANA23 AWV23:AWW23 BGR23:BGS23 BQN23:BQO23 CAJ23:CAK23 CKF23:CKG23 CUB23:CUC23 DDX23:DDY23 DNT23:DNU23 DXP23:DXQ23 EHL23:EHM23 ERH23:ERI23 FBD23:FBE23 FKZ23:FLA23 FUV23:FUW23 GER23:GES23 GON23:GOO23 GYJ23:GYK23 HIF23:HIG23 HSB23:HSC23 IBX23:IBY23 ILT23:ILU23 IVP23:IVQ23 JFL23:JFM23 JPH23:JPI23 JZD23:JZE23 KIZ23:KJA23 KSV23:KSW23 LCR23:LCS23 LMN23:LMO23 LWJ23:LWK23 MGF23:MGG23 MQB23:MQC23 MZX23:MZY23 NJT23:NJU23 NTP23:NTQ23 ODL23:ODM23 ONH23:ONI23 OXD23:OXE23 PGZ23:PHA23 PQV23:PQW23 QAR23:QAS23 QKN23:QKO23 QUJ23:QUK23 REF23:REG23 ROB23:ROC23 RXX23:RXY23 SHT23:SHU23 SRP23:SRQ23 TBL23:TBM23 TLH23:TLI23 TVD23:TVE23 UEZ23:UFA23 UOV23:UOW23 UYR23:UYS23 VIN23:VIO23 VSJ23:VSK23 WCF23:WCG23 WMB23:WMC23 WVX23:WVY23 Z65559:AA65559 JL65559:JM65559 TH65559:TI65559 ADD65559:ADE65559 AMZ65559:ANA65559 AWV65559:AWW65559 BGR65559:BGS65559 BQN65559:BQO65559 CAJ65559:CAK65559 CKF65559:CKG65559 CUB65559:CUC65559 DDX65559:DDY65559 DNT65559:DNU65559 DXP65559:DXQ65559 EHL65559:EHM65559 ERH65559:ERI65559 FBD65559:FBE65559 FKZ65559:FLA65559 FUV65559:FUW65559 GER65559:GES65559 GON65559:GOO65559 GYJ65559:GYK65559 HIF65559:HIG65559 HSB65559:HSC65559 IBX65559:IBY65559 ILT65559:ILU65559 IVP65559:IVQ65559 JFL65559:JFM65559 JPH65559:JPI65559 JZD65559:JZE65559 KIZ65559:KJA65559 KSV65559:KSW65559 LCR65559:LCS65559 LMN65559:LMO65559 LWJ65559:LWK65559 MGF65559:MGG65559 MQB65559:MQC65559 MZX65559:MZY65559 NJT65559:NJU65559 NTP65559:NTQ65559 ODL65559:ODM65559 ONH65559:ONI65559 OXD65559:OXE65559 PGZ65559:PHA65559 PQV65559:PQW65559 QAR65559:QAS65559 QKN65559:QKO65559 QUJ65559:QUK65559 REF65559:REG65559 ROB65559:ROC65559 RXX65559:RXY65559 SHT65559:SHU65559 SRP65559:SRQ65559 TBL65559:TBM65559 TLH65559:TLI65559 TVD65559:TVE65559 UEZ65559:UFA65559 UOV65559:UOW65559 UYR65559:UYS65559 VIN65559:VIO65559 VSJ65559:VSK65559 WCF65559:WCG65559 WMB65559:WMC65559 WVX65559:WVY65559 Z131095:AA131095 JL131095:JM131095 TH131095:TI131095 ADD131095:ADE131095 AMZ131095:ANA131095 AWV131095:AWW131095 BGR131095:BGS131095 BQN131095:BQO131095 CAJ131095:CAK131095 CKF131095:CKG131095 CUB131095:CUC131095 DDX131095:DDY131095 DNT131095:DNU131095 DXP131095:DXQ131095 EHL131095:EHM131095 ERH131095:ERI131095 FBD131095:FBE131095 FKZ131095:FLA131095 FUV131095:FUW131095 GER131095:GES131095 GON131095:GOO131095 GYJ131095:GYK131095 HIF131095:HIG131095 HSB131095:HSC131095 IBX131095:IBY131095 ILT131095:ILU131095 IVP131095:IVQ131095 JFL131095:JFM131095 JPH131095:JPI131095 JZD131095:JZE131095 KIZ131095:KJA131095 KSV131095:KSW131095 LCR131095:LCS131095 LMN131095:LMO131095 LWJ131095:LWK131095 MGF131095:MGG131095 MQB131095:MQC131095 MZX131095:MZY131095 NJT131095:NJU131095 NTP131095:NTQ131095 ODL131095:ODM131095 ONH131095:ONI131095 OXD131095:OXE131095 PGZ131095:PHA131095 PQV131095:PQW131095 QAR131095:QAS131095 QKN131095:QKO131095 QUJ131095:QUK131095 REF131095:REG131095 ROB131095:ROC131095 RXX131095:RXY131095 SHT131095:SHU131095 SRP131095:SRQ131095 TBL131095:TBM131095 TLH131095:TLI131095 TVD131095:TVE131095 UEZ131095:UFA131095 UOV131095:UOW131095 UYR131095:UYS131095 VIN131095:VIO131095 VSJ131095:VSK131095 WCF131095:WCG131095 WMB131095:WMC131095 WVX131095:WVY131095 Z196631:AA196631 JL196631:JM196631 TH196631:TI196631 ADD196631:ADE196631 AMZ196631:ANA196631 AWV196631:AWW196631 BGR196631:BGS196631 BQN196631:BQO196631 CAJ196631:CAK196631 CKF196631:CKG196631 CUB196631:CUC196631 DDX196631:DDY196631 DNT196631:DNU196631 DXP196631:DXQ196631 EHL196631:EHM196631 ERH196631:ERI196631 FBD196631:FBE196631 FKZ196631:FLA196631 FUV196631:FUW196631 GER196631:GES196631 GON196631:GOO196631 GYJ196631:GYK196631 HIF196631:HIG196631 HSB196631:HSC196631 IBX196631:IBY196631 ILT196631:ILU196631 IVP196631:IVQ196631 JFL196631:JFM196631 JPH196631:JPI196631 JZD196631:JZE196631 KIZ196631:KJA196631 KSV196631:KSW196631 LCR196631:LCS196631 LMN196631:LMO196631 LWJ196631:LWK196631 MGF196631:MGG196631 MQB196631:MQC196631 MZX196631:MZY196631 NJT196631:NJU196631 NTP196631:NTQ196631 ODL196631:ODM196631 ONH196631:ONI196631 OXD196631:OXE196631 PGZ196631:PHA196631 PQV196631:PQW196631 QAR196631:QAS196631 QKN196631:QKO196631 QUJ196631:QUK196631 REF196631:REG196631 ROB196631:ROC196631 RXX196631:RXY196631 SHT196631:SHU196631 SRP196631:SRQ196631 TBL196631:TBM196631 TLH196631:TLI196631 TVD196631:TVE196631 UEZ196631:UFA196631 UOV196631:UOW196631 UYR196631:UYS196631 VIN196631:VIO196631 VSJ196631:VSK196631 WCF196631:WCG196631 WMB196631:WMC196631 WVX196631:WVY196631 Z262167:AA262167 JL262167:JM262167 TH262167:TI262167 ADD262167:ADE262167 AMZ262167:ANA262167 AWV262167:AWW262167 BGR262167:BGS262167 BQN262167:BQO262167 CAJ262167:CAK262167 CKF262167:CKG262167 CUB262167:CUC262167 DDX262167:DDY262167 DNT262167:DNU262167 DXP262167:DXQ262167 EHL262167:EHM262167 ERH262167:ERI262167 FBD262167:FBE262167 FKZ262167:FLA262167 FUV262167:FUW262167 GER262167:GES262167 GON262167:GOO262167 GYJ262167:GYK262167 HIF262167:HIG262167 HSB262167:HSC262167 IBX262167:IBY262167 ILT262167:ILU262167 IVP262167:IVQ262167 JFL262167:JFM262167 JPH262167:JPI262167 JZD262167:JZE262167 KIZ262167:KJA262167 KSV262167:KSW262167 LCR262167:LCS262167 LMN262167:LMO262167 LWJ262167:LWK262167 MGF262167:MGG262167 MQB262167:MQC262167 MZX262167:MZY262167 NJT262167:NJU262167 NTP262167:NTQ262167 ODL262167:ODM262167 ONH262167:ONI262167 OXD262167:OXE262167 PGZ262167:PHA262167 PQV262167:PQW262167 QAR262167:QAS262167 QKN262167:QKO262167 QUJ262167:QUK262167 REF262167:REG262167 ROB262167:ROC262167 RXX262167:RXY262167 SHT262167:SHU262167 SRP262167:SRQ262167 TBL262167:TBM262167 TLH262167:TLI262167 TVD262167:TVE262167 UEZ262167:UFA262167 UOV262167:UOW262167 UYR262167:UYS262167 VIN262167:VIO262167 VSJ262167:VSK262167 WCF262167:WCG262167 WMB262167:WMC262167 WVX262167:WVY262167 Z327703:AA327703 JL327703:JM327703 TH327703:TI327703 ADD327703:ADE327703 AMZ327703:ANA327703 AWV327703:AWW327703 BGR327703:BGS327703 BQN327703:BQO327703 CAJ327703:CAK327703 CKF327703:CKG327703 CUB327703:CUC327703 DDX327703:DDY327703 DNT327703:DNU327703 DXP327703:DXQ327703 EHL327703:EHM327703 ERH327703:ERI327703 FBD327703:FBE327703 FKZ327703:FLA327703 FUV327703:FUW327703 GER327703:GES327703 GON327703:GOO327703 GYJ327703:GYK327703 HIF327703:HIG327703 HSB327703:HSC327703 IBX327703:IBY327703 ILT327703:ILU327703 IVP327703:IVQ327703 JFL327703:JFM327703 JPH327703:JPI327703 JZD327703:JZE327703 KIZ327703:KJA327703 KSV327703:KSW327703 LCR327703:LCS327703 LMN327703:LMO327703 LWJ327703:LWK327703 MGF327703:MGG327703 MQB327703:MQC327703 MZX327703:MZY327703 NJT327703:NJU327703 NTP327703:NTQ327703 ODL327703:ODM327703 ONH327703:ONI327703 OXD327703:OXE327703 PGZ327703:PHA327703 PQV327703:PQW327703 QAR327703:QAS327703 QKN327703:QKO327703 QUJ327703:QUK327703 REF327703:REG327703 ROB327703:ROC327703 RXX327703:RXY327703 SHT327703:SHU327703 SRP327703:SRQ327703 TBL327703:TBM327703 TLH327703:TLI327703 TVD327703:TVE327703 UEZ327703:UFA327703 UOV327703:UOW327703 UYR327703:UYS327703 VIN327703:VIO327703 VSJ327703:VSK327703 WCF327703:WCG327703 WMB327703:WMC327703 WVX327703:WVY327703 Z393239:AA393239 JL393239:JM393239 TH393239:TI393239 ADD393239:ADE393239 AMZ393239:ANA393239 AWV393239:AWW393239 BGR393239:BGS393239 BQN393239:BQO393239 CAJ393239:CAK393239 CKF393239:CKG393239 CUB393239:CUC393239 DDX393239:DDY393239 DNT393239:DNU393239 DXP393239:DXQ393239 EHL393239:EHM393239 ERH393239:ERI393239 FBD393239:FBE393239 FKZ393239:FLA393239 FUV393239:FUW393239 GER393239:GES393239 GON393239:GOO393239 GYJ393239:GYK393239 HIF393239:HIG393239 HSB393239:HSC393239 IBX393239:IBY393239 ILT393239:ILU393239 IVP393239:IVQ393239 JFL393239:JFM393239 JPH393239:JPI393239 JZD393239:JZE393239 KIZ393239:KJA393239 KSV393239:KSW393239 LCR393239:LCS393239 LMN393239:LMO393239 LWJ393239:LWK393239 MGF393239:MGG393239 MQB393239:MQC393239 MZX393239:MZY393239 NJT393239:NJU393239 NTP393239:NTQ393239 ODL393239:ODM393239 ONH393239:ONI393239 OXD393239:OXE393239 PGZ393239:PHA393239 PQV393239:PQW393239 QAR393239:QAS393239 QKN393239:QKO393239 QUJ393239:QUK393239 REF393239:REG393239 ROB393239:ROC393239 RXX393239:RXY393239 SHT393239:SHU393239 SRP393239:SRQ393239 TBL393239:TBM393239 TLH393239:TLI393239 TVD393239:TVE393239 UEZ393239:UFA393239 UOV393239:UOW393239 UYR393239:UYS393239 VIN393239:VIO393239 VSJ393239:VSK393239 WCF393239:WCG393239 WMB393239:WMC393239 WVX393239:WVY393239 Z458775:AA458775 JL458775:JM458775 TH458775:TI458775 ADD458775:ADE458775 AMZ458775:ANA458775 AWV458775:AWW458775 BGR458775:BGS458775 BQN458775:BQO458775 CAJ458775:CAK458775 CKF458775:CKG458775 CUB458775:CUC458775 DDX458775:DDY458775 DNT458775:DNU458775 DXP458775:DXQ458775 EHL458775:EHM458775 ERH458775:ERI458775 FBD458775:FBE458775 FKZ458775:FLA458775 FUV458775:FUW458775 GER458775:GES458775 GON458775:GOO458775 GYJ458775:GYK458775 HIF458775:HIG458775 HSB458775:HSC458775 IBX458775:IBY458775 ILT458775:ILU458775 IVP458775:IVQ458775 JFL458775:JFM458775 JPH458775:JPI458775 JZD458775:JZE458775 KIZ458775:KJA458775 KSV458775:KSW458775 LCR458775:LCS458775 LMN458775:LMO458775 LWJ458775:LWK458775 MGF458775:MGG458775 MQB458775:MQC458775 MZX458775:MZY458775 NJT458775:NJU458775 NTP458775:NTQ458775 ODL458775:ODM458775 ONH458775:ONI458775 OXD458775:OXE458775 PGZ458775:PHA458775 PQV458775:PQW458775 QAR458775:QAS458775 QKN458775:QKO458775 QUJ458775:QUK458775 REF458775:REG458775 ROB458775:ROC458775 RXX458775:RXY458775 SHT458775:SHU458775 SRP458775:SRQ458775 TBL458775:TBM458775 TLH458775:TLI458775 TVD458775:TVE458775 UEZ458775:UFA458775 UOV458775:UOW458775 UYR458775:UYS458775 VIN458775:VIO458775 VSJ458775:VSK458775 WCF458775:WCG458775 WMB458775:WMC458775 WVX458775:WVY458775 Z524311:AA524311 JL524311:JM524311 TH524311:TI524311 ADD524311:ADE524311 AMZ524311:ANA524311 AWV524311:AWW524311 BGR524311:BGS524311 BQN524311:BQO524311 CAJ524311:CAK524311 CKF524311:CKG524311 CUB524311:CUC524311 DDX524311:DDY524311 DNT524311:DNU524311 DXP524311:DXQ524311 EHL524311:EHM524311 ERH524311:ERI524311 FBD524311:FBE524311 FKZ524311:FLA524311 FUV524311:FUW524311 GER524311:GES524311 GON524311:GOO524311 GYJ524311:GYK524311 HIF524311:HIG524311 HSB524311:HSC524311 IBX524311:IBY524311 ILT524311:ILU524311 IVP524311:IVQ524311 JFL524311:JFM524311 JPH524311:JPI524311 JZD524311:JZE524311 KIZ524311:KJA524311 KSV524311:KSW524311 LCR524311:LCS524311 LMN524311:LMO524311 LWJ524311:LWK524311 MGF524311:MGG524311 MQB524311:MQC524311 MZX524311:MZY524311 NJT524311:NJU524311 NTP524311:NTQ524311 ODL524311:ODM524311 ONH524311:ONI524311 OXD524311:OXE524311 PGZ524311:PHA524311 PQV524311:PQW524311 QAR524311:QAS524311 QKN524311:QKO524311 QUJ524311:QUK524311 REF524311:REG524311 ROB524311:ROC524311 RXX524311:RXY524311 SHT524311:SHU524311 SRP524311:SRQ524311 TBL524311:TBM524311 TLH524311:TLI524311 TVD524311:TVE524311 UEZ524311:UFA524311 UOV524311:UOW524311 UYR524311:UYS524311 VIN524311:VIO524311 VSJ524311:VSK524311 WCF524311:WCG524311 WMB524311:WMC524311 WVX524311:WVY524311 Z589847:AA589847 JL589847:JM589847 TH589847:TI589847 ADD589847:ADE589847 AMZ589847:ANA589847 AWV589847:AWW589847 BGR589847:BGS589847 BQN589847:BQO589847 CAJ589847:CAK589847 CKF589847:CKG589847 CUB589847:CUC589847 DDX589847:DDY589847 DNT589847:DNU589847 DXP589847:DXQ589847 EHL589847:EHM589847 ERH589847:ERI589847 FBD589847:FBE589847 FKZ589847:FLA589847 FUV589847:FUW589847 GER589847:GES589847 GON589847:GOO589847 GYJ589847:GYK589847 HIF589847:HIG589847 HSB589847:HSC589847 IBX589847:IBY589847 ILT589847:ILU589847 IVP589847:IVQ589847 JFL589847:JFM589847 JPH589847:JPI589847 JZD589847:JZE589847 KIZ589847:KJA589847 KSV589847:KSW589847 LCR589847:LCS589847 LMN589847:LMO589847 LWJ589847:LWK589847 MGF589847:MGG589847 MQB589847:MQC589847 MZX589847:MZY589847 NJT589847:NJU589847 NTP589847:NTQ589847 ODL589847:ODM589847 ONH589847:ONI589847 OXD589847:OXE589847 PGZ589847:PHA589847 PQV589847:PQW589847 QAR589847:QAS589847 QKN589847:QKO589847 QUJ589847:QUK589847 REF589847:REG589847 ROB589847:ROC589847 RXX589847:RXY589847 SHT589847:SHU589847 SRP589847:SRQ589847 TBL589847:TBM589847 TLH589847:TLI589847 TVD589847:TVE589847 UEZ589847:UFA589847 UOV589847:UOW589847 UYR589847:UYS589847 VIN589847:VIO589847 VSJ589847:VSK589847 WCF589847:WCG589847 WMB589847:WMC589847 WVX589847:WVY589847 Z655383:AA655383 JL655383:JM655383 TH655383:TI655383 ADD655383:ADE655383 AMZ655383:ANA655383 AWV655383:AWW655383 BGR655383:BGS655383 BQN655383:BQO655383 CAJ655383:CAK655383 CKF655383:CKG655383 CUB655383:CUC655383 DDX655383:DDY655383 DNT655383:DNU655383 DXP655383:DXQ655383 EHL655383:EHM655383 ERH655383:ERI655383 FBD655383:FBE655383 FKZ655383:FLA655383 FUV655383:FUW655383 GER655383:GES655383 GON655383:GOO655383 GYJ655383:GYK655383 HIF655383:HIG655383 HSB655383:HSC655383 IBX655383:IBY655383 ILT655383:ILU655383 IVP655383:IVQ655383 JFL655383:JFM655383 JPH655383:JPI655383 JZD655383:JZE655383 KIZ655383:KJA655383 KSV655383:KSW655383 LCR655383:LCS655383 LMN655383:LMO655383 LWJ655383:LWK655383 MGF655383:MGG655383 MQB655383:MQC655383 MZX655383:MZY655383 NJT655383:NJU655383 NTP655383:NTQ655383 ODL655383:ODM655383 ONH655383:ONI655383 OXD655383:OXE655383 PGZ655383:PHA655383 PQV655383:PQW655383 QAR655383:QAS655383 QKN655383:QKO655383 QUJ655383:QUK655383 REF655383:REG655383 ROB655383:ROC655383 RXX655383:RXY655383 SHT655383:SHU655383 SRP655383:SRQ655383 TBL655383:TBM655383 TLH655383:TLI655383 TVD655383:TVE655383 UEZ655383:UFA655383 UOV655383:UOW655383 UYR655383:UYS655383 VIN655383:VIO655383 VSJ655383:VSK655383 WCF655383:WCG655383 WMB655383:WMC655383 WVX655383:WVY655383 Z720919:AA720919 JL720919:JM720919 TH720919:TI720919 ADD720919:ADE720919 AMZ720919:ANA720919 AWV720919:AWW720919 BGR720919:BGS720919 BQN720919:BQO720919 CAJ720919:CAK720919 CKF720919:CKG720919 CUB720919:CUC720919 DDX720919:DDY720919 DNT720919:DNU720919 DXP720919:DXQ720919 EHL720919:EHM720919 ERH720919:ERI720919 FBD720919:FBE720919 FKZ720919:FLA720919 FUV720919:FUW720919 GER720919:GES720919 GON720919:GOO720919 GYJ720919:GYK720919 HIF720919:HIG720919 HSB720919:HSC720919 IBX720919:IBY720919 ILT720919:ILU720919 IVP720919:IVQ720919 JFL720919:JFM720919 JPH720919:JPI720919 JZD720919:JZE720919 KIZ720919:KJA720919 KSV720919:KSW720919 LCR720919:LCS720919 LMN720919:LMO720919 LWJ720919:LWK720919 MGF720919:MGG720919 MQB720919:MQC720919 MZX720919:MZY720919 NJT720919:NJU720919 NTP720919:NTQ720919 ODL720919:ODM720919 ONH720919:ONI720919 OXD720919:OXE720919 PGZ720919:PHA720919 PQV720919:PQW720919 QAR720919:QAS720919 QKN720919:QKO720919 QUJ720919:QUK720919 REF720919:REG720919 ROB720919:ROC720919 RXX720919:RXY720919 SHT720919:SHU720919 SRP720919:SRQ720919 TBL720919:TBM720919 TLH720919:TLI720919 TVD720919:TVE720919 UEZ720919:UFA720919 UOV720919:UOW720919 UYR720919:UYS720919 VIN720919:VIO720919 VSJ720919:VSK720919 WCF720919:WCG720919 WMB720919:WMC720919 WVX720919:WVY720919 Z786455:AA786455 JL786455:JM786455 TH786455:TI786455 ADD786455:ADE786455 AMZ786455:ANA786455 AWV786455:AWW786455 BGR786455:BGS786455 BQN786455:BQO786455 CAJ786455:CAK786455 CKF786455:CKG786455 CUB786455:CUC786455 DDX786455:DDY786455 DNT786455:DNU786455 DXP786455:DXQ786455 EHL786455:EHM786455 ERH786455:ERI786455 FBD786455:FBE786455 FKZ786455:FLA786455 FUV786455:FUW786455 GER786455:GES786455 GON786455:GOO786455 GYJ786455:GYK786455 HIF786455:HIG786455 HSB786455:HSC786455 IBX786455:IBY786455 ILT786455:ILU786455 IVP786455:IVQ786455 JFL786455:JFM786455 JPH786455:JPI786455 JZD786455:JZE786455 KIZ786455:KJA786455 KSV786455:KSW786455 LCR786455:LCS786455 LMN786455:LMO786455 LWJ786455:LWK786455 MGF786455:MGG786455 MQB786455:MQC786455 MZX786455:MZY786455 NJT786455:NJU786455 NTP786455:NTQ786455 ODL786455:ODM786455 ONH786455:ONI786455 OXD786455:OXE786455 PGZ786455:PHA786455 PQV786455:PQW786455 QAR786455:QAS786455 QKN786455:QKO786455 QUJ786455:QUK786455 REF786455:REG786455 ROB786455:ROC786455 RXX786455:RXY786455 SHT786455:SHU786455 SRP786455:SRQ786455 TBL786455:TBM786455 TLH786455:TLI786455 TVD786455:TVE786455 UEZ786455:UFA786455 UOV786455:UOW786455 UYR786455:UYS786455 VIN786455:VIO786455 VSJ786455:VSK786455 WCF786455:WCG786455 WMB786455:WMC786455 WVX786455:WVY786455 Z851991:AA851991 JL851991:JM851991 TH851991:TI851991 ADD851991:ADE851991 AMZ851991:ANA851991 AWV851991:AWW851991 BGR851991:BGS851991 BQN851991:BQO851991 CAJ851991:CAK851991 CKF851991:CKG851991 CUB851991:CUC851991 DDX851991:DDY851991 DNT851991:DNU851991 DXP851991:DXQ851991 EHL851991:EHM851991 ERH851991:ERI851991 FBD851991:FBE851991 FKZ851991:FLA851991 FUV851991:FUW851991 GER851991:GES851991 GON851991:GOO851991 GYJ851991:GYK851991 HIF851991:HIG851991 HSB851991:HSC851991 IBX851991:IBY851991 ILT851991:ILU851991 IVP851991:IVQ851991 JFL851991:JFM851991 JPH851991:JPI851991 JZD851991:JZE851991 KIZ851991:KJA851991 KSV851991:KSW851991 LCR851991:LCS851991 LMN851991:LMO851991 LWJ851991:LWK851991 MGF851991:MGG851991 MQB851991:MQC851991 MZX851991:MZY851991 NJT851991:NJU851991 NTP851991:NTQ851991 ODL851991:ODM851991 ONH851991:ONI851991 OXD851991:OXE851991 PGZ851991:PHA851991 PQV851991:PQW851991 QAR851991:QAS851991 QKN851991:QKO851991 QUJ851991:QUK851991 REF851991:REG851991 ROB851991:ROC851991 RXX851991:RXY851991 SHT851991:SHU851991 SRP851991:SRQ851991 TBL851991:TBM851991 TLH851991:TLI851991 TVD851991:TVE851991 UEZ851991:UFA851991 UOV851991:UOW851991 UYR851991:UYS851991 VIN851991:VIO851991 VSJ851991:VSK851991 WCF851991:WCG851991 WMB851991:WMC851991 WVX851991:WVY851991 Z917527:AA917527 JL917527:JM917527 TH917527:TI917527 ADD917527:ADE917527 AMZ917527:ANA917527 AWV917527:AWW917527 BGR917527:BGS917527 BQN917527:BQO917527 CAJ917527:CAK917527 CKF917527:CKG917527 CUB917527:CUC917527 DDX917527:DDY917527 DNT917527:DNU917527 DXP917527:DXQ917527 EHL917527:EHM917527 ERH917527:ERI917527 FBD917527:FBE917527 FKZ917527:FLA917527 FUV917527:FUW917527 GER917527:GES917527 GON917527:GOO917527 GYJ917527:GYK917527 HIF917527:HIG917527 HSB917527:HSC917527 IBX917527:IBY917527 ILT917527:ILU917527 IVP917527:IVQ917527 JFL917527:JFM917527 JPH917527:JPI917527 JZD917527:JZE917527 KIZ917527:KJA917527 KSV917527:KSW917527 LCR917527:LCS917527 LMN917527:LMO917527 LWJ917527:LWK917527 MGF917527:MGG917527 MQB917527:MQC917527 MZX917527:MZY917527 NJT917527:NJU917527 NTP917527:NTQ917527 ODL917527:ODM917527 ONH917527:ONI917527 OXD917527:OXE917527 PGZ917527:PHA917527 PQV917527:PQW917527 QAR917527:QAS917527 QKN917527:QKO917527 QUJ917527:QUK917527 REF917527:REG917527 ROB917527:ROC917527 RXX917527:RXY917527 SHT917527:SHU917527 SRP917527:SRQ917527 TBL917527:TBM917527 TLH917527:TLI917527 TVD917527:TVE917527 UEZ917527:UFA917527 UOV917527:UOW917527 UYR917527:UYS917527 VIN917527:VIO917527 VSJ917527:VSK917527 WCF917527:WCG917527 WMB917527:WMC917527 WVX917527:WVY917527 Z983063:AA983063 JL983063:JM983063 TH983063:TI983063 ADD983063:ADE983063 AMZ983063:ANA983063 AWV983063:AWW983063 BGR983063:BGS983063 BQN983063:BQO983063 CAJ983063:CAK983063 CKF983063:CKG983063 CUB983063:CUC983063 DDX983063:DDY983063 DNT983063:DNU983063 DXP983063:DXQ983063 EHL983063:EHM983063 ERH983063:ERI983063 FBD983063:FBE983063 FKZ983063:FLA983063 FUV983063:FUW983063 GER983063:GES983063 GON983063:GOO983063 GYJ983063:GYK983063 HIF983063:HIG983063 HSB983063:HSC983063 IBX983063:IBY983063 ILT983063:ILU983063 IVP983063:IVQ983063 JFL983063:JFM983063 JPH983063:JPI983063 JZD983063:JZE983063 KIZ983063:KJA983063 KSV983063:KSW983063 LCR983063:LCS983063 LMN983063:LMO983063 LWJ983063:LWK983063 MGF983063:MGG983063 MQB983063:MQC983063 MZX983063:MZY983063 NJT983063:NJU983063 NTP983063:NTQ983063 ODL983063:ODM983063 ONH983063:ONI983063 OXD983063:OXE983063 PGZ983063:PHA983063 PQV983063:PQW983063 QAR983063:QAS983063 QKN983063:QKO983063 QUJ983063:QUK983063 REF983063:REG983063 ROB983063:ROC983063 RXX983063:RXY983063 SHT983063:SHU983063 SRP983063:SRQ983063 TBL983063:TBM983063 TLH983063:TLI983063 TVD983063:TVE983063 UEZ983063:UFA983063 UOV983063:UOW983063 UYR983063:UYS983063 VIN983063:VIO983063 VSJ983063:VSK983063 WCF983063:WCG983063 WMB983063:WMC983063 WVX983063:WVY983063">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WWE983059:WWE983063 JS19:JS23 TO19:TO23 ADK19:ADK23 ANG19:ANG23 AXC19:AXC23 BGY19:BGY23 BQU19:BQU23 CAQ19:CAQ23 CKM19:CKM23 CUI19:CUI23 DEE19:DEE23 DOA19:DOA23 DXW19:DXW23 EHS19:EHS23 ERO19:ERO23 FBK19:FBK23 FLG19:FLG23 FVC19:FVC23 GEY19:GEY23 GOU19:GOU23 GYQ19:GYQ23 HIM19:HIM23 HSI19:HSI23 ICE19:ICE23 IMA19:IMA23 IVW19:IVW23 JFS19:JFS23 JPO19:JPO23 JZK19:JZK23 KJG19:KJG23 KTC19:KTC23 LCY19:LCY23 LMU19:LMU23 LWQ19:LWQ23 MGM19:MGM23 MQI19:MQI23 NAE19:NAE23 NKA19:NKA23 NTW19:NTW23 ODS19:ODS23 ONO19:ONO23 OXK19:OXK23 PHG19:PHG23 PRC19:PRC23 QAY19:QAY23 QKU19:QKU23 QUQ19:QUQ23 REM19:REM23 ROI19:ROI23 RYE19:RYE23 SIA19:SIA23 SRW19:SRW23 TBS19:TBS23 TLO19:TLO23 TVK19:TVK23 UFG19:UFG23 UPC19:UPC23 UYY19:UYY23 VIU19:VIU23 VSQ19:VSQ23 WCM19:WCM23 WMI19:WMI23 WWE19:WWE23 AG65555:AG65559 JS65555:JS65559 TO65555:TO65559 ADK65555:ADK65559 ANG65555:ANG65559 AXC65555:AXC65559 BGY65555:BGY65559 BQU65555:BQU65559 CAQ65555:CAQ65559 CKM65555:CKM65559 CUI65555:CUI65559 DEE65555:DEE65559 DOA65555:DOA65559 DXW65555:DXW65559 EHS65555:EHS65559 ERO65555:ERO65559 FBK65555:FBK65559 FLG65555:FLG65559 FVC65555:FVC65559 GEY65555:GEY65559 GOU65555:GOU65559 GYQ65555:GYQ65559 HIM65555:HIM65559 HSI65555:HSI65559 ICE65555:ICE65559 IMA65555:IMA65559 IVW65555:IVW65559 JFS65555:JFS65559 JPO65555:JPO65559 JZK65555:JZK65559 KJG65555:KJG65559 KTC65555:KTC65559 LCY65555:LCY65559 LMU65555:LMU65559 LWQ65555:LWQ65559 MGM65555:MGM65559 MQI65555:MQI65559 NAE65555:NAE65559 NKA65555:NKA65559 NTW65555:NTW65559 ODS65555:ODS65559 ONO65555:ONO65559 OXK65555:OXK65559 PHG65555:PHG65559 PRC65555:PRC65559 QAY65555:QAY65559 QKU65555:QKU65559 QUQ65555:QUQ65559 REM65555:REM65559 ROI65555:ROI65559 RYE65555:RYE65559 SIA65555:SIA65559 SRW65555:SRW65559 TBS65555:TBS65559 TLO65555:TLO65559 TVK65555:TVK65559 UFG65555:UFG65559 UPC65555:UPC65559 UYY65555:UYY65559 VIU65555:VIU65559 VSQ65555:VSQ65559 WCM65555:WCM65559 WMI65555:WMI65559 WWE65555:WWE65559 AG131091:AG131095 JS131091:JS131095 TO131091:TO131095 ADK131091:ADK131095 ANG131091:ANG131095 AXC131091:AXC131095 BGY131091:BGY131095 BQU131091:BQU131095 CAQ131091:CAQ131095 CKM131091:CKM131095 CUI131091:CUI131095 DEE131091:DEE131095 DOA131091:DOA131095 DXW131091:DXW131095 EHS131091:EHS131095 ERO131091:ERO131095 FBK131091:FBK131095 FLG131091:FLG131095 FVC131091:FVC131095 GEY131091:GEY131095 GOU131091:GOU131095 GYQ131091:GYQ131095 HIM131091:HIM131095 HSI131091:HSI131095 ICE131091:ICE131095 IMA131091:IMA131095 IVW131091:IVW131095 JFS131091:JFS131095 JPO131091:JPO131095 JZK131091:JZK131095 KJG131091:KJG131095 KTC131091:KTC131095 LCY131091:LCY131095 LMU131091:LMU131095 LWQ131091:LWQ131095 MGM131091:MGM131095 MQI131091:MQI131095 NAE131091:NAE131095 NKA131091:NKA131095 NTW131091:NTW131095 ODS131091:ODS131095 ONO131091:ONO131095 OXK131091:OXK131095 PHG131091:PHG131095 PRC131091:PRC131095 QAY131091:QAY131095 QKU131091:QKU131095 QUQ131091:QUQ131095 REM131091:REM131095 ROI131091:ROI131095 RYE131091:RYE131095 SIA131091:SIA131095 SRW131091:SRW131095 TBS131091:TBS131095 TLO131091:TLO131095 TVK131091:TVK131095 UFG131091:UFG131095 UPC131091:UPC131095 UYY131091:UYY131095 VIU131091:VIU131095 VSQ131091:VSQ131095 WCM131091:WCM131095 WMI131091:WMI131095 WWE131091:WWE131095 AG196627:AG196631 JS196627:JS196631 TO196627:TO196631 ADK196627:ADK196631 ANG196627:ANG196631 AXC196627:AXC196631 BGY196627:BGY196631 BQU196627:BQU196631 CAQ196627:CAQ196631 CKM196627:CKM196631 CUI196627:CUI196631 DEE196627:DEE196631 DOA196627:DOA196631 DXW196627:DXW196631 EHS196627:EHS196631 ERO196627:ERO196631 FBK196627:FBK196631 FLG196627:FLG196631 FVC196627:FVC196631 GEY196627:GEY196631 GOU196627:GOU196631 GYQ196627:GYQ196631 HIM196627:HIM196631 HSI196627:HSI196631 ICE196627:ICE196631 IMA196627:IMA196631 IVW196627:IVW196631 JFS196627:JFS196631 JPO196627:JPO196631 JZK196627:JZK196631 KJG196627:KJG196631 KTC196627:KTC196631 LCY196627:LCY196631 LMU196627:LMU196631 LWQ196627:LWQ196631 MGM196627:MGM196631 MQI196627:MQI196631 NAE196627:NAE196631 NKA196627:NKA196631 NTW196627:NTW196631 ODS196627:ODS196631 ONO196627:ONO196631 OXK196627:OXK196631 PHG196627:PHG196631 PRC196627:PRC196631 QAY196627:QAY196631 QKU196627:QKU196631 QUQ196627:QUQ196631 REM196627:REM196631 ROI196627:ROI196631 RYE196627:RYE196631 SIA196627:SIA196631 SRW196627:SRW196631 TBS196627:TBS196631 TLO196627:TLO196631 TVK196627:TVK196631 UFG196627:UFG196631 UPC196627:UPC196631 UYY196627:UYY196631 VIU196627:VIU196631 VSQ196627:VSQ196631 WCM196627:WCM196631 WMI196627:WMI196631 WWE196627:WWE196631 AG262163:AG262167 JS262163:JS262167 TO262163:TO262167 ADK262163:ADK262167 ANG262163:ANG262167 AXC262163:AXC262167 BGY262163:BGY262167 BQU262163:BQU262167 CAQ262163:CAQ262167 CKM262163:CKM262167 CUI262163:CUI262167 DEE262163:DEE262167 DOA262163:DOA262167 DXW262163:DXW262167 EHS262163:EHS262167 ERO262163:ERO262167 FBK262163:FBK262167 FLG262163:FLG262167 FVC262163:FVC262167 GEY262163:GEY262167 GOU262163:GOU262167 GYQ262163:GYQ262167 HIM262163:HIM262167 HSI262163:HSI262167 ICE262163:ICE262167 IMA262163:IMA262167 IVW262163:IVW262167 JFS262163:JFS262167 JPO262163:JPO262167 JZK262163:JZK262167 KJG262163:KJG262167 KTC262163:KTC262167 LCY262163:LCY262167 LMU262163:LMU262167 LWQ262163:LWQ262167 MGM262163:MGM262167 MQI262163:MQI262167 NAE262163:NAE262167 NKA262163:NKA262167 NTW262163:NTW262167 ODS262163:ODS262167 ONO262163:ONO262167 OXK262163:OXK262167 PHG262163:PHG262167 PRC262163:PRC262167 QAY262163:QAY262167 QKU262163:QKU262167 QUQ262163:QUQ262167 REM262163:REM262167 ROI262163:ROI262167 RYE262163:RYE262167 SIA262163:SIA262167 SRW262163:SRW262167 TBS262163:TBS262167 TLO262163:TLO262167 TVK262163:TVK262167 UFG262163:UFG262167 UPC262163:UPC262167 UYY262163:UYY262167 VIU262163:VIU262167 VSQ262163:VSQ262167 WCM262163:WCM262167 WMI262163:WMI262167 WWE262163:WWE262167 AG327699:AG327703 JS327699:JS327703 TO327699:TO327703 ADK327699:ADK327703 ANG327699:ANG327703 AXC327699:AXC327703 BGY327699:BGY327703 BQU327699:BQU327703 CAQ327699:CAQ327703 CKM327699:CKM327703 CUI327699:CUI327703 DEE327699:DEE327703 DOA327699:DOA327703 DXW327699:DXW327703 EHS327699:EHS327703 ERO327699:ERO327703 FBK327699:FBK327703 FLG327699:FLG327703 FVC327699:FVC327703 GEY327699:GEY327703 GOU327699:GOU327703 GYQ327699:GYQ327703 HIM327699:HIM327703 HSI327699:HSI327703 ICE327699:ICE327703 IMA327699:IMA327703 IVW327699:IVW327703 JFS327699:JFS327703 JPO327699:JPO327703 JZK327699:JZK327703 KJG327699:KJG327703 KTC327699:KTC327703 LCY327699:LCY327703 LMU327699:LMU327703 LWQ327699:LWQ327703 MGM327699:MGM327703 MQI327699:MQI327703 NAE327699:NAE327703 NKA327699:NKA327703 NTW327699:NTW327703 ODS327699:ODS327703 ONO327699:ONO327703 OXK327699:OXK327703 PHG327699:PHG327703 PRC327699:PRC327703 QAY327699:QAY327703 QKU327699:QKU327703 QUQ327699:QUQ327703 REM327699:REM327703 ROI327699:ROI327703 RYE327699:RYE327703 SIA327699:SIA327703 SRW327699:SRW327703 TBS327699:TBS327703 TLO327699:TLO327703 TVK327699:TVK327703 UFG327699:UFG327703 UPC327699:UPC327703 UYY327699:UYY327703 VIU327699:VIU327703 VSQ327699:VSQ327703 WCM327699:WCM327703 WMI327699:WMI327703 WWE327699:WWE327703 AG393235:AG393239 JS393235:JS393239 TO393235:TO393239 ADK393235:ADK393239 ANG393235:ANG393239 AXC393235:AXC393239 BGY393235:BGY393239 BQU393235:BQU393239 CAQ393235:CAQ393239 CKM393235:CKM393239 CUI393235:CUI393239 DEE393235:DEE393239 DOA393235:DOA393239 DXW393235:DXW393239 EHS393235:EHS393239 ERO393235:ERO393239 FBK393235:FBK393239 FLG393235:FLG393239 FVC393235:FVC393239 GEY393235:GEY393239 GOU393235:GOU393239 GYQ393235:GYQ393239 HIM393235:HIM393239 HSI393235:HSI393239 ICE393235:ICE393239 IMA393235:IMA393239 IVW393235:IVW393239 JFS393235:JFS393239 JPO393235:JPO393239 JZK393235:JZK393239 KJG393235:KJG393239 KTC393235:KTC393239 LCY393235:LCY393239 LMU393235:LMU393239 LWQ393235:LWQ393239 MGM393235:MGM393239 MQI393235:MQI393239 NAE393235:NAE393239 NKA393235:NKA393239 NTW393235:NTW393239 ODS393235:ODS393239 ONO393235:ONO393239 OXK393235:OXK393239 PHG393235:PHG393239 PRC393235:PRC393239 QAY393235:QAY393239 QKU393235:QKU393239 QUQ393235:QUQ393239 REM393235:REM393239 ROI393235:ROI393239 RYE393235:RYE393239 SIA393235:SIA393239 SRW393235:SRW393239 TBS393235:TBS393239 TLO393235:TLO393239 TVK393235:TVK393239 UFG393235:UFG393239 UPC393235:UPC393239 UYY393235:UYY393239 VIU393235:VIU393239 VSQ393235:VSQ393239 WCM393235:WCM393239 WMI393235:WMI393239 WWE393235:WWE393239 AG458771:AG458775 JS458771:JS458775 TO458771:TO458775 ADK458771:ADK458775 ANG458771:ANG458775 AXC458771:AXC458775 BGY458771:BGY458775 BQU458771:BQU458775 CAQ458771:CAQ458775 CKM458771:CKM458775 CUI458771:CUI458775 DEE458771:DEE458775 DOA458771:DOA458775 DXW458771:DXW458775 EHS458771:EHS458775 ERO458771:ERO458775 FBK458771:FBK458775 FLG458771:FLG458775 FVC458771:FVC458775 GEY458771:GEY458775 GOU458771:GOU458775 GYQ458771:GYQ458775 HIM458771:HIM458775 HSI458771:HSI458775 ICE458771:ICE458775 IMA458771:IMA458775 IVW458771:IVW458775 JFS458771:JFS458775 JPO458771:JPO458775 JZK458771:JZK458775 KJG458771:KJG458775 KTC458771:KTC458775 LCY458771:LCY458775 LMU458771:LMU458775 LWQ458771:LWQ458775 MGM458771:MGM458775 MQI458771:MQI458775 NAE458771:NAE458775 NKA458771:NKA458775 NTW458771:NTW458775 ODS458771:ODS458775 ONO458771:ONO458775 OXK458771:OXK458775 PHG458771:PHG458775 PRC458771:PRC458775 QAY458771:QAY458775 QKU458771:QKU458775 QUQ458771:QUQ458775 REM458771:REM458775 ROI458771:ROI458775 RYE458771:RYE458775 SIA458771:SIA458775 SRW458771:SRW458775 TBS458771:TBS458775 TLO458771:TLO458775 TVK458771:TVK458775 UFG458771:UFG458775 UPC458771:UPC458775 UYY458771:UYY458775 VIU458771:VIU458775 VSQ458771:VSQ458775 WCM458771:WCM458775 WMI458771:WMI458775 WWE458771:WWE458775 AG524307:AG524311 JS524307:JS524311 TO524307:TO524311 ADK524307:ADK524311 ANG524307:ANG524311 AXC524307:AXC524311 BGY524307:BGY524311 BQU524307:BQU524311 CAQ524307:CAQ524311 CKM524307:CKM524311 CUI524307:CUI524311 DEE524307:DEE524311 DOA524307:DOA524311 DXW524307:DXW524311 EHS524307:EHS524311 ERO524307:ERO524311 FBK524307:FBK524311 FLG524307:FLG524311 FVC524307:FVC524311 GEY524307:GEY524311 GOU524307:GOU524311 GYQ524307:GYQ524311 HIM524307:HIM524311 HSI524307:HSI524311 ICE524307:ICE524311 IMA524307:IMA524311 IVW524307:IVW524311 JFS524307:JFS524311 JPO524307:JPO524311 JZK524307:JZK524311 KJG524307:KJG524311 KTC524307:KTC524311 LCY524307:LCY524311 LMU524307:LMU524311 LWQ524307:LWQ524311 MGM524307:MGM524311 MQI524307:MQI524311 NAE524307:NAE524311 NKA524307:NKA524311 NTW524307:NTW524311 ODS524307:ODS524311 ONO524307:ONO524311 OXK524307:OXK524311 PHG524307:PHG524311 PRC524307:PRC524311 QAY524307:QAY524311 QKU524307:QKU524311 QUQ524307:QUQ524311 REM524307:REM524311 ROI524307:ROI524311 RYE524307:RYE524311 SIA524307:SIA524311 SRW524307:SRW524311 TBS524307:TBS524311 TLO524307:TLO524311 TVK524307:TVK524311 UFG524307:UFG524311 UPC524307:UPC524311 UYY524307:UYY524311 VIU524307:VIU524311 VSQ524307:VSQ524311 WCM524307:WCM524311 WMI524307:WMI524311 WWE524307:WWE524311 AG589843:AG589847 JS589843:JS589847 TO589843:TO589847 ADK589843:ADK589847 ANG589843:ANG589847 AXC589843:AXC589847 BGY589843:BGY589847 BQU589843:BQU589847 CAQ589843:CAQ589847 CKM589843:CKM589847 CUI589843:CUI589847 DEE589843:DEE589847 DOA589843:DOA589847 DXW589843:DXW589847 EHS589843:EHS589847 ERO589843:ERO589847 FBK589843:FBK589847 FLG589843:FLG589847 FVC589843:FVC589847 GEY589843:GEY589847 GOU589843:GOU589847 GYQ589843:GYQ589847 HIM589843:HIM589847 HSI589843:HSI589847 ICE589843:ICE589847 IMA589843:IMA589847 IVW589843:IVW589847 JFS589843:JFS589847 JPO589843:JPO589847 JZK589843:JZK589847 KJG589843:KJG589847 KTC589843:KTC589847 LCY589843:LCY589847 LMU589843:LMU589847 LWQ589843:LWQ589847 MGM589843:MGM589847 MQI589843:MQI589847 NAE589843:NAE589847 NKA589843:NKA589847 NTW589843:NTW589847 ODS589843:ODS589847 ONO589843:ONO589847 OXK589843:OXK589847 PHG589843:PHG589847 PRC589843:PRC589847 QAY589843:QAY589847 QKU589843:QKU589847 QUQ589843:QUQ589847 REM589843:REM589847 ROI589843:ROI589847 RYE589843:RYE589847 SIA589843:SIA589847 SRW589843:SRW589847 TBS589843:TBS589847 TLO589843:TLO589847 TVK589843:TVK589847 UFG589843:UFG589847 UPC589843:UPC589847 UYY589843:UYY589847 VIU589843:VIU589847 VSQ589843:VSQ589847 WCM589843:WCM589847 WMI589843:WMI589847 WWE589843:WWE589847 AG655379:AG655383 JS655379:JS655383 TO655379:TO655383 ADK655379:ADK655383 ANG655379:ANG655383 AXC655379:AXC655383 BGY655379:BGY655383 BQU655379:BQU655383 CAQ655379:CAQ655383 CKM655379:CKM655383 CUI655379:CUI655383 DEE655379:DEE655383 DOA655379:DOA655383 DXW655379:DXW655383 EHS655379:EHS655383 ERO655379:ERO655383 FBK655379:FBK655383 FLG655379:FLG655383 FVC655379:FVC655383 GEY655379:GEY655383 GOU655379:GOU655383 GYQ655379:GYQ655383 HIM655379:HIM655383 HSI655379:HSI655383 ICE655379:ICE655383 IMA655379:IMA655383 IVW655379:IVW655383 JFS655379:JFS655383 JPO655379:JPO655383 JZK655379:JZK655383 KJG655379:KJG655383 KTC655379:KTC655383 LCY655379:LCY655383 LMU655379:LMU655383 LWQ655379:LWQ655383 MGM655379:MGM655383 MQI655379:MQI655383 NAE655379:NAE655383 NKA655379:NKA655383 NTW655379:NTW655383 ODS655379:ODS655383 ONO655379:ONO655383 OXK655379:OXK655383 PHG655379:PHG655383 PRC655379:PRC655383 QAY655379:QAY655383 QKU655379:QKU655383 QUQ655379:QUQ655383 REM655379:REM655383 ROI655379:ROI655383 RYE655379:RYE655383 SIA655379:SIA655383 SRW655379:SRW655383 TBS655379:TBS655383 TLO655379:TLO655383 TVK655379:TVK655383 UFG655379:UFG655383 UPC655379:UPC655383 UYY655379:UYY655383 VIU655379:VIU655383 VSQ655379:VSQ655383 WCM655379:WCM655383 WMI655379:WMI655383 WWE655379:WWE655383 AG720915:AG720919 JS720915:JS720919 TO720915:TO720919 ADK720915:ADK720919 ANG720915:ANG720919 AXC720915:AXC720919 BGY720915:BGY720919 BQU720915:BQU720919 CAQ720915:CAQ720919 CKM720915:CKM720919 CUI720915:CUI720919 DEE720915:DEE720919 DOA720915:DOA720919 DXW720915:DXW720919 EHS720915:EHS720919 ERO720915:ERO720919 FBK720915:FBK720919 FLG720915:FLG720919 FVC720915:FVC720919 GEY720915:GEY720919 GOU720915:GOU720919 GYQ720915:GYQ720919 HIM720915:HIM720919 HSI720915:HSI720919 ICE720915:ICE720919 IMA720915:IMA720919 IVW720915:IVW720919 JFS720915:JFS720919 JPO720915:JPO720919 JZK720915:JZK720919 KJG720915:KJG720919 KTC720915:KTC720919 LCY720915:LCY720919 LMU720915:LMU720919 LWQ720915:LWQ720919 MGM720915:MGM720919 MQI720915:MQI720919 NAE720915:NAE720919 NKA720915:NKA720919 NTW720915:NTW720919 ODS720915:ODS720919 ONO720915:ONO720919 OXK720915:OXK720919 PHG720915:PHG720919 PRC720915:PRC720919 QAY720915:QAY720919 QKU720915:QKU720919 QUQ720915:QUQ720919 REM720915:REM720919 ROI720915:ROI720919 RYE720915:RYE720919 SIA720915:SIA720919 SRW720915:SRW720919 TBS720915:TBS720919 TLO720915:TLO720919 TVK720915:TVK720919 UFG720915:UFG720919 UPC720915:UPC720919 UYY720915:UYY720919 VIU720915:VIU720919 VSQ720915:VSQ720919 WCM720915:WCM720919 WMI720915:WMI720919 WWE720915:WWE720919 AG786451:AG786455 JS786451:JS786455 TO786451:TO786455 ADK786451:ADK786455 ANG786451:ANG786455 AXC786451:AXC786455 BGY786451:BGY786455 BQU786451:BQU786455 CAQ786451:CAQ786455 CKM786451:CKM786455 CUI786451:CUI786455 DEE786451:DEE786455 DOA786451:DOA786455 DXW786451:DXW786455 EHS786451:EHS786455 ERO786451:ERO786455 FBK786451:FBK786455 FLG786451:FLG786455 FVC786451:FVC786455 GEY786451:GEY786455 GOU786451:GOU786455 GYQ786451:GYQ786455 HIM786451:HIM786455 HSI786451:HSI786455 ICE786451:ICE786455 IMA786451:IMA786455 IVW786451:IVW786455 JFS786451:JFS786455 JPO786451:JPO786455 JZK786451:JZK786455 KJG786451:KJG786455 KTC786451:KTC786455 LCY786451:LCY786455 LMU786451:LMU786455 LWQ786451:LWQ786455 MGM786451:MGM786455 MQI786451:MQI786455 NAE786451:NAE786455 NKA786451:NKA786455 NTW786451:NTW786455 ODS786451:ODS786455 ONO786451:ONO786455 OXK786451:OXK786455 PHG786451:PHG786455 PRC786451:PRC786455 QAY786451:QAY786455 QKU786451:QKU786455 QUQ786451:QUQ786455 REM786451:REM786455 ROI786451:ROI786455 RYE786451:RYE786455 SIA786451:SIA786455 SRW786451:SRW786455 TBS786451:TBS786455 TLO786451:TLO786455 TVK786451:TVK786455 UFG786451:UFG786455 UPC786451:UPC786455 UYY786451:UYY786455 VIU786451:VIU786455 VSQ786451:VSQ786455 WCM786451:WCM786455 WMI786451:WMI786455 WWE786451:WWE786455 AG851987:AG851991 JS851987:JS851991 TO851987:TO851991 ADK851987:ADK851991 ANG851987:ANG851991 AXC851987:AXC851991 BGY851987:BGY851991 BQU851987:BQU851991 CAQ851987:CAQ851991 CKM851987:CKM851991 CUI851987:CUI851991 DEE851987:DEE851991 DOA851987:DOA851991 DXW851987:DXW851991 EHS851987:EHS851991 ERO851987:ERO851991 FBK851987:FBK851991 FLG851987:FLG851991 FVC851987:FVC851991 GEY851987:GEY851991 GOU851987:GOU851991 GYQ851987:GYQ851991 HIM851987:HIM851991 HSI851987:HSI851991 ICE851987:ICE851991 IMA851987:IMA851991 IVW851987:IVW851991 JFS851987:JFS851991 JPO851987:JPO851991 JZK851987:JZK851991 KJG851987:KJG851991 KTC851987:KTC851991 LCY851987:LCY851991 LMU851987:LMU851991 LWQ851987:LWQ851991 MGM851987:MGM851991 MQI851987:MQI851991 NAE851987:NAE851991 NKA851987:NKA851991 NTW851987:NTW851991 ODS851987:ODS851991 ONO851987:ONO851991 OXK851987:OXK851991 PHG851987:PHG851991 PRC851987:PRC851991 QAY851987:QAY851991 QKU851987:QKU851991 QUQ851987:QUQ851991 REM851987:REM851991 ROI851987:ROI851991 RYE851987:RYE851991 SIA851987:SIA851991 SRW851987:SRW851991 TBS851987:TBS851991 TLO851987:TLO851991 TVK851987:TVK851991 UFG851987:UFG851991 UPC851987:UPC851991 UYY851987:UYY851991 VIU851987:VIU851991 VSQ851987:VSQ851991 WCM851987:WCM851991 WMI851987:WMI851991 WWE851987:WWE851991 AG917523:AG917527 JS917523:JS917527 TO917523:TO917527 ADK917523:ADK917527 ANG917523:ANG917527 AXC917523:AXC917527 BGY917523:BGY917527 BQU917523:BQU917527 CAQ917523:CAQ917527 CKM917523:CKM917527 CUI917523:CUI917527 DEE917523:DEE917527 DOA917523:DOA917527 DXW917523:DXW917527 EHS917523:EHS917527 ERO917523:ERO917527 FBK917523:FBK917527 FLG917523:FLG917527 FVC917523:FVC917527 GEY917523:GEY917527 GOU917523:GOU917527 GYQ917523:GYQ917527 HIM917523:HIM917527 HSI917523:HSI917527 ICE917523:ICE917527 IMA917523:IMA917527 IVW917523:IVW917527 JFS917523:JFS917527 JPO917523:JPO917527 JZK917523:JZK917527 KJG917523:KJG917527 KTC917523:KTC917527 LCY917523:LCY917527 LMU917523:LMU917527 LWQ917523:LWQ917527 MGM917523:MGM917527 MQI917523:MQI917527 NAE917523:NAE917527 NKA917523:NKA917527 NTW917523:NTW917527 ODS917523:ODS917527 ONO917523:ONO917527 OXK917523:OXK917527 PHG917523:PHG917527 PRC917523:PRC917527 QAY917523:QAY917527 QKU917523:QKU917527 QUQ917523:QUQ917527 REM917523:REM917527 ROI917523:ROI917527 RYE917523:RYE917527 SIA917523:SIA917527 SRW917523:SRW917527 TBS917523:TBS917527 TLO917523:TLO917527 TVK917523:TVK917527 UFG917523:UFG917527 UPC917523:UPC917527 UYY917523:UYY917527 VIU917523:VIU917527 VSQ917523:VSQ917527 WCM917523:WCM917527 WMI917523:WMI917527 WWE917523:WWE917527 AG983059:AG983063 JS983059:JS983063 TO983059:TO983063 ADK983059:ADK983063 ANG983059:ANG983063 AXC983059:AXC983063 BGY983059:BGY983063 BQU983059:BQU983063 CAQ983059:CAQ983063 CKM983059:CKM983063 CUI983059:CUI983063 DEE983059:DEE983063 DOA983059:DOA983063 DXW983059:DXW983063 EHS983059:EHS983063 ERO983059:ERO983063 FBK983059:FBK983063 FLG983059:FLG983063 FVC983059:FVC983063 GEY983059:GEY983063 GOU983059:GOU983063 GYQ983059:GYQ983063 HIM983059:HIM983063 HSI983059:HSI983063 ICE983059:ICE983063 IMA983059:IMA983063 IVW983059:IVW983063 JFS983059:JFS983063 JPO983059:JPO983063 JZK983059:JZK983063 KJG983059:KJG983063 KTC983059:KTC983063 LCY983059:LCY983063 LMU983059:LMU983063 LWQ983059:LWQ983063 MGM983059:MGM983063 MQI983059:MQI983063 NAE983059:NAE983063 NKA983059:NKA983063 NTW983059:NTW983063 ODS983059:ODS983063 ONO983059:ONO983063 OXK983059:OXK983063 PHG983059:PHG983063 PRC983059:PRC983063 QAY983059:QAY983063 QKU983059:QKU983063 QUQ983059:QUQ983063 REM983059:REM983063 ROI983059:ROI983063 RYE983059:RYE983063 SIA983059:SIA983063 SRW983059:SRW983063 TBS983059:TBS983063 TLO983059:TLO983063 TVK983059:TVK983063 UFG983059:UFG983063 UPC983059:UPC983063 UYY983059:UYY983063 VIU983059:VIU983063 VSQ983059:VSQ983063 WCM983059:WCM983063 WMI983059:WMI983063">
      <formula1>900</formula1>
    </dataValidation>
    <dataValidation allowBlank="1" showInputMessage="1" showErrorMessage="1" prompt="Для выбора выполните двойной щелчок левой клавиши мыши по соответствующей ячейке." sqref="V23 JH23 TD23 ACZ23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V65559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131095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196631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V262167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327703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393239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458775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524311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589847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655383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720919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786455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V851991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V917527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V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WVT983063 R2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R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R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R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R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R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R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R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R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R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R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R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R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R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R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R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WVP983063 N23 IZ23 SV23 ACR23 AMN23 AWJ23 BGF23 BQB23 BZX23 CJT23 CTP23 DDL23 DNH23 DXD23 EGZ23 EQV23 FAR23 FKN23 FUJ23 GEF23 GOB23 GXX23 HHT23 HRP23 IBL23 ILH23 IVD23 JEZ23 JOV23 JYR23 KIN23 KSJ23 LCF23 LMB23 LVX23 MFT23 MPP23 MZL23 NJH23 NTD23 OCZ23 OMV23 OWR23 PGN23 PQJ23 QAF23 QKB23 QTX23 RDT23 RNP23 RXL23 SHH23 SRD23 TAZ23 TKV23 TUR23 UEN23 UOJ23 UYF23 VIB23 VRX23 WBT23 WLP23 WVL23 N65559 IZ65559 SV65559 ACR65559 AMN65559 AWJ65559 BGF65559 BQB65559 BZX65559 CJT65559 CTP65559 DDL65559 DNH65559 DXD65559 EGZ65559 EQV65559 FAR65559 FKN65559 FUJ65559 GEF65559 GOB65559 GXX65559 HHT65559 HRP65559 IBL65559 ILH65559 IVD65559 JEZ65559 JOV65559 JYR65559 KIN65559 KSJ65559 LCF65559 LMB65559 LVX65559 MFT65559 MPP65559 MZL65559 NJH65559 NTD65559 OCZ65559 OMV65559 OWR65559 PGN65559 PQJ65559 QAF65559 QKB65559 QTX65559 RDT65559 RNP65559 RXL65559 SHH65559 SRD65559 TAZ65559 TKV65559 TUR65559 UEN65559 UOJ65559 UYF65559 VIB65559 VRX65559 WBT65559 WLP65559 WVL65559 N131095 IZ131095 SV131095 ACR131095 AMN131095 AWJ131095 BGF131095 BQB131095 BZX131095 CJT131095 CTP131095 DDL131095 DNH131095 DXD131095 EGZ131095 EQV131095 FAR131095 FKN131095 FUJ131095 GEF131095 GOB131095 GXX131095 HHT131095 HRP131095 IBL131095 ILH131095 IVD131095 JEZ131095 JOV131095 JYR131095 KIN131095 KSJ131095 LCF131095 LMB131095 LVX131095 MFT131095 MPP131095 MZL131095 NJH131095 NTD131095 OCZ131095 OMV131095 OWR131095 PGN131095 PQJ131095 QAF131095 QKB131095 QTX131095 RDT131095 RNP131095 RXL131095 SHH131095 SRD131095 TAZ131095 TKV131095 TUR131095 UEN131095 UOJ131095 UYF131095 VIB131095 VRX131095 WBT131095 WLP131095 WVL131095 N196631 IZ196631 SV196631 ACR196631 AMN196631 AWJ196631 BGF196631 BQB196631 BZX196631 CJT196631 CTP196631 DDL196631 DNH196631 DXD196631 EGZ196631 EQV196631 FAR196631 FKN196631 FUJ196631 GEF196631 GOB196631 GXX196631 HHT196631 HRP196631 IBL196631 ILH196631 IVD196631 JEZ196631 JOV196631 JYR196631 KIN196631 KSJ196631 LCF196631 LMB196631 LVX196631 MFT196631 MPP196631 MZL196631 NJH196631 NTD196631 OCZ196631 OMV196631 OWR196631 PGN196631 PQJ196631 QAF196631 QKB196631 QTX196631 RDT196631 RNP196631 RXL196631 SHH196631 SRD196631 TAZ196631 TKV196631 TUR196631 UEN196631 UOJ196631 UYF196631 VIB196631 VRX196631 WBT196631 WLP196631 WVL196631 N262167 IZ262167 SV262167 ACR262167 AMN262167 AWJ262167 BGF262167 BQB262167 BZX262167 CJT262167 CTP262167 DDL262167 DNH262167 DXD262167 EGZ262167 EQV262167 FAR262167 FKN262167 FUJ262167 GEF262167 GOB262167 GXX262167 HHT262167 HRP262167 IBL262167 ILH262167 IVD262167 JEZ262167 JOV262167 JYR262167 KIN262167 KSJ262167 LCF262167 LMB262167 LVX262167 MFT262167 MPP262167 MZL262167 NJH262167 NTD262167 OCZ262167 OMV262167 OWR262167 PGN262167 PQJ262167 QAF262167 QKB262167 QTX262167 RDT262167 RNP262167 RXL262167 SHH262167 SRD262167 TAZ262167 TKV262167 TUR262167 UEN262167 UOJ262167 UYF262167 VIB262167 VRX262167 WBT262167 WLP262167 WVL262167 N327703 IZ327703 SV327703 ACR327703 AMN327703 AWJ327703 BGF327703 BQB327703 BZX327703 CJT327703 CTP327703 DDL327703 DNH327703 DXD327703 EGZ327703 EQV327703 FAR327703 FKN327703 FUJ327703 GEF327703 GOB327703 GXX327703 HHT327703 HRP327703 IBL327703 ILH327703 IVD327703 JEZ327703 JOV327703 JYR327703 KIN327703 KSJ327703 LCF327703 LMB327703 LVX327703 MFT327703 MPP327703 MZL327703 NJH327703 NTD327703 OCZ327703 OMV327703 OWR327703 PGN327703 PQJ327703 QAF327703 QKB327703 QTX327703 RDT327703 RNP327703 RXL327703 SHH327703 SRD327703 TAZ327703 TKV327703 TUR327703 UEN327703 UOJ327703 UYF327703 VIB327703 VRX327703 WBT327703 WLP327703 WVL327703 N393239 IZ393239 SV393239 ACR393239 AMN393239 AWJ393239 BGF393239 BQB393239 BZX393239 CJT393239 CTP393239 DDL393239 DNH393239 DXD393239 EGZ393239 EQV393239 FAR393239 FKN393239 FUJ393239 GEF393239 GOB393239 GXX393239 HHT393239 HRP393239 IBL393239 ILH393239 IVD393239 JEZ393239 JOV393239 JYR393239 KIN393239 KSJ393239 LCF393239 LMB393239 LVX393239 MFT393239 MPP393239 MZL393239 NJH393239 NTD393239 OCZ393239 OMV393239 OWR393239 PGN393239 PQJ393239 QAF393239 QKB393239 QTX393239 RDT393239 RNP393239 RXL393239 SHH393239 SRD393239 TAZ393239 TKV393239 TUR393239 UEN393239 UOJ393239 UYF393239 VIB393239 VRX393239 WBT393239 WLP393239 WVL393239 N458775 IZ458775 SV458775 ACR458775 AMN458775 AWJ458775 BGF458775 BQB458775 BZX458775 CJT458775 CTP458775 DDL458775 DNH458775 DXD458775 EGZ458775 EQV458775 FAR458775 FKN458775 FUJ458775 GEF458775 GOB458775 GXX458775 HHT458775 HRP458775 IBL458775 ILH458775 IVD458775 JEZ458775 JOV458775 JYR458775 KIN458775 KSJ458775 LCF458775 LMB458775 LVX458775 MFT458775 MPP458775 MZL458775 NJH458775 NTD458775 OCZ458775 OMV458775 OWR458775 PGN458775 PQJ458775 QAF458775 QKB458775 QTX458775 RDT458775 RNP458775 RXL458775 SHH458775 SRD458775 TAZ458775 TKV458775 TUR458775 UEN458775 UOJ458775 UYF458775 VIB458775 VRX458775 WBT458775 WLP458775 WVL458775 N524311 IZ524311 SV524311 ACR524311 AMN524311 AWJ524311 BGF524311 BQB524311 BZX524311 CJT524311 CTP524311 DDL524311 DNH524311 DXD524311 EGZ524311 EQV524311 FAR524311 FKN524311 FUJ524311 GEF524311 GOB524311 GXX524311 HHT524311 HRP524311 IBL524311 ILH524311 IVD524311 JEZ524311 JOV524311 JYR524311 KIN524311 KSJ524311 LCF524311 LMB524311 LVX524311 MFT524311 MPP524311 MZL524311 NJH524311 NTD524311 OCZ524311 OMV524311 OWR524311 PGN524311 PQJ524311 QAF524311 QKB524311 QTX524311 RDT524311 RNP524311 RXL524311 SHH524311 SRD524311 TAZ524311 TKV524311 TUR524311 UEN524311 UOJ524311 UYF524311 VIB524311 VRX524311 WBT524311 WLP524311 WVL524311 N589847 IZ589847 SV589847 ACR589847 AMN589847 AWJ589847 BGF589847 BQB589847 BZX589847 CJT589847 CTP589847 DDL589847 DNH589847 DXD589847 EGZ589847 EQV589847 FAR589847 FKN589847 FUJ589847 GEF589847 GOB589847 GXX589847 HHT589847 HRP589847 IBL589847 ILH589847 IVD589847 JEZ589847 JOV589847 JYR589847 KIN589847 KSJ589847 LCF589847 LMB589847 LVX589847 MFT589847 MPP589847 MZL589847 NJH589847 NTD589847 OCZ589847 OMV589847 OWR589847 PGN589847 PQJ589847 QAF589847 QKB589847 QTX589847 RDT589847 RNP589847 RXL589847 SHH589847 SRD589847 TAZ589847 TKV589847 TUR589847 UEN589847 UOJ589847 UYF589847 VIB589847 VRX589847 WBT589847 WLP589847 WVL589847 N655383 IZ655383 SV655383 ACR655383 AMN655383 AWJ655383 BGF655383 BQB655383 BZX655383 CJT655383 CTP655383 DDL655383 DNH655383 DXD655383 EGZ655383 EQV655383 FAR655383 FKN655383 FUJ655383 GEF655383 GOB655383 GXX655383 HHT655383 HRP655383 IBL655383 ILH655383 IVD655383 JEZ655383 JOV655383 JYR655383 KIN655383 KSJ655383 LCF655383 LMB655383 LVX655383 MFT655383 MPP655383 MZL655383 NJH655383 NTD655383 OCZ655383 OMV655383 OWR655383 PGN655383 PQJ655383 QAF655383 QKB655383 QTX655383 RDT655383 RNP655383 RXL655383 SHH655383 SRD655383 TAZ655383 TKV655383 TUR655383 UEN655383 UOJ655383 UYF655383 VIB655383 VRX655383 WBT655383 WLP655383 WVL655383 N720919 IZ720919 SV720919 ACR720919 AMN720919 AWJ720919 BGF720919 BQB720919 BZX720919 CJT720919 CTP720919 DDL720919 DNH720919 DXD720919 EGZ720919 EQV720919 FAR720919 FKN720919 FUJ720919 GEF720919 GOB720919 GXX720919 HHT720919 HRP720919 IBL720919 ILH720919 IVD720919 JEZ720919 JOV720919 JYR720919 KIN720919 KSJ720919 LCF720919 LMB720919 LVX720919 MFT720919 MPP720919 MZL720919 NJH720919 NTD720919 OCZ720919 OMV720919 OWR720919 PGN720919 PQJ720919 QAF720919 QKB720919 QTX720919 RDT720919 RNP720919 RXL720919 SHH720919 SRD720919 TAZ720919 TKV720919 TUR720919 UEN720919 UOJ720919 UYF720919 VIB720919 VRX720919 WBT720919 WLP720919 WVL720919 N786455 IZ786455 SV786455 ACR786455 AMN786455 AWJ786455 BGF786455 BQB786455 BZX786455 CJT786455 CTP786455 DDL786455 DNH786455 DXD786455 EGZ786455 EQV786455 FAR786455 FKN786455 FUJ786455 GEF786455 GOB786455 GXX786455 HHT786455 HRP786455 IBL786455 ILH786455 IVD786455 JEZ786455 JOV786455 JYR786455 KIN786455 KSJ786455 LCF786455 LMB786455 LVX786455 MFT786455 MPP786455 MZL786455 NJH786455 NTD786455 OCZ786455 OMV786455 OWR786455 PGN786455 PQJ786455 QAF786455 QKB786455 QTX786455 RDT786455 RNP786455 RXL786455 SHH786455 SRD786455 TAZ786455 TKV786455 TUR786455 UEN786455 UOJ786455 UYF786455 VIB786455 VRX786455 WBT786455 WLP786455 WVL786455 N851991 IZ851991 SV851991 ACR851991 AMN851991 AWJ851991 BGF851991 BQB851991 BZX851991 CJT851991 CTP851991 DDL851991 DNH851991 DXD851991 EGZ851991 EQV851991 FAR851991 FKN851991 FUJ851991 GEF851991 GOB851991 GXX851991 HHT851991 HRP851991 IBL851991 ILH851991 IVD851991 JEZ851991 JOV851991 JYR851991 KIN851991 KSJ851991 LCF851991 LMB851991 LVX851991 MFT851991 MPP851991 MZL851991 NJH851991 NTD851991 OCZ851991 OMV851991 OWR851991 PGN851991 PQJ851991 QAF851991 QKB851991 QTX851991 RDT851991 RNP851991 RXL851991 SHH851991 SRD851991 TAZ851991 TKV851991 TUR851991 UEN851991 UOJ851991 UYF851991 VIB851991 VRX851991 WBT851991 WLP851991 WVL851991 N917527 IZ917527 SV917527 ACR917527 AMN917527 AWJ917527 BGF917527 BQB917527 BZX917527 CJT917527 CTP917527 DDL917527 DNH917527 DXD917527 EGZ917527 EQV917527 FAR917527 FKN917527 FUJ917527 GEF917527 GOB917527 GXX917527 HHT917527 HRP917527 IBL917527 ILH917527 IVD917527 JEZ917527 JOV917527 JYR917527 KIN917527 KSJ917527 LCF917527 LMB917527 LVX917527 MFT917527 MPP917527 MZL917527 NJH917527 NTD917527 OCZ917527 OMV917527 OWR917527 PGN917527 PQJ917527 QAF917527 QKB917527 QTX917527 RDT917527 RNP917527 RXL917527 SHH917527 SRD917527 TAZ917527 TKV917527 TUR917527 UEN917527 UOJ917527 UYF917527 VIB917527 VRX917527 WBT917527 WLP917527 WVL917527 N983063 IZ983063 SV983063 ACR983063 AMN983063 AWJ983063 BGF983063 BQB983063 BZX983063 CJT983063 CTP983063 DDL983063 DNH983063 DXD983063 EGZ983063 EQV983063 FAR983063 FKN983063 FUJ983063 GEF983063 GOB983063 GXX983063 HHT983063 HRP983063 IBL983063 ILH983063 IVD983063 JEZ983063 JOV983063 JYR983063 KIN983063 KSJ983063 LCF983063 LMB983063 LVX983063 MFT983063 MPP983063 MZL983063 NJH983063 NTD983063 OCZ983063 OMV983063 OWR983063 PGN983063 PQJ983063 QAF983063 QKB983063 QTX983063 RDT983063 RNP983063 RXL983063 SHH983063 SRD983063 TAZ983063 TKV983063 TUR983063 UEN983063 UOJ983063 UYF983063 VIB983063 VRX983063 WBT983063 WLP983063 WVL983063 AC23:AC24 JO23:JO24 TK23:TK24 ADG23:ADG24 ANC23:ANC24 AWY23:AWY24 BGU23:BGU24 BQQ23:BQQ24 CAM23:CAM24 CKI23:CKI24 CUE23:CUE24 DEA23:DEA24 DNW23:DNW24 DXS23:DXS24 EHO23:EHO24 ERK23:ERK24 FBG23:FBG24 FLC23:FLC24 FUY23:FUY24 GEU23:GEU24 GOQ23:GOQ24 GYM23:GYM24 HII23:HII24 HSE23:HSE24 ICA23:ICA24 ILW23:ILW24 IVS23:IVS24 JFO23:JFO24 JPK23:JPK24 JZG23:JZG24 KJC23:KJC24 KSY23:KSY24 LCU23:LCU24 LMQ23:LMQ24 LWM23:LWM24 MGI23:MGI24 MQE23:MQE24 NAA23:NAA24 NJW23:NJW24 NTS23:NTS24 ODO23:ODO24 ONK23:ONK24 OXG23:OXG24 PHC23:PHC24 PQY23:PQY24 QAU23:QAU24 QKQ23:QKQ24 QUM23:QUM24 REI23:REI24 ROE23:ROE24 RYA23:RYA24 SHW23:SHW24 SRS23:SRS24 TBO23:TBO24 TLK23:TLK24 TVG23:TVG24 UFC23:UFC24 UOY23:UOY24 UYU23:UYU24 VIQ23:VIQ24 VSM23:VSM24 WCI23:WCI24 WME23:WME24 WWA23:WWA24 AC65559:AC65560 JO65559:JO65560 TK65559:TK65560 ADG65559:ADG65560 ANC65559:ANC65560 AWY65559:AWY65560 BGU65559:BGU65560 BQQ65559:BQQ65560 CAM65559:CAM65560 CKI65559:CKI65560 CUE65559:CUE65560 DEA65559:DEA65560 DNW65559:DNW65560 DXS65559:DXS65560 EHO65559:EHO65560 ERK65559:ERK65560 FBG65559:FBG65560 FLC65559:FLC65560 FUY65559:FUY65560 GEU65559:GEU65560 GOQ65559:GOQ65560 GYM65559:GYM65560 HII65559:HII65560 HSE65559:HSE65560 ICA65559:ICA65560 ILW65559:ILW65560 IVS65559:IVS65560 JFO65559:JFO65560 JPK65559:JPK65560 JZG65559:JZG65560 KJC65559:KJC65560 KSY65559:KSY65560 LCU65559:LCU65560 LMQ65559:LMQ65560 LWM65559:LWM65560 MGI65559:MGI65560 MQE65559:MQE65560 NAA65559:NAA65560 NJW65559:NJW65560 NTS65559:NTS65560 ODO65559:ODO65560 ONK65559:ONK65560 OXG65559:OXG65560 PHC65559:PHC65560 PQY65559:PQY65560 QAU65559:QAU65560 QKQ65559:QKQ65560 QUM65559:QUM65560 REI65559:REI65560 ROE65559:ROE65560 RYA65559:RYA65560 SHW65559:SHW65560 SRS65559:SRS65560 TBO65559:TBO65560 TLK65559:TLK65560 TVG65559:TVG65560 UFC65559:UFC65560 UOY65559:UOY65560 UYU65559:UYU65560 VIQ65559:VIQ65560 VSM65559:VSM65560 WCI65559:WCI65560 WME65559:WME65560 WWA65559:WWA65560 AC131095:AC131096 JO131095:JO131096 TK131095:TK131096 ADG131095:ADG131096 ANC131095:ANC131096 AWY131095:AWY131096 BGU131095:BGU131096 BQQ131095:BQQ131096 CAM131095:CAM131096 CKI131095:CKI131096 CUE131095:CUE131096 DEA131095:DEA131096 DNW131095:DNW131096 DXS131095:DXS131096 EHO131095:EHO131096 ERK131095:ERK131096 FBG131095:FBG131096 FLC131095:FLC131096 FUY131095:FUY131096 GEU131095:GEU131096 GOQ131095:GOQ131096 GYM131095:GYM131096 HII131095:HII131096 HSE131095:HSE131096 ICA131095:ICA131096 ILW131095:ILW131096 IVS131095:IVS131096 JFO131095:JFO131096 JPK131095:JPK131096 JZG131095:JZG131096 KJC131095:KJC131096 KSY131095:KSY131096 LCU131095:LCU131096 LMQ131095:LMQ131096 LWM131095:LWM131096 MGI131095:MGI131096 MQE131095:MQE131096 NAA131095:NAA131096 NJW131095:NJW131096 NTS131095:NTS131096 ODO131095:ODO131096 ONK131095:ONK131096 OXG131095:OXG131096 PHC131095:PHC131096 PQY131095:PQY131096 QAU131095:QAU131096 QKQ131095:QKQ131096 QUM131095:QUM131096 REI131095:REI131096 ROE131095:ROE131096 RYA131095:RYA131096 SHW131095:SHW131096 SRS131095:SRS131096 TBO131095:TBO131096 TLK131095:TLK131096 TVG131095:TVG131096 UFC131095:UFC131096 UOY131095:UOY131096 UYU131095:UYU131096 VIQ131095:VIQ131096 VSM131095:VSM131096 WCI131095:WCI131096 WME131095:WME131096 WWA131095:WWA131096 AC196631:AC196632 JO196631:JO196632 TK196631:TK196632 ADG196631:ADG196632 ANC196631:ANC196632 AWY196631:AWY196632 BGU196631:BGU196632 BQQ196631:BQQ196632 CAM196631:CAM196632 CKI196631:CKI196632 CUE196631:CUE196632 DEA196631:DEA196632 DNW196631:DNW196632 DXS196631:DXS196632 EHO196631:EHO196632 ERK196631:ERK196632 FBG196631:FBG196632 FLC196631:FLC196632 FUY196631:FUY196632 GEU196631:GEU196632 GOQ196631:GOQ196632 GYM196631:GYM196632 HII196631:HII196632 HSE196631:HSE196632 ICA196631:ICA196632 ILW196631:ILW196632 IVS196631:IVS196632 JFO196631:JFO196632 JPK196631:JPK196632 JZG196631:JZG196632 KJC196631:KJC196632 KSY196631:KSY196632 LCU196631:LCU196632 LMQ196631:LMQ196632 LWM196631:LWM196632 MGI196631:MGI196632 MQE196631:MQE196632 NAA196631:NAA196632 NJW196631:NJW196632 NTS196631:NTS196632 ODO196631:ODO196632 ONK196631:ONK196632 OXG196631:OXG196632 PHC196631:PHC196632 PQY196631:PQY196632 QAU196631:QAU196632 QKQ196631:QKQ196632 QUM196631:QUM196632 REI196631:REI196632 ROE196631:ROE196632 RYA196631:RYA196632 SHW196631:SHW196632 SRS196631:SRS196632 TBO196631:TBO196632 TLK196631:TLK196632 TVG196631:TVG196632 UFC196631:UFC196632 UOY196631:UOY196632 UYU196631:UYU196632 VIQ196631:VIQ196632 VSM196631:VSM196632 WCI196631:WCI196632 WME196631:WME196632 WWA196631:WWA196632 AC262167:AC262168 JO262167:JO262168 TK262167:TK262168 ADG262167:ADG262168 ANC262167:ANC262168 AWY262167:AWY262168 BGU262167:BGU262168 BQQ262167:BQQ262168 CAM262167:CAM262168 CKI262167:CKI262168 CUE262167:CUE262168 DEA262167:DEA262168 DNW262167:DNW262168 DXS262167:DXS262168 EHO262167:EHO262168 ERK262167:ERK262168 FBG262167:FBG262168 FLC262167:FLC262168 FUY262167:FUY262168 GEU262167:GEU262168 GOQ262167:GOQ262168 GYM262167:GYM262168 HII262167:HII262168 HSE262167:HSE262168 ICA262167:ICA262168 ILW262167:ILW262168 IVS262167:IVS262168 JFO262167:JFO262168 JPK262167:JPK262168 JZG262167:JZG262168 KJC262167:KJC262168 KSY262167:KSY262168 LCU262167:LCU262168 LMQ262167:LMQ262168 LWM262167:LWM262168 MGI262167:MGI262168 MQE262167:MQE262168 NAA262167:NAA262168 NJW262167:NJW262168 NTS262167:NTS262168 ODO262167:ODO262168 ONK262167:ONK262168 OXG262167:OXG262168 PHC262167:PHC262168 PQY262167:PQY262168 QAU262167:QAU262168 QKQ262167:QKQ262168 QUM262167:QUM262168 REI262167:REI262168 ROE262167:ROE262168 RYA262167:RYA262168 SHW262167:SHW262168 SRS262167:SRS262168 TBO262167:TBO262168 TLK262167:TLK262168 TVG262167:TVG262168 UFC262167:UFC262168 UOY262167:UOY262168 UYU262167:UYU262168 VIQ262167:VIQ262168 VSM262167:VSM262168 WCI262167:WCI262168 WME262167:WME262168 WWA262167:WWA262168 AC327703:AC327704 JO327703:JO327704 TK327703:TK327704 ADG327703:ADG327704 ANC327703:ANC327704 AWY327703:AWY327704 BGU327703:BGU327704 BQQ327703:BQQ327704 CAM327703:CAM327704 CKI327703:CKI327704 CUE327703:CUE327704 DEA327703:DEA327704 DNW327703:DNW327704 DXS327703:DXS327704 EHO327703:EHO327704 ERK327703:ERK327704 FBG327703:FBG327704 FLC327703:FLC327704 FUY327703:FUY327704 GEU327703:GEU327704 GOQ327703:GOQ327704 GYM327703:GYM327704 HII327703:HII327704 HSE327703:HSE327704 ICA327703:ICA327704 ILW327703:ILW327704 IVS327703:IVS327704 JFO327703:JFO327704 JPK327703:JPK327704 JZG327703:JZG327704 KJC327703:KJC327704 KSY327703:KSY327704 LCU327703:LCU327704 LMQ327703:LMQ327704 LWM327703:LWM327704 MGI327703:MGI327704 MQE327703:MQE327704 NAA327703:NAA327704 NJW327703:NJW327704 NTS327703:NTS327704 ODO327703:ODO327704 ONK327703:ONK327704 OXG327703:OXG327704 PHC327703:PHC327704 PQY327703:PQY327704 QAU327703:QAU327704 QKQ327703:QKQ327704 QUM327703:QUM327704 REI327703:REI327704 ROE327703:ROE327704 RYA327703:RYA327704 SHW327703:SHW327704 SRS327703:SRS327704 TBO327703:TBO327704 TLK327703:TLK327704 TVG327703:TVG327704 UFC327703:UFC327704 UOY327703:UOY327704 UYU327703:UYU327704 VIQ327703:VIQ327704 VSM327703:VSM327704 WCI327703:WCI327704 WME327703:WME327704 WWA327703:WWA327704 AC393239:AC393240 JO393239:JO393240 TK393239:TK393240 ADG393239:ADG393240 ANC393239:ANC393240 AWY393239:AWY393240 BGU393239:BGU393240 BQQ393239:BQQ393240 CAM393239:CAM393240 CKI393239:CKI393240 CUE393239:CUE393240 DEA393239:DEA393240 DNW393239:DNW393240 DXS393239:DXS393240 EHO393239:EHO393240 ERK393239:ERK393240 FBG393239:FBG393240 FLC393239:FLC393240 FUY393239:FUY393240 GEU393239:GEU393240 GOQ393239:GOQ393240 GYM393239:GYM393240 HII393239:HII393240 HSE393239:HSE393240 ICA393239:ICA393240 ILW393239:ILW393240 IVS393239:IVS393240 JFO393239:JFO393240 JPK393239:JPK393240 JZG393239:JZG393240 KJC393239:KJC393240 KSY393239:KSY393240 LCU393239:LCU393240 LMQ393239:LMQ393240 LWM393239:LWM393240 MGI393239:MGI393240 MQE393239:MQE393240 NAA393239:NAA393240 NJW393239:NJW393240 NTS393239:NTS393240 ODO393239:ODO393240 ONK393239:ONK393240 OXG393239:OXG393240 PHC393239:PHC393240 PQY393239:PQY393240 QAU393239:QAU393240 QKQ393239:QKQ393240 QUM393239:QUM393240 REI393239:REI393240 ROE393239:ROE393240 RYA393239:RYA393240 SHW393239:SHW393240 SRS393239:SRS393240 TBO393239:TBO393240 TLK393239:TLK393240 TVG393239:TVG393240 UFC393239:UFC393240 UOY393239:UOY393240 UYU393239:UYU393240 VIQ393239:VIQ393240 VSM393239:VSM393240 WCI393239:WCI393240 WME393239:WME393240 WWA393239:WWA393240 AC458775:AC458776 JO458775:JO458776 TK458775:TK458776 ADG458775:ADG458776 ANC458775:ANC458776 AWY458775:AWY458776 BGU458775:BGU458776 BQQ458775:BQQ458776 CAM458775:CAM458776 CKI458775:CKI458776 CUE458775:CUE458776 DEA458775:DEA458776 DNW458775:DNW458776 DXS458775:DXS458776 EHO458775:EHO458776 ERK458775:ERK458776 FBG458775:FBG458776 FLC458775:FLC458776 FUY458775:FUY458776 GEU458775:GEU458776 GOQ458775:GOQ458776 GYM458775:GYM458776 HII458775:HII458776 HSE458775:HSE458776 ICA458775:ICA458776 ILW458775:ILW458776 IVS458775:IVS458776 JFO458775:JFO458776 JPK458775:JPK458776 JZG458775:JZG458776 KJC458775:KJC458776 KSY458775:KSY458776 LCU458775:LCU458776 LMQ458775:LMQ458776 LWM458775:LWM458776 MGI458775:MGI458776 MQE458775:MQE458776 NAA458775:NAA458776 NJW458775:NJW458776 NTS458775:NTS458776 ODO458775:ODO458776 ONK458775:ONK458776 OXG458775:OXG458776 PHC458775:PHC458776 PQY458775:PQY458776 QAU458775:QAU458776 QKQ458775:QKQ458776 QUM458775:QUM458776 REI458775:REI458776 ROE458775:ROE458776 RYA458775:RYA458776 SHW458775:SHW458776 SRS458775:SRS458776 TBO458775:TBO458776 TLK458775:TLK458776 TVG458775:TVG458776 UFC458775:UFC458776 UOY458775:UOY458776 UYU458775:UYU458776 VIQ458775:VIQ458776 VSM458775:VSM458776 WCI458775:WCI458776 WME458775:WME458776 WWA458775:WWA458776 AC524311:AC524312 JO524311:JO524312 TK524311:TK524312 ADG524311:ADG524312 ANC524311:ANC524312 AWY524311:AWY524312 BGU524311:BGU524312 BQQ524311:BQQ524312 CAM524311:CAM524312 CKI524311:CKI524312 CUE524311:CUE524312 DEA524311:DEA524312 DNW524311:DNW524312 DXS524311:DXS524312 EHO524311:EHO524312 ERK524311:ERK524312 FBG524311:FBG524312 FLC524311:FLC524312 FUY524311:FUY524312 GEU524311:GEU524312 GOQ524311:GOQ524312 GYM524311:GYM524312 HII524311:HII524312 HSE524311:HSE524312 ICA524311:ICA524312 ILW524311:ILW524312 IVS524311:IVS524312 JFO524311:JFO524312 JPK524311:JPK524312 JZG524311:JZG524312 KJC524311:KJC524312 KSY524311:KSY524312 LCU524311:LCU524312 LMQ524311:LMQ524312 LWM524311:LWM524312 MGI524311:MGI524312 MQE524311:MQE524312 NAA524311:NAA524312 NJW524311:NJW524312 NTS524311:NTS524312 ODO524311:ODO524312 ONK524311:ONK524312 OXG524311:OXG524312 PHC524311:PHC524312 PQY524311:PQY524312 QAU524311:QAU524312 QKQ524311:QKQ524312 QUM524311:QUM524312 REI524311:REI524312 ROE524311:ROE524312 RYA524311:RYA524312 SHW524311:SHW524312 SRS524311:SRS524312 TBO524311:TBO524312 TLK524311:TLK524312 TVG524311:TVG524312 UFC524311:UFC524312 UOY524311:UOY524312 UYU524311:UYU524312 VIQ524311:VIQ524312 VSM524311:VSM524312 WCI524311:WCI524312 WME524311:WME524312 WWA524311:WWA524312 AC589847:AC589848 JO589847:JO589848 TK589847:TK589848 ADG589847:ADG589848 ANC589847:ANC589848 AWY589847:AWY589848 BGU589847:BGU589848 BQQ589847:BQQ589848 CAM589847:CAM589848 CKI589847:CKI589848 CUE589847:CUE589848 DEA589847:DEA589848 DNW589847:DNW589848 DXS589847:DXS589848 EHO589847:EHO589848 ERK589847:ERK589848 FBG589847:FBG589848 FLC589847:FLC589848 FUY589847:FUY589848 GEU589847:GEU589848 GOQ589847:GOQ589848 GYM589847:GYM589848 HII589847:HII589848 HSE589847:HSE589848 ICA589847:ICA589848 ILW589847:ILW589848 IVS589847:IVS589848 JFO589847:JFO589848 JPK589847:JPK589848 JZG589847:JZG589848 KJC589847:KJC589848 KSY589847:KSY589848 LCU589847:LCU589848 LMQ589847:LMQ589848 LWM589847:LWM589848 MGI589847:MGI589848 MQE589847:MQE589848 NAA589847:NAA589848 NJW589847:NJW589848 NTS589847:NTS589848 ODO589847:ODO589848 ONK589847:ONK589848 OXG589847:OXG589848 PHC589847:PHC589848 PQY589847:PQY589848 QAU589847:QAU589848 QKQ589847:QKQ589848 QUM589847:QUM589848 REI589847:REI589848 ROE589847:ROE589848 RYA589847:RYA589848 SHW589847:SHW589848 SRS589847:SRS589848 TBO589847:TBO589848 TLK589847:TLK589848 TVG589847:TVG589848 UFC589847:UFC589848 UOY589847:UOY589848 UYU589847:UYU589848 VIQ589847:VIQ589848 VSM589847:VSM589848 WCI589847:WCI589848 WME589847:WME589848 WWA589847:WWA589848 AC655383:AC655384 JO655383:JO655384 TK655383:TK655384 ADG655383:ADG655384 ANC655383:ANC655384 AWY655383:AWY655384 BGU655383:BGU655384 BQQ655383:BQQ655384 CAM655383:CAM655384 CKI655383:CKI655384 CUE655383:CUE655384 DEA655383:DEA655384 DNW655383:DNW655384 DXS655383:DXS655384 EHO655383:EHO655384 ERK655383:ERK655384 FBG655383:FBG655384 FLC655383:FLC655384 FUY655383:FUY655384 GEU655383:GEU655384 GOQ655383:GOQ655384 GYM655383:GYM655384 HII655383:HII655384 HSE655383:HSE655384 ICA655383:ICA655384 ILW655383:ILW655384 IVS655383:IVS655384 JFO655383:JFO655384 JPK655383:JPK655384 JZG655383:JZG655384 KJC655383:KJC655384 KSY655383:KSY655384 LCU655383:LCU655384 LMQ655383:LMQ655384 LWM655383:LWM655384 MGI655383:MGI655384 MQE655383:MQE655384 NAA655383:NAA655384 NJW655383:NJW655384 NTS655383:NTS655384 ODO655383:ODO655384 ONK655383:ONK655384 OXG655383:OXG655384 PHC655383:PHC655384 PQY655383:PQY655384 QAU655383:QAU655384 QKQ655383:QKQ655384 QUM655383:QUM655384 REI655383:REI655384 ROE655383:ROE655384 RYA655383:RYA655384 SHW655383:SHW655384 SRS655383:SRS655384 TBO655383:TBO655384 TLK655383:TLK655384 TVG655383:TVG655384 UFC655383:UFC655384 UOY655383:UOY655384 UYU655383:UYU655384 VIQ655383:VIQ655384 VSM655383:VSM655384 WCI655383:WCI655384 WME655383:WME655384 WWA655383:WWA655384 AC720919:AC720920 JO720919:JO720920 TK720919:TK720920 ADG720919:ADG720920 ANC720919:ANC720920 AWY720919:AWY720920 BGU720919:BGU720920 BQQ720919:BQQ720920 CAM720919:CAM720920 CKI720919:CKI720920 CUE720919:CUE720920 DEA720919:DEA720920 DNW720919:DNW720920 DXS720919:DXS720920 EHO720919:EHO720920 ERK720919:ERK720920 FBG720919:FBG720920 FLC720919:FLC720920 FUY720919:FUY720920 GEU720919:GEU720920 GOQ720919:GOQ720920 GYM720919:GYM720920 HII720919:HII720920 HSE720919:HSE720920 ICA720919:ICA720920 ILW720919:ILW720920 IVS720919:IVS720920 JFO720919:JFO720920 JPK720919:JPK720920 JZG720919:JZG720920 KJC720919:KJC720920 KSY720919:KSY720920 LCU720919:LCU720920 LMQ720919:LMQ720920 LWM720919:LWM720920 MGI720919:MGI720920 MQE720919:MQE720920 NAA720919:NAA720920 NJW720919:NJW720920 NTS720919:NTS720920 ODO720919:ODO720920 ONK720919:ONK720920 OXG720919:OXG720920 PHC720919:PHC720920 PQY720919:PQY720920 QAU720919:QAU720920 QKQ720919:QKQ720920 QUM720919:QUM720920 REI720919:REI720920 ROE720919:ROE720920 RYA720919:RYA720920 SHW720919:SHW720920 SRS720919:SRS720920 TBO720919:TBO720920 TLK720919:TLK720920 TVG720919:TVG720920 UFC720919:UFC720920 UOY720919:UOY720920 UYU720919:UYU720920 VIQ720919:VIQ720920 VSM720919:VSM720920 WCI720919:WCI720920 WME720919:WME720920 WWA720919:WWA720920 AC786455:AC786456 JO786455:JO786456 TK786455:TK786456 ADG786455:ADG786456 ANC786455:ANC786456 AWY786455:AWY786456 BGU786455:BGU786456 BQQ786455:BQQ786456 CAM786455:CAM786456 CKI786455:CKI786456 CUE786455:CUE786456 DEA786455:DEA786456 DNW786455:DNW786456 DXS786455:DXS786456 EHO786455:EHO786456 ERK786455:ERK786456 FBG786455:FBG786456 FLC786455:FLC786456 FUY786455:FUY786456 GEU786455:GEU786456 GOQ786455:GOQ786456 GYM786455:GYM786456 HII786455:HII786456 HSE786455:HSE786456 ICA786455:ICA786456 ILW786455:ILW786456 IVS786455:IVS786456 JFO786455:JFO786456 JPK786455:JPK786456 JZG786455:JZG786456 KJC786455:KJC786456 KSY786455:KSY786456 LCU786455:LCU786456 LMQ786455:LMQ786456 LWM786455:LWM786456 MGI786455:MGI786456 MQE786455:MQE786456 NAA786455:NAA786456 NJW786455:NJW786456 NTS786455:NTS786456 ODO786455:ODO786456 ONK786455:ONK786456 OXG786455:OXG786456 PHC786455:PHC786456 PQY786455:PQY786456 QAU786455:QAU786456 QKQ786455:QKQ786456 QUM786455:QUM786456 REI786455:REI786456 ROE786455:ROE786456 RYA786455:RYA786456 SHW786455:SHW786456 SRS786455:SRS786456 TBO786455:TBO786456 TLK786455:TLK786456 TVG786455:TVG786456 UFC786455:UFC786456 UOY786455:UOY786456 UYU786455:UYU786456 VIQ786455:VIQ786456 VSM786455:VSM786456 WCI786455:WCI786456 WME786455:WME786456 WWA786455:WWA786456 AC851991:AC851992 JO851991:JO851992 TK851991:TK851992 ADG851991:ADG851992 ANC851991:ANC851992 AWY851991:AWY851992 BGU851991:BGU851992 BQQ851991:BQQ851992 CAM851991:CAM851992 CKI851991:CKI851992 CUE851991:CUE851992 DEA851991:DEA851992 DNW851991:DNW851992 DXS851991:DXS851992 EHO851991:EHO851992 ERK851991:ERK851992 FBG851991:FBG851992 FLC851991:FLC851992 FUY851991:FUY851992 GEU851991:GEU851992 GOQ851991:GOQ851992 GYM851991:GYM851992 HII851991:HII851992 HSE851991:HSE851992 ICA851991:ICA851992 ILW851991:ILW851992 IVS851991:IVS851992 JFO851991:JFO851992 JPK851991:JPK851992 JZG851991:JZG851992 KJC851991:KJC851992 KSY851991:KSY851992 LCU851991:LCU851992 LMQ851991:LMQ851992 LWM851991:LWM851992 MGI851991:MGI851992 MQE851991:MQE851992 NAA851991:NAA851992 NJW851991:NJW851992 NTS851991:NTS851992 ODO851991:ODO851992 ONK851991:ONK851992 OXG851991:OXG851992 PHC851991:PHC851992 PQY851991:PQY851992 QAU851991:QAU851992 QKQ851991:QKQ851992 QUM851991:QUM851992 REI851991:REI851992 ROE851991:ROE851992 RYA851991:RYA851992 SHW851991:SHW851992 SRS851991:SRS851992 TBO851991:TBO851992 TLK851991:TLK851992 TVG851991:TVG851992 UFC851991:UFC851992 UOY851991:UOY851992 UYU851991:UYU851992 VIQ851991:VIQ851992 VSM851991:VSM851992 WCI851991:WCI851992 WME851991:WME851992 WWA851991:WWA851992 AC917527:AC917528 JO917527:JO917528 TK917527:TK917528 ADG917527:ADG917528 ANC917527:ANC917528 AWY917527:AWY917528 BGU917527:BGU917528 BQQ917527:BQQ917528 CAM917527:CAM917528 CKI917527:CKI917528 CUE917527:CUE917528 DEA917527:DEA917528 DNW917527:DNW917528 DXS917527:DXS917528 EHO917527:EHO917528 ERK917527:ERK917528 FBG917527:FBG917528 FLC917527:FLC917528 FUY917527:FUY917528 GEU917527:GEU917528 GOQ917527:GOQ917528 GYM917527:GYM917528 HII917527:HII917528 HSE917527:HSE917528 ICA917527:ICA917528 ILW917527:ILW917528 IVS917527:IVS917528 JFO917527:JFO917528 JPK917527:JPK917528 JZG917527:JZG917528 KJC917527:KJC917528 KSY917527:KSY917528 LCU917527:LCU917528 LMQ917527:LMQ917528 LWM917527:LWM917528 MGI917527:MGI917528 MQE917527:MQE917528 NAA917527:NAA917528 NJW917527:NJW917528 NTS917527:NTS917528 ODO917527:ODO917528 ONK917527:ONK917528 OXG917527:OXG917528 PHC917527:PHC917528 PQY917527:PQY917528 QAU917527:QAU917528 QKQ917527:QKQ917528 QUM917527:QUM917528 REI917527:REI917528 ROE917527:ROE917528 RYA917527:RYA917528 SHW917527:SHW917528 SRS917527:SRS917528 TBO917527:TBO917528 TLK917527:TLK917528 TVG917527:TVG917528 UFC917527:UFC917528 UOY917527:UOY917528 UYU917527:UYU917528 VIQ917527:VIQ917528 VSM917527:VSM917528 WCI917527:WCI917528 WME917527:WME917528 WWA917527:WWA917528 AC983063:AC983064 JO983063:JO983064 TK983063:TK983064 ADG983063:ADG983064 ANC983063:ANC983064 AWY983063:AWY983064 BGU983063:BGU983064 BQQ983063:BQQ983064 CAM983063:CAM983064 CKI983063:CKI983064 CUE983063:CUE983064 DEA983063:DEA983064 DNW983063:DNW983064 DXS983063:DXS983064 EHO983063:EHO983064 ERK983063:ERK983064 FBG983063:FBG983064 FLC983063:FLC983064 FUY983063:FUY983064 GEU983063:GEU983064 GOQ983063:GOQ983064 GYM983063:GYM983064 HII983063:HII983064 HSE983063:HSE983064 ICA983063:ICA983064 ILW983063:ILW983064 IVS983063:IVS983064 JFO983063:JFO983064 JPK983063:JPK983064 JZG983063:JZG983064 KJC983063:KJC983064 KSY983063:KSY983064 LCU983063:LCU983064 LMQ983063:LMQ983064 LWM983063:LWM983064 MGI983063:MGI983064 MQE983063:MQE983064 NAA983063:NAA983064 NJW983063:NJW983064 NTS983063:NTS983064 ODO983063:ODO983064 ONK983063:ONK983064 OXG983063:OXG983064 PHC983063:PHC983064 PQY983063:PQY983064 QAU983063:QAU983064 QKQ983063:QKQ983064 QUM983063:QUM983064 REI983063:REI983064 ROE983063:ROE983064 RYA983063:RYA983064 SHW983063:SHW983064 SRS983063:SRS983064 TBO983063:TBO983064 TLK983063:TLK983064 TVG983063:TVG983064 UFC983063:UFC983064 UOY983063:UOY983064 UYU983063:UYU983064 VIQ983063:VIQ983064 VSM983063:VSM983064 WCI983063:WCI983064 WME983063:WME983064 WWA983063:WWA983064 AE589847 JQ23 TM23 ADI23 ANE23 AXA23 BGW23 BQS23 CAO23 CKK23 CUG23 DEC23 DNY23 DXU23 EHQ23 ERM23 FBI23 FLE23 FVA23 GEW23 GOS23 GYO23 HIK23 HSG23 ICC23 ILY23 IVU23 JFQ23 JPM23 JZI23 KJE23 KTA23 LCW23 LMS23 LWO23 MGK23 MQG23 NAC23 NJY23 NTU23 ODQ23 ONM23 OXI23 PHE23 PRA23 QAW23 QKS23 QUO23 REK23 ROG23 RYC23 SHY23 SRU23 TBQ23 TLM23 TVI23 UFE23 UPA23 UYW23 VIS23 VSO23 WCK23 WMG23 WWC23 AE655383 JQ65559 TM65559 ADI65559 ANE65559 AXA65559 BGW65559 BQS65559 CAO65559 CKK65559 CUG65559 DEC65559 DNY65559 DXU65559 EHQ65559 ERM65559 FBI65559 FLE65559 FVA65559 GEW65559 GOS65559 GYO65559 HIK65559 HSG65559 ICC65559 ILY65559 IVU65559 JFQ65559 JPM65559 JZI65559 KJE65559 KTA65559 LCW65559 LMS65559 LWO65559 MGK65559 MQG65559 NAC65559 NJY65559 NTU65559 ODQ65559 ONM65559 OXI65559 PHE65559 PRA65559 QAW65559 QKS65559 QUO65559 REK65559 ROG65559 RYC65559 SHY65559 SRU65559 TBQ65559 TLM65559 TVI65559 UFE65559 UPA65559 UYW65559 VIS65559 VSO65559 WCK65559 WMG65559 WWC65559 AE720919 JQ131095 TM131095 ADI131095 ANE131095 AXA131095 BGW131095 BQS131095 CAO131095 CKK131095 CUG131095 DEC131095 DNY131095 DXU131095 EHQ131095 ERM131095 FBI131095 FLE131095 FVA131095 GEW131095 GOS131095 GYO131095 HIK131095 HSG131095 ICC131095 ILY131095 IVU131095 JFQ131095 JPM131095 JZI131095 KJE131095 KTA131095 LCW131095 LMS131095 LWO131095 MGK131095 MQG131095 NAC131095 NJY131095 NTU131095 ODQ131095 ONM131095 OXI131095 PHE131095 PRA131095 QAW131095 QKS131095 QUO131095 REK131095 ROG131095 RYC131095 SHY131095 SRU131095 TBQ131095 TLM131095 TVI131095 UFE131095 UPA131095 UYW131095 VIS131095 VSO131095 WCK131095 WMG131095 WWC131095 AE786455 JQ196631 TM196631 ADI196631 ANE196631 AXA196631 BGW196631 BQS196631 CAO196631 CKK196631 CUG196631 DEC196631 DNY196631 DXU196631 EHQ196631 ERM196631 FBI196631 FLE196631 FVA196631 GEW196631 GOS196631 GYO196631 HIK196631 HSG196631 ICC196631 ILY196631 IVU196631 JFQ196631 JPM196631 JZI196631 KJE196631 KTA196631 LCW196631 LMS196631 LWO196631 MGK196631 MQG196631 NAC196631 NJY196631 NTU196631 ODQ196631 ONM196631 OXI196631 PHE196631 PRA196631 QAW196631 QKS196631 QUO196631 REK196631 ROG196631 RYC196631 SHY196631 SRU196631 TBQ196631 TLM196631 TVI196631 UFE196631 UPA196631 UYW196631 VIS196631 VSO196631 WCK196631 WMG196631 WWC196631 AE851991 JQ262167 TM262167 ADI262167 ANE262167 AXA262167 BGW262167 BQS262167 CAO262167 CKK262167 CUG262167 DEC262167 DNY262167 DXU262167 EHQ262167 ERM262167 FBI262167 FLE262167 FVA262167 GEW262167 GOS262167 GYO262167 HIK262167 HSG262167 ICC262167 ILY262167 IVU262167 JFQ262167 JPM262167 JZI262167 KJE262167 KTA262167 LCW262167 LMS262167 LWO262167 MGK262167 MQG262167 NAC262167 NJY262167 NTU262167 ODQ262167 ONM262167 OXI262167 PHE262167 PRA262167 QAW262167 QKS262167 QUO262167 REK262167 ROG262167 RYC262167 SHY262167 SRU262167 TBQ262167 TLM262167 TVI262167 UFE262167 UPA262167 UYW262167 VIS262167 VSO262167 WCK262167 WMG262167 WWC262167 AE917527 JQ327703 TM327703 ADI327703 ANE327703 AXA327703 BGW327703 BQS327703 CAO327703 CKK327703 CUG327703 DEC327703 DNY327703 DXU327703 EHQ327703 ERM327703 FBI327703 FLE327703 FVA327703 GEW327703 GOS327703 GYO327703 HIK327703 HSG327703 ICC327703 ILY327703 IVU327703 JFQ327703 JPM327703 JZI327703 KJE327703 KTA327703 LCW327703 LMS327703 LWO327703 MGK327703 MQG327703 NAC327703 NJY327703 NTU327703 ODQ327703 ONM327703 OXI327703 PHE327703 PRA327703 QAW327703 QKS327703 QUO327703 REK327703 ROG327703 RYC327703 SHY327703 SRU327703 TBQ327703 TLM327703 TVI327703 UFE327703 UPA327703 UYW327703 VIS327703 VSO327703 WCK327703 WMG327703 WWC327703 AE983063 JQ393239 TM393239 ADI393239 ANE393239 AXA393239 BGW393239 BQS393239 CAO393239 CKK393239 CUG393239 DEC393239 DNY393239 DXU393239 EHQ393239 ERM393239 FBI393239 FLE393239 FVA393239 GEW393239 GOS393239 GYO393239 HIK393239 HSG393239 ICC393239 ILY393239 IVU393239 JFQ393239 JPM393239 JZI393239 KJE393239 KTA393239 LCW393239 LMS393239 LWO393239 MGK393239 MQG393239 NAC393239 NJY393239 NTU393239 ODQ393239 ONM393239 OXI393239 PHE393239 PRA393239 QAW393239 QKS393239 QUO393239 REK393239 ROG393239 RYC393239 SHY393239 SRU393239 TBQ393239 TLM393239 TVI393239 UFE393239 UPA393239 UYW393239 VIS393239 VSO393239 WCK393239 WMG393239 WWC393239 AE65559 JQ458775 TM458775 ADI458775 ANE458775 AXA458775 BGW458775 BQS458775 CAO458775 CKK458775 CUG458775 DEC458775 DNY458775 DXU458775 EHQ458775 ERM458775 FBI458775 FLE458775 FVA458775 GEW458775 GOS458775 GYO458775 HIK458775 HSG458775 ICC458775 ILY458775 IVU458775 JFQ458775 JPM458775 JZI458775 KJE458775 KTA458775 LCW458775 LMS458775 LWO458775 MGK458775 MQG458775 NAC458775 NJY458775 NTU458775 ODQ458775 ONM458775 OXI458775 PHE458775 PRA458775 QAW458775 QKS458775 QUO458775 REK458775 ROG458775 RYC458775 SHY458775 SRU458775 TBQ458775 TLM458775 TVI458775 UFE458775 UPA458775 UYW458775 VIS458775 VSO458775 WCK458775 WMG458775 WWC458775 AE131095 JQ524311 TM524311 ADI524311 ANE524311 AXA524311 BGW524311 BQS524311 CAO524311 CKK524311 CUG524311 DEC524311 DNY524311 DXU524311 EHQ524311 ERM524311 FBI524311 FLE524311 FVA524311 GEW524311 GOS524311 GYO524311 HIK524311 HSG524311 ICC524311 ILY524311 IVU524311 JFQ524311 JPM524311 JZI524311 KJE524311 KTA524311 LCW524311 LMS524311 LWO524311 MGK524311 MQG524311 NAC524311 NJY524311 NTU524311 ODQ524311 ONM524311 OXI524311 PHE524311 PRA524311 QAW524311 QKS524311 QUO524311 REK524311 ROG524311 RYC524311 SHY524311 SRU524311 TBQ524311 TLM524311 TVI524311 UFE524311 UPA524311 UYW524311 VIS524311 VSO524311 WCK524311 WMG524311 WWC524311 AE196631 JQ589847 TM589847 ADI589847 ANE589847 AXA589847 BGW589847 BQS589847 CAO589847 CKK589847 CUG589847 DEC589847 DNY589847 DXU589847 EHQ589847 ERM589847 FBI589847 FLE589847 FVA589847 GEW589847 GOS589847 GYO589847 HIK589847 HSG589847 ICC589847 ILY589847 IVU589847 JFQ589847 JPM589847 JZI589847 KJE589847 KTA589847 LCW589847 LMS589847 LWO589847 MGK589847 MQG589847 NAC589847 NJY589847 NTU589847 ODQ589847 ONM589847 OXI589847 PHE589847 PRA589847 QAW589847 QKS589847 QUO589847 REK589847 ROG589847 RYC589847 SHY589847 SRU589847 TBQ589847 TLM589847 TVI589847 UFE589847 UPA589847 UYW589847 VIS589847 VSO589847 WCK589847 WMG589847 WWC589847 AE262167 JQ655383 TM655383 ADI655383 ANE655383 AXA655383 BGW655383 BQS655383 CAO655383 CKK655383 CUG655383 DEC655383 DNY655383 DXU655383 EHQ655383 ERM655383 FBI655383 FLE655383 FVA655383 GEW655383 GOS655383 GYO655383 HIK655383 HSG655383 ICC655383 ILY655383 IVU655383 JFQ655383 JPM655383 JZI655383 KJE655383 KTA655383 LCW655383 LMS655383 LWO655383 MGK655383 MQG655383 NAC655383 NJY655383 NTU655383 ODQ655383 ONM655383 OXI655383 PHE655383 PRA655383 QAW655383 QKS655383 QUO655383 REK655383 ROG655383 RYC655383 SHY655383 SRU655383 TBQ655383 TLM655383 TVI655383 UFE655383 UPA655383 UYW655383 VIS655383 VSO655383 WCK655383 WMG655383 WWC655383 AE327703 JQ720919 TM720919 ADI720919 ANE720919 AXA720919 BGW720919 BQS720919 CAO720919 CKK720919 CUG720919 DEC720919 DNY720919 DXU720919 EHQ720919 ERM720919 FBI720919 FLE720919 FVA720919 GEW720919 GOS720919 GYO720919 HIK720919 HSG720919 ICC720919 ILY720919 IVU720919 JFQ720919 JPM720919 JZI720919 KJE720919 KTA720919 LCW720919 LMS720919 LWO720919 MGK720919 MQG720919 NAC720919 NJY720919 NTU720919 ODQ720919 ONM720919 OXI720919 PHE720919 PRA720919 QAW720919 QKS720919 QUO720919 REK720919 ROG720919 RYC720919 SHY720919 SRU720919 TBQ720919 TLM720919 TVI720919 UFE720919 UPA720919 UYW720919 VIS720919 VSO720919 WCK720919 WMG720919 WWC720919 AE393239 JQ786455 TM786455 ADI786455 ANE786455 AXA786455 BGW786455 BQS786455 CAO786455 CKK786455 CUG786455 DEC786455 DNY786455 DXU786455 EHQ786455 ERM786455 FBI786455 FLE786455 FVA786455 GEW786455 GOS786455 GYO786455 HIK786455 HSG786455 ICC786455 ILY786455 IVU786455 JFQ786455 JPM786455 JZI786455 KJE786455 KTA786455 LCW786455 LMS786455 LWO786455 MGK786455 MQG786455 NAC786455 NJY786455 NTU786455 ODQ786455 ONM786455 OXI786455 PHE786455 PRA786455 QAW786455 QKS786455 QUO786455 REK786455 ROG786455 RYC786455 SHY786455 SRU786455 TBQ786455 TLM786455 TVI786455 UFE786455 UPA786455 UYW786455 VIS786455 VSO786455 WCK786455 WMG786455 WWC786455 AE23 JQ851991 TM851991 ADI851991 ANE851991 AXA851991 BGW851991 BQS851991 CAO851991 CKK851991 CUG851991 DEC851991 DNY851991 DXU851991 EHQ851991 ERM851991 FBI851991 FLE851991 FVA851991 GEW851991 GOS851991 GYO851991 HIK851991 HSG851991 ICC851991 ILY851991 IVU851991 JFQ851991 JPM851991 JZI851991 KJE851991 KTA851991 LCW851991 LMS851991 LWO851991 MGK851991 MQG851991 NAC851991 NJY851991 NTU851991 ODQ851991 ONM851991 OXI851991 PHE851991 PRA851991 QAW851991 QKS851991 QUO851991 REK851991 ROG851991 RYC851991 SHY851991 SRU851991 TBQ851991 TLM851991 TVI851991 UFE851991 UPA851991 UYW851991 VIS851991 VSO851991 WCK851991 WMG851991 WWC851991 JQ917527 TM917527 ADI917527 ANE917527 AXA917527 BGW917527 BQS917527 CAO917527 CKK917527 CUG917527 DEC917527 DNY917527 DXU917527 EHQ917527 ERM917527 FBI917527 FLE917527 FVA917527 GEW917527 GOS917527 GYO917527 HIK917527 HSG917527 ICC917527 ILY917527 IVU917527 JFQ917527 JPM917527 JZI917527 KJE917527 KTA917527 LCW917527 LMS917527 LWO917527 MGK917527 MQG917527 NAC917527 NJY917527 NTU917527 ODQ917527 ONM917527 OXI917527 PHE917527 PRA917527 QAW917527 QKS917527 QUO917527 REK917527 ROG917527 RYC917527 SHY917527 SRU917527 TBQ917527 TLM917527 TVI917527 UFE917527 UPA917527 UYW917527 VIS917527 VSO917527 WCK917527 WMG917527 WWC917527 WWC983063 JQ983063 TM983063 ADI983063 ANE983063 AXA983063 BGW983063 BQS983063 CAO983063 CKK983063 CUG983063 DEC983063 DNY983063 DXU983063 EHQ983063 ERM983063 FBI983063 FLE983063 FVA983063 GEW983063 GOS983063 GYO983063 HIK983063 HSG983063 ICC983063 ILY983063 IVU983063 JFQ983063 JPM983063 JZI983063 KJE983063 KTA983063 LCW983063 LMS983063 LWO983063 MGK983063 MQG983063 NAC983063 NJY983063 NTU983063 ODQ983063 ONM983063 OXI983063 PHE983063 PRA983063 QAW983063 QKS983063 QUO983063 REK983063 ROG983063 RYC983063 SHY983063 SRU983063 TBQ983063 TLM983063 TVI983063 UFE983063 UPA983063 UYW983063 VIS983063 VSO983063 WCK983063 WMG983063 AE458775 AE524311"/>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Instruction">
    <tabColor rgb="FFCCCCFF"/>
  </sheetPr>
  <dimension ref="A1:AG113"/>
  <sheetViews>
    <sheetView showGridLines="0" zoomScaleNormal="100" workbookViewId="0"/>
  </sheetViews>
  <sheetFormatPr defaultRowHeight="11.25"/>
  <cols>
    <col min="1" max="1" width="3.28515625" customWidth="1"/>
    <col min="2" max="2" width="8.7109375" customWidth="1"/>
    <col min="3" max="3" width="22.28515625" customWidth="1"/>
    <col min="4" max="4" width="4.28515625" customWidth="1"/>
    <col min="5" max="6" width="4.42578125" customWidth="1"/>
    <col min="7" max="7" width="4.5703125" customWidth="1"/>
    <col min="8" max="25" width="4.42578125" customWidth="1"/>
    <col min="26" max="33" width="9.140625" style="79" customWidth="1"/>
  </cols>
  <sheetData>
    <row r="1" spans="1:27" ht="3" customHeight="1">
      <c r="AA1" s="79" t="s">
        <v>239</v>
      </c>
    </row>
    <row r="2" spans="1:27" ht="16.5" customHeight="1">
      <c r="B2" s="1134" t="str">
        <f>"Код отчёта: " &amp; GetCode()</f>
        <v>Код отчёта: FAS.JKH.OPEN.INFO.PRICE.WARM</v>
      </c>
      <c r="C2" s="1134"/>
      <c r="D2" s="1134"/>
      <c r="E2" s="1134"/>
      <c r="F2" s="1134"/>
      <c r="G2" s="1134"/>
      <c r="Q2" s="231"/>
      <c r="R2" s="231"/>
      <c r="S2" s="231"/>
      <c r="T2" s="231"/>
      <c r="U2" s="231"/>
      <c r="V2" s="231"/>
      <c r="W2" s="231"/>
    </row>
    <row r="3" spans="1:27" ht="18" customHeight="1">
      <c r="B3" s="1135" t="str">
        <f>"Версия " &amp; GetVersion()</f>
        <v>Версия 1.0.2</v>
      </c>
      <c r="C3" s="1135"/>
      <c r="H3" s="43"/>
      <c r="I3" s="43"/>
      <c r="J3" s="43"/>
      <c r="K3" s="43"/>
      <c r="L3" s="43"/>
      <c r="M3" s="43"/>
      <c r="N3" s="43"/>
      <c r="O3" s="43"/>
      <c r="P3" s="43"/>
      <c r="Q3" s="231"/>
      <c r="R3" s="231"/>
      <c r="S3" s="231"/>
      <c r="T3" s="231"/>
      <c r="U3" s="231"/>
      <c r="V3" s="231"/>
      <c r="W3" s="261"/>
      <c r="X3" s="43"/>
      <c r="Y3" s="43"/>
    </row>
    <row r="4" spans="1:27" ht="3" customHeight="1">
      <c r="D4" s="43"/>
      <c r="E4" s="43"/>
      <c r="F4" s="43"/>
      <c r="G4" s="43"/>
      <c r="H4" s="43"/>
      <c r="I4" s="43"/>
      <c r="J4" s="43"/>
      <c r="K4" s="43"/>
      <c r="L4" s="43"/>
      <c r="M4" s="43"/>
      <c r="N4" s="43"/>
      <c r="O4" s="43"/>
      <c r="P4" s="43"/>
      <c r="Q4" s="43"/>
      <c r="R4" s="43"/>
      <c r="S4" s="43"/>
      <c r="T4" s="43"/>
      <c r="U4" s="43"/>
      <c r="V4" s="43"/>
      <c r="W4" s="43"/>
      <c r="X4" s="43"/>
      <c r="Y4" s="43"/>
    </row>
    <row r="5" spans="1:27" ht="42.75" customHeight="1">
      <c r="B5" s="1138" t="s">
        <v>769</v>
      </c>
      <c r="C5" s="1139"/>
      <c r="D5" s="1139"/>
      <c r="E5" s="1139"/>
      <c r="F5" s="1139"/>
      <c r="G5" s="1139"/>
      <c r="H5" s="1139"/>
      <c r="I5" s="1139"/>
      <c r="J5" s="1139"/>
      <c r="K5" s="1139"/>
      <c r="L5" s="1139"/>
      <c r="M5" s="1139"/>
      <c r="N5" s="1139"/>
      <c r="O5" s="1139"/>
      <c r="P5" s="1139"/>
      <c r="Q5" s="1139"/>
      <c r="R5" s="1139"/>
      <c r="S5" s="1139"/>
      <c r="T5" s="1139"/>
      <c r="U5" s="1139"/>
      <c r="V5" s="1139"/>
      <c r="W5" s="1139"/>
      <c r="X5" s="1139"/>
      <c r="Y5" s="1139"/>
    </row>
    <row r="6" spans="1:27" ht="9.75" customHeight="1">
      <c r="A6" s="43"/>
      <c r="B6" s="78"/>
      <c r="C6" s="77"/>
      <c r="D6" s="60"/>
      <c r="E6" s="60"/>
      <c r="F6" s="60"/>
      <c r="G6" s="60"/>
      <c r="H6" s="60"/>
      <c r="I6" s="60"/>
      <c r="J6" s="60"/>
      <c r="K6" s="60"/>
      <c r="L6" s="60"/>
      <c r="M6" s="60"/>
      <c r="N6" s="60"/>
      <c r="O6" s="60"/>
      <c r="P6" s="60"/>
      <c r="Q6" s="60"/>
      <c r="R6" s="60"/>
      <c r="S6" s="60"/>
      <c r="T6" s="60"/>
      <c r="U6" s="60"/>
      <c r="V6" s="60"/>
      <c r="W6" s="60"/>
      <c r="X6" s="60"/>
      <c r="Y6" s="59"/>
    </row>
    <row r="7" spans="1:27" ht="15" customHeight="1">
      <c r="A7" s="43"/>
      <c r="B7" s="78"/>
      <c r="C7" s="77"/>
      <c r="D7" s="60"/>
      <c r="E7" s="1136" t="s">
        <v>589</v>
      </c>
      <c r="F7" s="1136"/>
      <c r="G7" s="1136"/>
      <c r="H7" s="1136"/>
      <c r="I7" s="1136"/>
      <c r="J7" s="1136"/>
      <c r="K7" s="1136"/>
      <c r="L7" s="1136"/>
      <c r="M7" s="1136"/>
      <c r="N7" s="1136"/>
      <c r="O7" s="1136"/>
      <c r="P7" s="1136"/>
      <c r="Q7" s="1136"/>
      <c r="R7" s="1136"/>
      <c r="S7" s="1136"/>
      <c r="T7" s="1136"/>
      <c r="U7" s="1136"/>
      <c r="V7" s="1136"/>
      <c r="W7" s="1136"/>
      <c r="X7" s="1136"/>
      <c r="Y7" s="59"/>
    </row>
    <row r="8" spans="1:27" ht="15" customHeight="1">
      <c r="A8" s="43"/>
      <c r="B8" s="78"/>
      <c r="C8" s="77"/>
      <c r="D8" s="60"/>
      <c r="E8" s="1136"/>
      <c r="F8" s="1136"/>
      <c r="G8" s="1136"/>
      <c r="H8" s="1136"/>
      <c r="I8" s="1136"/>
      <c r="J8" s="1136"/>
      <c r="K8" s="1136"/>
      <c r="L8" s="1136"/>
      <c r="M8" s="1136"/>
      <c r="N8" s="1136"/>
      <c r="O8" s="1136"/>
      <c r="P8" s="1136"/>
      <c r="Q8" s="1136"/>
      <c r="R8" s="1136"/>
      <c r="S8" s="1136"/>
      <c r="T8" s="1136"/>
      <c r="U8" s="1136"/>
      <c r="V8" s="1136"/>
      <c r="W8" s="1136"/>
      <c r="X8" s="1136"/>
      <c r="Y8" s="59"/>
    </row>
    <row r="9" spans="1:27" ht="15" customHeight="1">
      <c r="A9" s="43"/>
      <c r="B9" s="78"/>
      <c r="C9" s="77"/>
      <c r="D9" s="60"/>
      <c r="E9" s="1136"/>
      <c r="F9" s="1136"/>
      <c r="G9" s="1136"/>
      <c r="H9" s="1136"/>
      <c r="I9" s="1136"/>
      <c r="J9" s="1136"/>
      <c r="K9" s="1136"/>
      <c r="L9" s="1136"/>
      <c r="M9" s="1136"/>
      <c r="N9" s="1136"/>
      <c r="O9" s="1136"/>
      <c r="P9" s="1136"/>
      <c r="Q9" s="1136"/>
      <c r="R9" s="1136"/>
      <c r="S9" s="1136"/>
      <c r="T9" s="1136"/>
      <c r="U9" s="1136"/>
      <c r="V9" s="1136"/>
      <c r="W9" s="1136"/>
      <c r="X9" s="1136"/>
      <c r="Y9" s="59"/>
    </row>
    <row r="10" spans="1:27" ht="10.5" customHeight="1">
      <c r="A10" s="43"/>
      <c r="B10" s="78"/>
      <c r="C10" s="77"/>
      <c r="D10" s="60"/>
      <c r="E10" s="1136"/>
      <c r="F10" s="1136"/>
      <c r="G10" s="1136"/>
      <c r="H10" s="1136"/>
      <c r="I10" s="1136"/>
      <c r="J10" s="1136"/>
      <c r="K10" s="1136"/>
      <c r="L10" s="1136"/>
      <c r="M10" s="1136"/>
      <c r="N10" s="1136"/>
      <c r="O10" s="1136"/>
      <c r="P10" s="1136"/>
      <c r="Q10" s="1136"/>
      <c r="R10" s="1136"/>
      <c r="S10" s="1136"/>
      <c r="T10" s="1136"/>
      <c r="U10" s="1136"/>
      <c r="V10" s="1136"/>
      <c r="W10" s="1136"/>
      <c r="X10" s="1136"/>
      <c r="Y10" s="59"/>
    </row>
    <row r="11" spans="1:27" ht="27" customHeight="1">
      <c r="A11" s="43"/>
      <c r="B11" s="78"/>
      <c r="C11" s="77"/>
      <c r="D11" s="60"/>
      <c r="E11" s="1136"/>
      <c r="F11" s="1136"/>
      <c r="G11" s="1136"/>
      <c r="H11" s="1136"/>
      <c r="I11" s="1136"/>
      <c r="J11" s="1136"/>
      <c r="K11" s="1136"/>
      <c r="L11" s="1136"/>
      <c r="M11" s="1136"/>
      <c r="N11" s="1136"/>
      <c r="O11" s="1136"/>
      <c r="P11" s="1136"/>
      <c r="Q11" s="1136"/>
      <c r="R11" s="1136"/>
      <c r="S11" s="1136"/>
      <c r="T11" s="1136"/>
      <c r="U11" s="1136"/>
      <c r="V11" s="1136"/>
      <c r="W11" s="1136"/>
      <c r="X11" s="1136"/>
      <c r="Y11" s="59"/>
    </row>
    <row r="12" spans="1:27" ht="12" customHeight="1">
      <c r="A12" s="43"/>
      <c r="B12" s="78"/>
      <c r="C12" s="77"/>
      <c r="D12" s="60"/>
      <c r="E12" s="1136"/>
      <c r="F12" s="1136"/>
      <c r="G12" s="1136"/>
      <c r="H12" s="1136"/>
      <c r="I12" s="1136"/>
      <c r="J12" s="1136"/>
      <c r="K12" s="1136"/>
      <c r="L12" s="1136"/>
      <c r="M12" s="1136"/>
      <c r="N12" s="1136"/>
      <c r="O12" s="1136"/>
      <c r="P12" s="1136"/>
      <c r="Q12" s="1136"/>
      <c r="R12" s="1136"/>
      <c r="S12" s="1136"/>
      <c r="T12" s="1136"/>
      <c r="U12" s="1136"/>
      <c r="V12" s="1136"/>
      <c r="W12" s="1136"/>
      <c r="X12" s="1136"/>
      <c r="Y12" s="59"/>
    </row>
    <row r="13" spans="1:27" ht="38.25" customHeight="1">
      <c r="A13" s="43"/>
      <c r="B13" s="78"/>
      <c r="C13" s="77"/>
      <c r="D13" s="60"/>
      <c r="E13" s="1136"/>
      <c r="F13" s="1136"/>
      <c r="G13" s="1136"/>
      <c r="H13" s="1136"/>
      <c r="I13" s="1136"/>
      <c r="J13" s="1136"/>
      <c r="K13" s="1136"/>
      <c r="L13" s="1136"/>
      <c r="M13" s="1136"/>
      <c r="N13" s="1136"/>
      <c r="O13" s="1136"/>
      <c r="P13" s="1136"/>
      <c r="Q13" s="1136"/>
      <c r="R13" s="1136"/>
      <c r="S13" s="1136"/>
      <c r="T13" s="1136"/>
      <c r="U13" s="1136"/>
      <c r="V13" s="1136"/>
      <c r="W13" s="1136"/>
      <c r="X13" s="1136"/>
      <c r="Y13" s="73"/>
    </row>
    <row r="14" spans="1:27" ht="15" customHeight="1">
      <c r="A14" s="43"/>
      <c r="B14" s="78"/>
      <c r="C14" s="77"/>
      <c r="D14" s="60"/>
      <c r="E14" s="1136"/>
      <c r="F14" s="1136"/>
      <c r="G14" s="1136"/>
      <c r="H14" s="1136"/>
      <c r="I14" s="1136"/>
      <c r="J14" s="1136"/>
      <c r="K14" s="1136"/>
      <c r="L14" s="1136"/>
      <c r="M14" s="1136"/>
      <c r="N14" s="1136"/>
      <c r="O14" s="1136"/>
      <c r="P14" s="1136"/>
      <c r="Q14" s="1136"/>
      <c r="R14" s="1136"/>
      <c r="S14" s="1136"/>
      <c r="T14" s="1136"/>
      <c r="U14" s="1136"/>
      <c r="V14" s="1136"/>
      <c r="W14" s="1136"/>
      <c r="X14" s="1136"/>
      <c r="Y14" s="59"/>
    </row>
    <row r="15" spans="1:27" ht="15">
      <c r="A15" s="43"/>
      <c r="B15" s="78"/>
      <c r="C15" s="77"/>
      <c r="D15" s="60"/>
      <c r="E15" s="1136"/>
      <c r="F15" s="1136"/>
      <c r="G15" s="1136"/>
      <c r="H15" s="1136"/>
      <c r="I15" s="1136"/>
      <c r="J15" s="1136"/>
      <c r="K15" s="1136"/>
      <c r="L15" s="1136"/>
      <c r="M15" s="1136"/>
      <c r="N15" s="1136"/>
      <c r="O15" s="1136"/>
      <c r="P15" s="1136"/>
      <c r="Q15" s="1136"/>
      <c r="R15" s="1136"/>
      <c r="S15" s="1136"/>
      <c r="T15" s="1136"/>
      <c r="U15" s="1136"/>
      <c r="V15" s="1136"/>
      <c r="W15" s="1136"/>
      <c r="X15" s="1136"/>
      <c r="Y15" s="59"/>
    </row>
    <row r="16" spans="1:27" ht="15">
      <c r="A16" s="43"/>
      <c r="B16" s="78"/>
      <c r="C16" s="77"/>
      <c r="D16" s="60"/>
      <c r="E16" s="1136"/>
      <c r="F16" s="1136"/>
      <c r="G16" s="1136"/>
      <c r="H16" s="1136"/>
      <c r="I16" s="1136"/>
      <c r="J16" s="1136"/>
      <c r="K16" s="1136"/>
      <c r="L16" s="1136"/>
      <c r="M16" s="1136"/>
      <c r="N16" s="1136"/>
      <c r="O16" s="1136"/>
      <c r="P16" s="1136"/>
      <c r="Q16" s="1136"/>
      <c r="R16" s="1136"/>
      <c r="S16" s="1136"/>
      <c r="T16" s="1136"/>
      <c r="U16" s="1136"/>
      <c r="V16" s="1136"/>
      <c r="W16" s="1136"/>
      <c r="X16" s="1136"/>
      <c r="Y16" s="59"/>
    </row>
    <row r="17" spans="1:25" ht="15" customHeight="1">
      <c r="A17" s="43"/>
      <c r="B17" s="78"/>
      <c r="C17" s="77"/>
      <c r="D17" s="60"/>
      <c r="E17" s="1136"/>
      <c r="F17" s="1136"/>
      <c r="G17" s="1136"/>
      <c r="H17" s="1136"/>
      <c r="I17" s="1136"/>
      <c r="J17" s="1136"/>
      <c r="K17" s="1136"/>
      <c r="L17" s="1136"/>
      <c r="M17" s="1136"/>
      <c r="N17" s="1136"/>
      <c r="O17" s="1136"/>
      <c r="P17" s="1136"/>
      <c r="Q17" s="1136"/>
      <c r="R17" s="1136"/>
      <c r="S17" s="1136"/>
      <c r="T17" s="1136"/>
      <c r="U17" s="1136"/>
      <c r="V17" s="1136"/>
      <c r="W17" s="1136"/>
      <c r="X17" s="1136"/>
      <c r="Y17" s="59"/>
    </row>
    <row r="18" spans="1:25" ht="15">
      <c r="A18" s="43"/>
      <c r="B18" s="78"/>
      <c r="C18" s="77"/>
      <c r="D18" s="60"/>
      <c r="E18" s="1136"/>
      <c r="F18" s="1136"/>
      <c r="G18" s="1136"/>
      <c r="H18" s="1136"/>
      <c r="I18" s="1136"/>
      <c r="J18" s="1136"/>
      <c r="K18" s="1136"/>
      <c r="L18" s="1136"/>
      <c r="M18" s="1136"/>
      <c r="N18" s="1136"/>
      <c r="O18" s="1136"/>
      <c r="P18" s="1136"/>
      <c r="Q18" s="1136"/>
      <c r="R18" s="1136"/>
      <c r="S18" s="1136"/>
      <c r="T18" s="1136"/>
      <c r="U18" s="1136"/>
      <c r="V18" s="1136"/>
      <c r="W18" s="1136"/>
      <c r="X18" s="1136"/>
      <c r="Y18" s="59"/>
    </row>
    <row r="19" spans="1:25" ht="59.25" customHeight="1">
      <c r="A19" s="43"/>
      <c r="B19" s="78"/>
      <c r="C19" s="77"/>
      <c r="D19" s="66"/>
      <c r="E19" s="1136"/>
      <c r="F19" s="1136"/>
      <c r="G19" s="1136"/>
      <c r="H19" s="1136"/>
      <c r="I19" s="1136"/>
      <c r="J19" s="1136"/>
      <c r="K19" s="1136"/>
      <c r="L19" s="1136"/>
      <c r="M19" s="1136"/>
      <c r="N19" s="1136"/>
      <c r="O19" s="1136"/>
      <c r="P19" s="1136"/>
      <c r="Q19" s="1136"/>
      <c r="R19" s="1136"/>
      <c r="S19" s="1136"/>
      <c r="T19" s="1136"/>
      <c r="U19" s="1136"/>
      <c r="V19" s="1136"/>
      <c r="W19" s="1136"/>
      <c r="X19" s="1136"/>
      <c r="Y19" s="59"/>
    </row>
    <row r="20" spans="1:25" ht="15" hidden="1">
      <c r="A20" s="43"/>
      <c r="B20" s="78"/>
      <c r="C20" s="77"/>
      <c r="D20" s="66"/>
      <c r="E20" s="65"/>
      <c r="F20" s="65"/>
      <c r="G20" s="65"/>
      <c r="H20" s="65"/>
      <c r="I20" s="65"/>
      <c r="J20" s="65"/>
      <c r="K20" s="65"/>
      <c r="L20" s="65"/>
      <c r="M20" s="65"/>
      <c r="N20" s="65"/>
      <c r="O20" s="65"/>
      <c r="P20" s="65"/>
      <c r="Q20" s="65"/>
      <c r="R20" s="65"/>
      <c r="S20" s="65"/>
      <c r="T20" s="65"/>
      <c r="U20" s="65"/>
      <c r="V20" s="65"/>
      <c r="W20" s="65"/>
      <c r="X20" s="65"/>
      <c r="Y20" s="59"/>
    </row>
    <row r="21" spans="1:25" ht="14.25" hidden="1" customHeight="1">
      <c r="A21" s="43"/>
      <c r="B21" s="78"/>
      <c r="C21" s="77"/>
      <c r="D21" s="61"/>
      <c r="E21" s="72" t="s">
        <v>237</v>
      </c>
      <c r="F21" s="1141" t="s">
        <v>254</v>
      </c>
      <c r="G21" s="1142"/>
      <c r="H21" s="1142"/>
      <c r="I21" s="1142"/>
      <c r="J21" s="1142"/>
      <c r="K21" s="1142"/>
      <c r="L21" s="1142"/>
      <c r="M21" s="1142"/>
      <c r="N21" s="60"/>
      <c r="O21" s="71" t="s">
        <v>237</v>
      </c>
      <c r="P21" s="1143" t="s">
        <v>238</v>
      </c>
      <c r="Q21" s="1144"/>
      <c r="R21" s="1144"/>
      <c r="S21" s="1144"/>
      <c r="T21" s="1144"/>
      <c r="U21" s="1144"/>
      <c r="V21" s="1144"/>
      <c r="W21" s="1144"/>
      <c r="X21" s="1144"/>
      <c r="Y21" s="59"/>
    </row>
    <row r="22" spans="1:25" ht="14.25" hidden="1" customHeight="1">
      <c r="A22" s="43"/>
      <c r="B22" s="78"/>
      <c r="C22" s="77"/>
      <c r="D22" s="61"/>
      <c r="E22" s="94" t="s">
        <v>237</v>
      </c>
      <c r="F22" s="1141" t="s">
        <v>240</v>
      </c>
      <c r="G22" s="1142"/>
      <c r="H22" s="1142"/>
      <c r="I22" s="1142"/>
      <c r="J22" s="1142"/>
      <c r="K22" s="1142"/>
      <c r="L22" s="1142"/>
      <c r="M22" s="1142"/>
      <c r="N22" s="60"/>
      <c r="O22" s="74" t="s">
        <v>237</v>
      </c>
      <c r="P22" s="1143" t="s">
        <v>587</v>
      </c>
      <c r="Q22" s="1144"/>
      <c r="R22" s="1144"/>
      <c r="S22" s="1144"/>
      <c r="T22" s="1144"/>
      <c r="U22" s="1144"/>
      <c r="V22" s="1144"/>
      <c r="W22" s="1144"/>
      <c r="X22" s="1144"/>
      <c r="Y22" s="59"/>
    </row>
    <row r="23" spans="1:25" ht="27" hidden="1" customHeight="1">
      <c r="A23" s="43"/>
      <c r="B23" s="78"/>
      <c r="C23" s="77"/>
      <c r="D23" s="61"/>
      <c r="E23" s="60"/>
      <c r="F23" s="60"/>
      <c r="G23" s="60"/>
      <c r="H23" s="60"/>
      <c r="I23" s="60"/>
      <c r="J23" s="60"/>
      <c r="K23" s="60"/>
      <c r="L23" s="60"/>
      <c r="M23" s="60"/>
      <c r="N23" s="60"/>
      <c r="O23" s="60"/>
      <c r="P23" s="1137"/>
      <c r="Q23" s="1137"/>
      <c r="R23" s="1137"/>
      <c r="S23" s="1137"/>
      <c r="T23" s="1137"/>
      <c r="U23" s="1137"/>
      <c r="V23" s="1137"/>
      <c r="W23" s="1137"/>
      <c r="X23" s="60"/>
      <c r="Y23" s="59"/>
    </row>
    <row r="24" spans="1:25" ht="10.5" hidden="1" customHeight="1">
      <c r="A24" s="43"/>
      <c r="B24" s="78"/>
      <c r="C24" s="77"/>
      <c r="D24" s="61"/>
      <c r="E24" s="60"/>
      <c r="F24" s="60"/>
      <c r="G24" s="60"/>
      <c r="H24" s="60"/>
      <c r="I24" s="60"/>
      <c r="J24" s="60"/>
      <c r="K24" s="60"/>
      <c r="L24" s="60"/>
      <c r="M24" s="60"/>
      <c r="N24" s="60"/>
      <c r="O24" s="60"/>
      <c r="P24" s="60"/>
      <c r="Q24" s="60"/>
      <c r="R24" s="60"/>
      <c r="S24" s="60"/>
      <c r="T24" s="60"/>
      <c r="U24" s="60"/>
      <c r="V24" s="60"/>
      <c r="W24" s="60"/>
      <c r="X24" s="60"/>
      <c r="Y24" s="59"/>
    </row>
    <row r="25" spans="1:25" ht="27" hidden="1" customHeight="1">
      <c r="A25" s="43"/>
      <c r="B25" s="78"/>
      <c r="C25" s="77"/>
      <c r="D25" s="61"/>
      <c r="E25" s="60"/>
      <c r="F25" s="60"/>
      <c r="G25" s="60"/>
      <c r="H25" s="60"/>
      <c r="I25" s="60"/>
      <c r="J25" s="60"/>
      <c r="K25" s="60"/>
      <c r="L25" s="60"/>
      <c r="M25" s="60"/>
      <c r="N25" s="60"/>
      <c r="O25" s="60"/>
      <c r="P25" s="60"/>
      <c r="Q25" s="60"/>
      <c r="R25" s="60"/>
      <c r="S25" s="60"/>
      <c r="T25" s="60"/>
      <c r="U25" s="60"/>
      <c r="V25" s="60"/>
      <c r="W25" s="60"/>
      <c r="X25" s="60"/>
      <c r="Y25" s="59"/>
    </row>
    <row r="26" spans="1:25" ht="12" hidden="1" customHeight="1">
      <c r="A26" s="43"/>
      <c r="B26" s="78"/>
      <c r="C26" s="77"/>
      <c r="D26" s="61"/>
      <c r="E26" s="60"/>
      <c r="F26" s="60"/>
      <c r="G26" s="60"/>
      <c r="H26" s="60"/>
      <c r="I26" s="60"/>
      <c r="J26" s="60"/>
      <c r="K26" s="60"/>
      <c r="L26" s="60"/>
      <c r="M26" s="60"/>
      <c r="N26" s="60"/>
      <c r="O26" s="60"/>
      <c r="P26" s="60"/>
      <c r="Q26" s="60"/>
      <c r="R26" s="60"/>
      <c r="S26" s="60"/>
      <c r="T26" s="60"/>
      <c r="U26" s="60"/>
      <c r="V26" s="60"/>
      <c r="W26" s="60"/>
      <c r="X26" s="60"/>
      <c r="Y26" s="59"/>
    </row>
    <row r="27" spans="1:25" ht="38.25" hidden="1" customHeight="1">
      <c r="A27" s="43"/>
      <c r="B27" s="78"/>
      <c r="C27" s="77"/>
      <c r="D27" s="61"/>
      <c r="E27" s="60"/>
      <c r="F27" s="60"/>
      <c r="G27" s="60"/>
      <c r="H27" s="60"/>
      <c r="I27" s="60"/>
      <c r="J27" s="60"/>
      <c r="K27" s="60"/>
      <c r="L27" s="60"/>
      <c r="M27" s="60"/>
      <c r="N27" s="60"/>
      <c r="O27" s="60"/>
      <c r="P27" s="60"/>
      <c r="Q27" s="60"/>
      <c r="R27" s="60"/>
      <c r="S27" s="60"/>
      <c r="T27" s="60"/>
      <c r="U27" s="60"/>
      <c r="V27" s="60"/>
      <c r="W27" s="60"/>
      <c r="X27" s="60"/>
      <c r="Y27" s="59"/>
    </row>
    <row r="28" spans="1:25" ht="15" hidden="1">
      <c r="A28" s="43"/>
      <c r="B28" s="78"/>
      <c r="C28" s="77"/>
      <c r="D28" s="61"/>
      <c r="E28" s="60"/>
      <c r="F28" s="60"/>
      <c r="G28" s="60"/>
      <c r="H28" s="60"/>
      <c r="I28" s="60"/>
      <c r="J28" s="60"/>
      <c r="K28" s="60"/>
      <c r="L28" s="60"/>
      <c r="M28" s="60"/>
      <c r="N28" s="60"/>
      <c r="O28" s="60"/>
      <c r="P28" s="60"/>
      <c r="Q28" s="60"/>
      <c r="R28" s="60"/>
      <c r="S28" s="60"/>
      <c r="T28" s="60"/>
      <c r="U28" s="60"/>
      <c r="V28" s="60"/>
      <c r="W28" s="60"/>
      <c r="X28" s="60"/>
      <c r="Y28" s="59"/>
    </row>
    <row r="29" spans="1:25" ht="15" hidden="1">
      <c r="A29" s="43"/>
      <c r="B29" s="78"/>
      <c r="C29" s="77"/>
      <c r="D29" s="61"/>
      <c r="E29" s="60"/>
      <c r="F29" s="60"/>
      <c r="G29" s="60"/>
      <c r="H29" s="60"/>
      <c r="I29" s="60"/>
      <c r="J29" s="60"/>
      <c r="K29" s="60"/>
      <c r="L29" s="60"/>
      <c r="M29" s="60"/>
      <c r="N29" s="60"/>
      <c r="O29" s="60"/>
      <c r="P29" s="60"/>
      <c r="Q29" s="60"/>
      <c r="R29" s="60"/>
      <c r="S29" s="60"/>
      <c r="T29" s="60"/>
      <c r="U29" s="60"/>
      <c r="V29" s="60"/>
      <c r="W29" s="60"/>
      <c r="X29" s="60"/>
      <c r="Y29" s="59"/>
    </row>
    <row r="30" spans="1:25" ht="15" hidden="1">
      <c r="A30" s="43"/>
      <c r="B30" s="78"/>
      <c r="C30" s="77"/>
      <c r="D30" s="61"/>
      <c r="E30" s="60"/>
      <c r="F30" s="60"/>
      <c r="G30" s="60"/>
      <c r="H30" s="60"/>
      <c r="I30" s="60"/>
      <c r="J30" s="60"/>
      <c r="K30" s="60"/>
      <c r="L30" s="60"/>
      <c r="M30" s="60"/>
      <c r="N30" s="60"/>
      <c r="O30" s="60"/>
      <c r="P30" s="60"/>
      <c r="Q30" s="60"/>
      <c r="R30" s="60"/>
      <c r="S30" s="60"/>
      <c r="T30" s="60"/>
      <c r="U30" s="60"/>
      <c r="V30" s="60"/>
      <c r="W30" s="60"/>
      <c r="X30" s="60"/>
      <c r="Y30" s="59"/>
    </row>
    <row r="31" spans="1:25" ht="15" hidden="1">
      <c r="A31" s="43"/>
      <c r="B31" s="78"/>
      <c r="C31" s="77"/>
      <c r="D31" s="61"/>
      <c r="E31" s="60"/>
      <c r="F31" s="60"/>
      <c r="G31" s="60"/>
      <c r="H31" s="60"/>
      <c r="I31" s="60"/>
      <c r="J31" s="60"/>
      <c r="K31" s="60"/>
      <c r="L31" s="60"/>
      <c r="M31" s="60"/>
      <c r="N31" s="60"/>
      <c r="O31" s="60"/>
      <c r="P31" s="60"/>
      <c r="Q31" s="60"/>
      <c r="R31" s="60"/>
      <c r="S31" s="60"/>
      <c r="T31" s="60"/>
      <c r="U31" s="60"/>
      <c r="V31" s="60"/>
      <c r="W31" s="60"/>
      <c r="X31" s="60"/>
      <c r="Y31" s="59"/>
    </row>
    <row r="32" spans="1:25" ht="15" hidden="1">
      <c r="A32" s="43"/>
      <c r="B32" s="78"/>
      <c r="C32" s="77"/>
      <c r="D32" s="61"/>
      <c r="E32" s="60"/>
      <c r="F32" s="60"/>
      <c r="G32" s="60"/>
      <c r="H32" s="60"/>
      <c r="I32" s="60"/>
      <c r="J32" s="60"/>
      <c r="K32" s="60"/>
      <c r="L32" s="60"/>
      <c r="M32" s="60"/>
      <c r="N32" s="60"/>
      <c r="O32" s="60"/>
      <c r="P32" s="60"/>
      <c r="Q32" s="60"/>
      <c r="R32" s="60"/>
      <c r="S32" s="60"/>
      <c r="T32" s="60"/>
      <c r="U32" s="60"/>
      <c r="V32" s="60"/>
      <c r="W32" s="60"/>
      <c r="X32" s="60"/>
      <c r="Y32" s="59"/>
    </row>
    <row r="33" spans="1:25" ht="18.75" hidden="1" customHeight="1">
      <c r="A33" s="43"/>
      <c r="B33" s="78"/>
      <c r="C33" s="77"/>
      <c r="D33" s="66"/>
      <c r="E33" s="65"/>
      <c r="F33" s="65"/>
      <c r="G33" s="65"/>
      <c r="H33" s="65"/>
      <c r="I33" s="65"/>
      <c r="J33" s="65"/>
      <c r="K33" s="65"/>
      <c r="L33" s="65"/>
      <c r="M33" s="65"/>
      <c r="N33" s="65"/>
      <c r="O33" s="65"/>
      <c r="P33" s="65"/>
      <c r="Q33" s="65"/>
      <c r="R33" s="65"/>
      <c r="S33" s="65"/>
      <c r="T33" s="65"/>
      <c r="U33" s="65"/>
      <c r="V33" s="65"/>
      <c r="W33" s="65"/>
      <c r="X33" s="65"/>
      <c r="Y33" s="59"/>
    </row>
    <row r="34" spans="1:25" ht="15" hidden="1">
      <c r="A34" s="43"/>
      <c r="B34" s="78"/>
      <c r="C34" s="77"/>
      <c r="D34" s="66"/>
      <c r="E34" s="65"/>
      <c r="F34" s="65"/>
      <c r="G34" s="65"/>
      <c r="H34" s="65"/>
      <c r="I34" s="65"/>
      <c r="J34" s="65"/>
      <c r="K34" s="65"/>
      <c r="L34" s="65"/>
      <c r="M34" s="65"/>
      <c r="N34" s="65"/>
      <c r="O34" s="65"/>
      <c r="P34" s="65"/>
      <c r="Q34" s="65"/>
      <c r="R34" s="65"/>
      <c r="S34" s="65"/>
      <c r="T34" s="65"/>
      <c r="U34" s="65"/>
      <c r="V34" s="65"/>
      <c r="W34" s="65"/>
      <c r="X34" s="65"/>
      <c r="Y34" s="59"/>
    </row>
    <row r="35" spans="1:25" ht="24" hidden="1" customHeight="1">
      <c r="A35" s="43"/>
      <c r="B35" s="78"/>
      <c r="C35" s="77"/>
      <c r="D35" s="61"/>
      <c r="E35" s="1140" t="s">
        <v>394</v>
      </c>
      <c r="F35" s="1140"/>
      <c r="G35" s="1140"/>
      <c r="H35" s="1140"/>
      <c r="I35" s="1140"/>
      <c r="J35" s="1140"/>
      <c r="K35" s="1140"/>
      <c r="L35" s="1140"/>
      <c r="M35" s="1140"/>
      <c r="N35" s="1140"/>
      <c r="O35" s="1140"/>
      <c r="P35" s="1140"/>
      <c r="Q35" s="1140"/>
      <c r="R35" s="1140"/>
      <c r="S35" s="1140"/>
      <c r="T35" s="1140"/>
      <c r="U35" s="1140"/>
      <c r="V35" s="1140"/>
      <c r="W35" s="1140"/>
      <c r="X35" s="1140"/>
      <c r="Y35" s="59"/>
    </row>
    <row r="36" spans="1:25" ht="38.25" hidden="1" customHeight="1">
      <c r="A36" s="43"/>
      <c r="B36" s="78"/>
      <c r="C36" s="77"/>
      <c r="D36" s="61"/>
      <c r="E36" s="1140"/>
      <c r="F36" s="1140"/>
      <c r="G36" s="1140"/>
      <c r="H36" s="1140"/>
      <c r="I36" s="1140"/>
      <c r="J36" s="1140"/>
      <c r="K36" s="1140"/>
      <c r="L36" s="1140"/>
      <c r="M36" s="1140"/>
      <c r="N36" s="1140"/>
      <c r="O36" s="1140"/>
      <c r="P36" s="1140"/>
      <c r="Q36" s="1140"/>
      <c r="R36" s="1140"/>
      <c r="S36" s="1140"/>
      <c r="T36" s="1140"/>
      <c r="U36" s="1140"/>
      <c r="V36" s="1140"/>
      <c r="W36" s="1140"/>
      <c r="X36" s="1140"/>
      <c r="Y36" s="59"/>
    </row>
    <row r="37" spans="1:25" ht="9.75" hidden="1" customHeight="1">
      <c r="A37" s="43"/>
      <c r="B37" s="78"/>
      <c r="C37" s="77"/>
      <c r="D37" s="61"/>
      <c r="E37" s="1140"/>
      <c r="F37" s="1140"/>
      <c r="G37" s="1140"/>
      <c r="H37" s="1140"/>
      <c r="I37" s="1140"/>
      <c r="J37" s="1140"/>
      <c r="K37" s="1140"/>
      <c r="L37" s="1140"/>
      <c r="M37" s="1140"/>
      <c r="N37" s="1140"/>
      <c r="O37" s="1140"/>
      <c r="P37" s="1140"/>
      <c r="Q37" s="1140"/>
      <c r="R37" s="1140"/>
      <c r="S37" s="1140"/>
      <c r="T37" s="1140"/>
      <c r="U37" s="1140"/>
      <c r="V37" s="1140"/>
      <c r="W37" s="1140"/>
      <c r="X37" s="1140"/>
      <c r="Y37" s="59"/>
    </row>
    <row r="38" spans="1:25" ht="51" hidden="1" customHeight="1">
      <c r="A38" s="43"/>
      <c r="B38" s="78"/>
      <c r="C38" s="77"/>
      <c r="D38" s="61"/>
      <c r="E38" s="1140"/>
      <c r="F38" s="1140"/>
      <c r="G38" s="1140"/>
      <c r="H38" s="1140"/>
      <c r="I38" s="1140"/>
      <c r="J38" s="1140"/>
      <c r="K38" s="1140"/>
      <c r="L38" s="1140"/>
      <c r="M38" s="1140"/>
      <c r="N38" s="1140"/>
      <c r="O38" s="1140"/>
      <c r="P38" s="1140"/>
      <c r="Q38" s="1140"/>
      <c r="R38" s="1140"/>
      <c r="S38" s="1140"/>
      <c r="T38" s="1140"/>
      <c r="U38" s="1140"/>
      <c r="V38" s="1140"/>
      <c r="W38" s="1140"/>
      <c r="X38" s="1140"/>
      <c r="Y38" s="59"/>
    </row>
    <row r="39" spans="1:25" ht="15" hidden="1" customHeight="1">
      <c r="A39" s="43"/>
      <c r="B39" s="78"/>
      <c r="C39" s="77"/>
      <c r="D39" s="61"/>
      <c r="E39" s="1140"/>
      <c r="F39" s="1140"/>
      <c r="G39" s="1140"/>
      <c r="H39" s="1140"/>
      <c r="I39" s="1140"/>
      <c r="J39" s="1140"/>
      <c r="K39" s="1140"/>
      <c r="L39" s="1140"/>
      <c r="M39" s="1140"/>
      <c r="N39" s="1140"/>
      <c r="O39" s="1140"/>
      <c r="P39" s="1140"/>
      <c r="Q39" s="1140"/>
      <c r="R39" s="1140"/>
      <c r="S39" s="1140"/>
      <c r="T39" s="1140"/>
      <c r="U39" s="1140"/>
      <c r="V39" s="1140"/>
      <c r="W39" s="1140"/>
      <c r="X39" s="1140"/>
      <c r="Y39" s="59"/>
    </row>
    <row r="40" spans="1:25" ht="12" hidden="1" customHeight="1">
      <c r="A40" s="43"/>
      <c r="B40" s="78"/>
      <c r="C40" s="77"/>
      <c r="D40" s="61"/>
      <c r="E40" s="1126"/>
      <c r="F40" s="1127"/>
      <c r="G40" s="1127"/>
      <c r="H40" s="1127"/>
      <c r="I40" s="1127"/>
      <c r="J40" s="1127"/>
      <c r="K40" s="1127"/>
      <c r="L40" s="1127"/>
      <c r="M40" s="1127"/>
      <c r="N40" s="1127"/>
      <c r="O40" s="1127"/>
      <c r="P40" s="1127"/>
      <c r="Q40" s="1127"/>
      <c r="R40" s="1127"/>
      <c r="S40" s="1127"/>
      <c r="T40" s="1127"/>
      <c r="U40" s="1127"/>
      <c r="V40" s="1127"/>
      <c r="W40" s="1127"/>
      <c r="X40" s="1127"/>
      <c r="Y40" s="59"/>
    </row>
    <row r="41" spans="1:25" ht="38.25" hidden="1" customHeight="1">
      <c r="A41" s="43"/>
      <c r="B41" s="78"/>
      <c r="C41" s="77"/>
      <c r="D41" s="61"/>
      <c r="E41" s="1140"/>
      <c r="F41" s="1140"/>
      <c r="G41" s="1140"/>
      <c r="H41" s="1140"/>
      <c r="I41" s="1140"/>
      <c r="J41" s="1140"/>
      <c r="K41" s="1140"/>
      <c r="L41" s="1140"/>
      <c r="M41" s="1140"/>
      <c r="N41" s="1140"/>
      <c r="O41" s="1140"/>
      <c r="P41" s="1140"/>
      <c r="Q41" s="1140"/>
      <c r="R41" s="1140"/>
      <c r="S41" s="1140"/>
      <c r="T41" s="1140"/>
      <c r="U41" s="1140"/>
      <c r="V41" s="1140"/>
      <c r="W41" s="1140"/>
      <c r="X41" s="1140"/>
      <c r="Y41" s="59"/>
    </row>
    <row r="42" spans="1:25" ht="15" hidden="1">
      <c r="A42" s="43"/>
      <c r="B42" s="78"/>
      <c r="C42" s="77"/>
      <c r="D42" s="61"/>
      <c r="E42" s="1140"/>
      <c r="F42" s="1140"/>
      <c r="G42" s="1140"/>
      <c r="H42" s="1140"/>
      <c r="I42" s="1140"/>
      <c r="J42" s="1140"/>
      <c r="K42" s="1140"/>
      <c r="L42" s="1140"/>
      <c r="M42" s="1140"/>
      <c r="N42" s="1140"/>
      <c r="O42" s="1140"/>
      <c r="P42" s="1140"/>
      <c r="Q42" s="1140"/>
      <c r="R42" s="1140"/>
      <c r="S42" s="1140"/>
      <c r="T42" s="1140"/>
      <c r="U42" s="1140"/>
      <c r="V42" s="1140"/>
      <c r="W42" s="1140"/>
      <c r="X42" s="1140"/>
      <c r="Y42" s="59"/>
    </row>
    <row r="43" spans="1:25" ht="15" hidden="1">
      <c r="A43" s="43"/>
      <c r="B43" s="78"/>
      <c r="C43" s="77"/>
      <c r="D43" s="61"/>
      <c r="E43" s="1140"/>
      <c r="F43" s="1140"/>
      <c r="G43" s="1140"/>
      <c r="H43" s="1140"/>
      <c r="I43" s="1140"/>
      <c r="J43" s="1140"/>
      <c r="K43" s="1140"/>
      <c r="L43" s="1140"/>
      <c r="M43" s="1140"/>
      <c r="N43" s="1140"/>
      <c r="O43" s="1140"/>
      <c r="P43" s="1140"/>
      <c r="Q43" s="1140"/>
      <c r="R43" s="1140"/>
      <c r="S43" s="1140"/>
      <c r="T43" s="1140"/>
      <c r="U43" s="1140"/>
      <c r="V43" s="1140"/>
      <c r="W43" s="1140"/>
      <c r="X43" s="1140"/>
      <c r="Y43" s="59"/>
    </row>
    <row r="44" spans="1:25" ht="33.75" hidden="1" customHeight="1">
      <c r="A44" s="43"/>
      <c r="B44" s="78"/>
      <c r="C44" s="77"/>
      <c r="D44" s="66"/>
      <c r="E44" s="1140"/>
      <c r="F44" s="1140"/>
      <c r="G44" s="1140"/>
      <c r="H44" s="1140"/>
      <c r="I44" s="1140"/>
      <c r="J44" s="1140"/>
      <c r="K44" s="1140"/>
      <c r="L44" s="1140"/>
      <c r="M44" s="1140"/>
      <c r="N44" s="1140"/>
      <c r="O44" s="1140"/>
      <c r="P44" s="1140"/>
      <c r="Q44" s="1140"/>
      <c r="R44" s="1140"/>
      <c r="S44" s="1140"/>
      <c r="T44" s="1140"/>
      <c r="U44" s="1140"/>
      <c r="V44" s="1140"/>
      <c r="W44" s="1140"/>
      <c r="X44" s="1140"/>
      <c r="Y44" s="59"/>
    </row>
    <row r="45" spans="1:25" ht="15" hidden="1">
      <c r="A45" s="43"/>
      <c r="B45" s="78"/>
      <c r="C45" s="77"/>
      <c r="D45" s="66"/>
      <c r="E45" s="1140"/>
      <c r="F45" s="1140"/>
      <c r="G45" s="1140"/>
      <c r="H45" s="1140"/>
      <c r="I45" s="1140"/>
      <c r="J45" s="1140"/>
      <c r="K45" s="1140"/>
      <c r="L45" s="1140"/>
      <c r="M45" s="1140"/>
      <c r="N45" s="1140"/>
      <c r="O45" s="1140"/>
      <c r="P45" s="1140"/>
      <c r="Q45" s="1140"/>
      <c r="R45" s="1140"/>
      <c r="S45" s="1140"/>
      <c r="T45" s="1140"/>
      <c r="U45" s="1140"/>
      <c r="V45" s="1140"/>
      <c r="W45" s="1140"/>
      <c r="X45" s="1140"/>
      <c r="Y45" s="59"/>
    </row>
    <row r="46" spans="1:25" ht="24" hidden="1" customHeight="1">
      <c r="A46" s="43"/>
      <c r="B46" s="78"/>
      <c r="C46" s="77"/>
      <c r="D46" s="61"/>
      <c r="E46" s="1128" t="s">
        <v>236</v>
      </c>
      <c r="F46" s="1128"/>
      <c r="G46" s="1128"/>
      <c r="H46" s="1128"/>
      <c r="I46" s="1128"/>
      <c r="J46" s="1128"/>
      <c r="K46" s="1128"/>
      <c r="L46" s="1128"/>
      <c r="M46" s="1128"/>
      <c r="N46" s="1128"/>
      <c r="O46" s="1128"/>
      <c r="P46" s="1128"/>
      <c r="Q46" s="1128"/>
      <c r="R46" s="1128"/>
      <c r="S46" s="1128"/>
      <c r="T46" s="1128"/>
      <c r="U46" s="1128"/>
      <c r="V46" s="1128"/>
      <c r="W46" s="1128"/>
      <c r="X46" s="1128"/>
      <c r="Y46" s="59"/>
    </row>
    <row r="47" spans="1:25" ht="37.5" hidden="1" customHeight="1">
      <c r="A47" s="43"/>
      <c r="B47" s="78"/>
      <c r="C47" s="77"/>
      <c r="D47" s="61"/>
      <c r="E47" s="1128"/>
      <c r="F47" s="1128"/>
      <c r="G47" s="1128"/>
      <c r="H47" s="1128"/>
      <c r="I47" s="1128"/>
      <c r="J47" s="1128"/>
      <c r="K47" s="1128"/>
      <c r="L47" s="1128"/>
      <c r="M47" s="1128"/>
      <c r="N47" s="1128"/>
      <c r="O47" s="1128"/>
      <c r="P47" s="1128"/>
      <c r="Q47" s="1128"/>
      <c r="R47" s="1128"/>
      <c r="S47" s="1128"/>
      <c r="T47" s="1128"/>
      <c r="U47" s="1128"/>
      <c r="V47" s="1128"/>
      <c r="W47" s="1128"/>
      <c r="X47" s="1128"/>
      <c r="Y47" s="59"/>
    </row>
    <row r="48" spans="1:25" ht="24" hidden="1" customHeight="1">
      <c r="A48" s="43"/>
      <c r="B48" s="78"/>
      <c r="C48" s="77"/>
      <c r="D48" s="61"/>
      <c r="E48" s="1128"/>
      <c r="F48" s="1128"/>
      <c r="G48" s="1128"/>
      <c r="H48" s="1128"/>
      <c r="I48" s="1128"/>
      <c r="J48" s="1128"/>
      <c r="K48" s="1128"/>
      <c r="L48" s="1128"/>
      <c r="M48" s="1128"/>
      <c r="N48" s="1128"/>
      <c r="O48" s="1128"/>
      <c r="P48" s="1128"/>
      <c r="Q48" s="1128"/>
      <c r="R48" s="1128"/>
      <c r="S48" s="1128"/>
      <c r="T48" s="1128"/>
      <c r="U48" s="1128"/>
      <c r="V48" s="1128"/>
      <c r="W48" s="1128"/>
      <c r="X48" s="1128"/>
      <c r="Y48" s="59"/>
    </row>
    <row r="49" spans="1:25" ht="51" hidden="1" customHeight="1">
      <c r="A49" s="43"/>
      <c r="B49" s="78"/>
      <c r="C49" s="77"/>
      <c r="D49" s="61"/>
      <c r="E49" s="1128"/>
      <c r="F49" s="1128"/>
      <c r="G49" s="1128"/>
      <c r="H49" s="1128"/>
      <c r="I49" s="1128"/>
      <c r="J49" s="1128"/>
      <c r="K49" s="1128"/>
      <c r="L49" s="1128"/>
      <c r="M49" s="1128"/>
      <c r="N49" s="1128"/>
      <c r="O49" s="1128"/>
      <c r="P49" s="1128"/>
      <c r="Q49" s="1128"/>
      <c r="R49" s="1128"/>
      <c r="S49" s="1128"/>
      <c r="T49" s="1128"/>
      <c r="U49" s="1128"/>
      <c r="V49" s="1128"/>
      <c r="W49" s="1128"/>
      <c r="X49" s="1128"/>
      <c r="Y49" s="59"/>
    </row>
    <row r="50" spans="1:25" ht="15" hidden="1">
      <c r="A50" s="43"/>
      <c r="B50" s="78"/>
      <c r="C50" s="77"/>
      <c r="D50" s="61"/>
      <c r="E50" s="1128"/>
      <c r="F50" s="1128"/>
      <c r="G50" s="1128"/>
      <c r="H50" s="1128"/>
      <c r="I50" s="1128"/>
      <c r="J50" s="1128"/>
      <c r="K50" s="1128"/>
      <c r="L50" s="1128"/>
      <c r="M50" s="1128"/>
      <c r="N50" s="1128"/>
      <c r="O50" s="1128"/>
      <c r="P50" s="1128"/>
      <c r="Q50" s="1128"/>
      <c r="R50" s="1128"/>
      <c r="S50" s="1128"/>
      <c r="T50" s="1128"/>
      <c r="U50" s="1128"/>
      <c r="V50" s="1128"/>
      <c r="W50" s="1128"/>
      <c r="X50" s="1128"/>
      <c r="Y50" s="59"/>
    </row>
    <row r="51" spans="1:25" ht="15" hidden="1">
      <c r="A51" s="43"/>
      <c r="B51" s="78"/>
      <c r="C51" s="77"/>
      <c r="D51" s="61"/>
      <c r="E51" s="1128"/>
      <c r="F51" s="1128"/>
      <c r="G51" s="1128"/>
      <c r="H51" s="1128"/>
      <c r="I51" s="1128"/>
      <c r="J51" s="1128"/>
      <c r="K51" s="1128"/>
      <c r="L51" s="1128"/>
      <c r="M51" s="1128"/>
      <c r="N51" s="1128"/>
      <c r="O51" s="1128"/>
      <c r="P51" s="1128"/>
      <c r="Q51" s="1128"/>
      <c r="R51" s="1128"/>
      <c r="S51" s="1128"/>
      <c r="T51" s="1128"/>
      <c r="U51" s="1128"/>
      <c r="V51" s="1128"/>
      <c r="W51" s="1128"/>
      <c r="X51" s="1128"/>
      <c r="Y51" s="59"/>
    </row>
    <row r="52" spans="1:25" ht="15" hidden="1">
      <c r="A52" s="43"/>
      <c r="B52" s="78"/>
      <c r="C52" s="77"/>
      <c r="D52" s="61"/>
      <c r="E52" s="1128"/>
      <c r="F52" s="1128"/>
      <c r="G52" s="1128"/>
      <c r="H52" s="1128"/>
      <c r="I52" s="1128"/>
      <c r="J52" s="1128"/>
      <c r="K52" s="1128"/>
      <c r="L52" s="1128"/>
      <c r="M52" s="1128"/>
      <c r="N52" s="1128"/>
      <c r="O52" s="1128"/>
      <c r="P52" s="1128"/>
      <c r="Q52" s="1128"/>
      <c r="R52" s="1128"/>
      <c r="S52" s="1128"/>
      <c r="T52" s="1128"/>
      <c r="U52" s="1128"/>
      <c r="V52" s="1128"/>
      <c r="W52" s="1128"/>
      <c r="X52" s="1128"/>
      <c r="Y52" s="59"/>
    </row>
    <row r="53" spans="1:25" ht="15" hidden="1">
      <c r="A53" s="43"/>
      <c r="B53" s="78"/>
      <c r="C53" s="77"/>
      <c r="D53" s="61"/>
      <c r="E53" s="1128"/>
      <c r="F53" s="1128"/>
      <c r="G53" s="1128"/>
      <c r="H53" s="1128"/>
      <c r="I53" s="1128"/>
      <c r="J53" s="1128"/>
      <c r="K53" s="1128"/>
      <c r="L53" s="1128"/>
      <c r="M53" s="1128"/>
      <c r="N53" s="1128"/>
      <c r="O53" s="1128"/>
      <c r="P53" s="1128"/>
      <c r="Q53" s="1128"/>
      <c r="R53" s="1128"/>
      <c r="S53" s="1128"/>
      <c r="T53" s="1128"/>
      <c r="U53" s="1128"/>
      <c r="V53" s="1128"/>
      <c r="W53" s="1128"/>
      <c r="X53" s="1128"/>
      <c r="Y53" s="59"/>
    </row>
    <row r="54" spans="1:25" ht="15" hidden="1">
      <c r="A54" s="43"/>
      <c r="B54" s="78"/>
      <c r="C54" s="77"/>
      <c r="D54" s="61"/>
      <c r="E54" s="1128"/>
      <c r="F54" s="1128"/>
      <c r="G54" s="1128"/>
      <c r="H54" s="1128"/>
      <c r="I54" s="1128"/>
      <c r="J54" s="1128"/>
      <c r="K54" s="1128"/>
      <c r="L54" s="1128"/>
      <c r="M54" s="1128"/>
      <c r="N54" s="1128"/>
      <c r="O54" s="1128"/>
      <c r="P54" s="1128"/>
      <c r="Q54" s="1128"/>
      <c r="R54" s="1128"/>
      <c r="S54" s="1128"/>
      <c r="T54" s="1128"/>
      <c r="U54" s="1128"/>
      <c r="V54" s="1128"/>
      <c r="W54" s="1128"/>
      <c r="X54" s="1128"/>
      <c r="Y54" s="59"/>
    </row>
    <row r="55" spans="1:25" ht="15" hidden="1">
      <c r="A55" s="43"/>
      <c r="B55" s="78"/>
      <c r="C55" s="77"/>
      <c r="D55" s="61"/>
      <c r="E55" s="1128"/>
      <c r="F55" s="1128"/>
      <c r="G55" s="1128"/>
      <c r="H55" s="1128"/>
      <c r="I55" s="1128"/>
      <c r="J55" s="1128"/>
      <c r="K55" s="1128"/>
      <c r="L55" s="1128"/>
      <c r="M55" s="1128"/>
      <c r="N55" s="1128"/>
      <c r="O55" s="1128"/>
      <c r="P55" s="1128"/>
      <c r="Q55" s="1128"/>
      <c r="R55" s="1128"/>
      <c r="S55" s="1128"/>
      <c r="T55" s="1128"/>
      <c r="U55" s="1128"/>
      <c r="V55" s="1128"/>
      <c r="W55" s="1128"/>
      <c r="X55" s="1128"/>
      <c r="Y55" s="59"/>
    </row>
    <row r="56" spans="1:25" ht="25.5" hidden="1" customHeight="1">
      <c r="A56" s="43"/>
      <c r="B56" s="78"/>
      <c r="C56" s="77"/>
      <c r="D56" s="66"/>
      <c r="E56" s="1128"/>
      <c r="F56" s="1128"/>
      <c r="G56" s="1128"/>
      <c r="H56" s="1128"/>
      <c r="I56" s="1128"/>
      <c r="J56" s="1128"/>
      <c r="K56" s="1128"/>
      <c r="L56" s="1128"/>
      <c r="M56" s="1128"/>
      <c r="N56" s="1128"/>
      <c r="O56" s="1128"/>
      <c r="P56" s="1128"/>
      <c r="Q56" s="1128"/>
      <c r="R56" s="1128"/>
      <c r="S56" s="1128"/>
      <c r="T56" s="1128"/>
      <c r="U56" s="1128"/>
      <c r="V56" s="1128"/>
      <c r="W56" s="1128"/>
      <c r="X56" s="1128"/>
      <c r="Y56" s="59"/>
    </row>
    <row r="57" spans="1:25" ht="15" hidden="1">
      <c r="A57" s="43"/>
      <c r="B57" s="78"/>
      <c r="C57" s="77"/>
      <c r="D57" s="66"/>
      <c r="E57" s="1128"/>
      <c r="F57" s="1128"/>
      <c r="G57" s="1128"/>
      <c r="H57" s="1128"/>
      <c r="I57" s="1128"/>
      <c r="J57" s="1128"/>
      <c r="K57" s="1128"/>
      <c r="L57" s="1128"/>
      <c r="M57" s="1128"/>
      <c r="N57" s="1128"/>
      <c r="O57" s="1128"/>
      <c r="P57" s="1128"/>
      <c r="Q57" s="1128"/>
      <c r="R57" s="1128"/>
      <c r="S57" s="1128"/>
      <c r="T57" s="1128"/>
      <c r="U57" s="1128"/>
      <c r="V57" s="1128"/>
      <c r="W57" s="1128"/>
      <c r="X57" s="1128"/>
      <c r="Y57" s="59"/>
    </row>
    <row r="58" spans="1:25" ht="15" hidden="1" customHeight="1">
      <c r="A58" s="43"/>
      <c r="B58" s="78"/>
      <c r="C58" s="77"/>
      <c r="D58" s="61"/>
      <c r="E58" s="1129" t="s">
        <v>395</v>
      </c>
      <c r="F58" s="1129"/>
      <c r="G58" s="1129"/>
      <c r="H58" s="1129"/>
      <c r="I58" s="1129"/>
      <c r="J58" s="1129"/>
      <c r="K58" s="1129"/>
      <c r="L58" s="1129"/>
      <c r="M58" s="1129"/>
      <c r="N58" s="1129"/>
      <c r="O58" s="1129"/>
      <c r="P58" s="1129"/>
      <c r="Q58" s="1129"/>
      <c r="R58" s="1129"/>
      <c r="S58" s="1129"/>
      <c r="T58" s="1129"/>
      <c r="U58" s="1129"/>
      <c r="V58" s="231"/>
      <c r="W58" s="231"/>
      <c r="X58" s="231"/>
      <c r="Y58" s="59"/>
    </row>
    <row r="59" spans="1:25" ht="15" hidden="1" customHeight="1">
      <c r="A59" s="43"/>
      <c r="B59" s="78"/>
      <c r="C59" s="77"/>
      <c r="D59" s="61"/>
      <c r="E59" s="1131"/>
      <c r="F59" s="1131"/>
      <c r="G59" s="1131"/>
      <c r="H59" s="1126"/>
      <c r="I59" s="1127"/>
      <c r="J59" s="1127"/>
      <c r="K59" s="1127"/>
      <c r="L59" s="1127"/>
      <c r="M59" s="1127"/>
      <c r="N59" s="1127"/>
      <c r="O59" s="1127"/>
      <c r="P59" s="1127"/>
      <c r="Q59" s="1127"/>
      <c r="R59" s="1127"/>
      <c r="S59" s="1127"/>
      <c r="T59" s="1127"/>
      <c r="U59" s="1127"/>
      <c r="V59" s="1127"/>
      <c r="W59" s="1127"/>
      <c r="X59" s="1127"/>
      <c r="Y59" s="59"/>
    </row>
    <row r="60" spans="1:25" ht="15" hidden="1" customHeight="1">
      <c r="A60" s="43"/>
      <c r="B60" s="78"/>
      <c r="C60" s="77"/>
      <c r="D60" s="61"/>
      <c r="E60" s="1130"/>
      <c r="F60" s="1130"/>
      <c r="G60" s="1130"/>
      <c r="H60" s="1125"/>
      <c r="I60" s="1125"/>
      <c r="J60" s="1125"/>
      <c r="K60" s="1125"/>
      <c r="L60" s="1125"/>
      <c r="M60" s="1125"/>
      <c r="N60" s="1125"/>
      <c r="O60" s="1125"/>
      <c r="P60" s="1125"/>
      <c r="Q60" s="1125"/>
      <c r="R60" s="1125"/>
      <c r="S60" s="1125"/>
      <c r="T60" s="1125"/>
      <c r="U60" s="1125"/>
      <c r="V60" s="1125"/>
      <c r="W60" s="1125"/>
      <c r="X60" s="1125"/>
      <c r="Y60" s="59"/>
    </row>
    <row r="61" spans="1:25" ht="15" hidden="1">
      <c r="A61" s="43"/>
      <c r="B61" s="78"/>
      <c r="C61" s="77"/>
      <c r="D61" s="61"/>
      <c r="E61" s="70"/>
      <c r="F61" s="68"/>
      <c r="G61" s="69"/>
      <c r="H61" s="1125"/>
      <c r="I61" s="1125"/>
      <c r="J61" s="1125"/>
      <c r="K61" s="1125"/>
      <c r="L61" s="1125"/>
      <c r="M61" s="1125"/>
      <c r="N61" s="1125"/>
      <c r="O61" s="1125"/>
      <c r="P61" s="1125"/>
      <c r="Q61" s="1125"/>
      <c r="R61" s="1125"/>
      <c r="S61" s="1125"/>
      <c r="T61" s="1125"/>
      <c r="U61" s="1125"/>
      <c r="V61" s="1125"/>
      <c r="W61" s="1125"/>
      <c r="X61" s="1125"/>
      <c r="Y61" s="59"/>
    </row>
    <row r="62" spans="1:25" ht="27.75" hidden="1" customHeight="1">
      <c r="A62" s="43"/>
      <c r="B62" s="78"/>
      <c r="C62" s="77"/>
      <c r="D62" s="61"/>
      <c r="E62" s="60"/>
      <c r="F62" s="60"/>
      <c r="G62" s="60"/>
      <c r="H62" s="60"/>
      <c r="I62" s="60"/>
      <c r="J62" s="60"/>
      <c r="K62" s="60"/>
      <c r="L62" s="60"/>
      <c r="M62" s="60"/>
      <c r="N62" s="60"/>
      <c r="O62" s="60"/>
      <c r="P62" s="60"/>
      <c r="Q62" s="60"/>
      <c r="R62" s="60"/>
      <c r="S62" s="60"/>
      <c r="T62" s="60"/>
      <c r="U62" s="60"/>
      <c r="V62" s="60"/>
      <c r="W62" s="60"/>
      <c r="X62" s="60"/>
      <c r="Y62" s="59"/>
    </row>
    <row r="63" spans="1:25" ht="15" hidden="1">
      <c r="A63" s="43"/>
      <c r="B63" s="78"/>
      <c r="C63" s="77"/>
      <c r="D63" s="61"/>
      <c r="E63" s="60"/>
      <c r="F63" s="60"/>
      <c r="G63" s="60"/>
      <c r="H63" s="60"/>
      <c r="I63" s="60"/>
      <c r="J63" s="60"/>
      <c r="K63" s="60"/>
      <c r="L63" s="60"/>
      <c r="M63" s="60"/>
      <c r="N63" s="60"/>
      <c r="O63" s="60"/>
      <c r="P63" s="60"/>
      <c r="Q63" s="60"/>
      <c r="R63" s="60"/>
      <c r="S63" s="60"/>
      <c r="T63" s="60"/>
      <c r="U63" s="60"/>
      <c r="V63" s="60"/>
      <c r="W63" s="60"/>
      <c r="X63" s="60"/>
      <c r="Y63" s="59"/>
    </row>
    <row r="64" spans="1:25" ht="15" hidden="1">
      <c r="A64" s="43"/>
      <c r="B64" s="78"/>
      <c r="C64" s="77"/>
      <c r="D64" s="61"/>
      <c r="E64" s="60"/>
      <c r="F64" s="60"/>
      <c r="G64" s="60"/>
      <c r="H64" s="60"/>
      <c r="I64" s="60"/>
      <c r="J64" s="60"/>
      <c r="K64" s="60"/>
      <c r="L64" s="60"/>
      <c r="M64" s="60"/>
      <c r="N64" s="60"/>
      <c r="O64" s="60"/>
      <c r="P64" s="60"/>
      <c r="Q64" s="60"/>
      <c r="R64" s="60"/>
      <c r="S64" s="60"/>
      <c r="T64" s="60"/>
      <c r="U64" s="60"/>
      <c r="V64" s="60"/>
      <c r="W64" s="60"/>
      <c r="X64" s="60"/>
      <c r="Y64" s="59"/>
    </row>
    <row r="65" spans="1:25" ht="15" hidden="1">
      <c r="A65" s="43"/>
      <c r="B65" s="78"/>
      <c r="C65" s="77"/>
      <c r="D65" s="61"/>
      <c r="E65" s="60"/>
      <c r="F65" s="60"/>
      <c r="G65" s="60"/>
      <c r="H65" s="60"/>
      <c r="I65" s="60"/>
      <c r="J65" s="60"/>
      <c r="K65" s="60"/>
      <c r="L65" s="60"/>
      <c r="M65" s="60"/>
      <c r="N65" s="60"/>
      <c r="O65" s="60"/>
      <c r="P65" s="60"/>
      <c r="Q65" s="60"/>
      <c r="R65" s="60"/>
      <c r="S65" s="60"/>
      <c r="T65" s="60"/>
      <c r="U65" s="60"/>
      <c r="V65" s="60"/>
      <c r="W65" s="60"/>
      <c r="X65" s="60"/>
      <c r="Y65" s="59"/>
    </row>
    <row r="66" spans="1:25" ht="15" hidden="1">
      <c r="A66" s="43"/>
      <c r="B66" s="78"/>
      <c r="C66" s="77"/>
      <c r="D66" s="61"/>
      <c r="E66" s="60"/>
      <c r="F66" s="60"/>
      <c r="G66" s="60"/>
      <c r="H66" s="60"/>
      <c r="I66" s="60"/>
      <c r="J66" s="60"/>
      <c r="K66" s="60"/>
      <c r="L66" s="60"/>
      <c r="M66" s="60"/>
      <c r="N66" s="60"/>
      <c r="O66" s="60"/>
      <c r="P66" s="60"/>
      <c r="Q66" s="60"/>
      <c r="R66" s="60"/>
      <c r="S66" s="60"/>
      <c r="T66" s="60"/>
      <c r="U66" s="60"/>
      <c r="V66" s="60"/>
      <c r="W66" s="60"/>
      <c r="X66" s="60"/>
      <c r="Y66" s="59"/>
    </row>
    <row r="67" spans="1:25" ht="15" hidden="1">
      <c r="A67" s="43"/>
      <c r="B67" s="78"/>
      <c r="C67" s="77"/>
      <c r="D67" s="61"/>
      <c r="E67" s="60"/>
      <c r="F67" s="60"/>
      <c r="G67" s="60"/>
      <c r="H67" s="60"/>
      <c r="I67" s="60"/>
      <c r="J67" s="60"/>
      <c r="K67" s="60"/>
      <c r="L67" s="60"/>
      <c r="M67" s="60"/>
      <c r="N67" s="60"/>
      <c r="O67" s="60"/>
      <c r="P67" s="60"/>
      <c r="Q67" s="60"/>
      <c r="R67" s="60"/>
      <c r="S67" s="60"/>
      <c r="T67" s="60"/>
      <c r="U67" s="60"/>
      <c r="V67" s="60"/>
      <c r="W67" s="60"/>
      <c r="X67" s="60"/>
      <c r="Y67" s="59"/>
    </row>
    <row r="68" spans="1:25" ht="89.25" hidden="1" customHeight="1">
      <c r="A68" s="43"/>
      <c r="B68" s="78"/>
      <c r="C68" s="77"/>
      <c r="D68" s="66"/>
      <c r="E68" s="65"/>
      <c r="F68" s="65"/>
      <c r="G68" s="65"/>
      <c r="H68" s="65"/>
      <c r="I68" s="65"/>
      <c r="J68" s="65"/>
      <c r="K68" s="65"/>
      <c r="L68" s="65"/>
      <c r="M68" s="65"/>
      <c r="N68" s="65"/>
      <c r="O68" s="65"/>
      <c r="P68" s="65"/>
      <c r="Q68" s="65"/>
      <c r="R68" s="65"/>
      <c r="S68" s="65"/>
      <c r="T68" s="65"/>
      <c r="U68" s="65"/>
      <c r="V68" s="65"/>
      <c r="W68" s="65"/>
      <c r="X68" s="65"/>
      <c r="Y68" s="59"/>
    </row>
    <row r="69" spans="1:25" ht="15" hidden="1">
      <c r="A69" s="43"/>
      <c r="B69" s="78"/>
      <c r="C69" s="77"/>
      <c r="D69" s="66"/>
      <c r="E69" s="65"/>
      <c r="F69" s="65"/>
      <c r="G69" s="65"/>
      <c r="H69" s="65"/>
      <c r="I69" s="65"/>
      <c r="J69" s="65"/>
      <c r="K69" s="65"/>
      <c r="L69" s="65"/>
      <c r="M69" s="65"/>
      <c r="N69" s="65"/>
      <c r="O69" s="65"/>
      <c r="P69" s="65"/>
      <c r="Q69" s="65"/>
      <c r="R69" s="65"/>
      <c r="S69" s="65"/>
      <c r="T69" s="65"/>
      <c r="U69" s="65"/>
      <c r="V69" s="65"/>
      <c r="W69" s="65"/>
      <c r="X69" s="65"/>
      <c r="Y69" s="59"/>
    </row>
    <row r="70" spans="1:25" ht="15" hidden="1">
      <c r="A70" s="43"/>
      <c r="B70" s="78"/>
      <c r="C70" s="77"/>
      <c r="D70" s="61"/>
      <c r="E70" s="1129" t="s">
        <v>396</v>
      </c>
      <c r="F70" s="1129"/>
      <c r="G70" s="1129"/>
      <c r="H70" s="1129"/>
      <c r="I70" s="1129"/>
      <c r="J70" s="1129"/>
      <c r="K70" s="1129"/>
      <c r="L70" s="1129"/>
      <c r="M70" s="1129"/>
      <c r="N70" s="1129"/>
      <c r="O70" s="1129"/>
      <c r="P70" s="1129"/>
      <c r="Q70" s="1129"/>
      <c r="R70" s="1129"/>
      <c r="S70" s="1129"/>
      <c r="T70" s="1129"/>
      <c r="U70" s="449"/>
      <c r="V70" s="449"/>
      <c r="W70" s="449"/>
      <c r="X70" s="449"/>
      <c r="Y70" s="59"/>
    </row>
    <row r="71" spans="1:25" ht="15" hidden="1">
      <c r="A71" s="43"/>
      <c r="B71" s="78"/>
      <c r="C71" s="77"/>
      <c r="D71" s="61"/>
      <c r="E71" s="1129" t="s">
        <v>586</v>
      </c>
      <c r="F71" s="1129"/>
      <c r="G71" s="1129"/>
      <c r="H71" s="1129"/>
      <c r="I71" s="1129"/>
      <c r="J71" s="1129"/>
      <c r="K71" s="1129"/>
      <c r="L71" s="1129"/>
      <c r="M71" s="1129"/>
      <c r="N71" s="1129"/>
      <c r="O71" s="1129"/>
      <c r="P71" s="1129"/>
      <c r="Q71" s="1129"/>
      <c r="R71" s="1129"/>
      <c r="S71" s="1129"/>
      <c r="T71" s="1129"/>
      <c r="U71" s="450"/>
      <c r="V71" s="450"/>
      <c r="W71" s="450"/>
      <c r="X71" s="450"/>
      <c r="Y71" s="59"/>
    </row>
    <row r="72" spans="1:25" ht="40.5" hidden="1" customHeight="1">
      <c r="A72" s="43"/>
      <c r="B72" s="78"/>
      <c r="C72" s="77"/>
      <c r="D72" s="61"/>
      <c r="E72" s="450"/>
      <c r="F72" s="450"/>
      <c r="G72" s="450"/>
      <c r="H72" s="450"/>
      <c r="I72" s="450"/>
      <c r="J72" s="450"/>
      <c r="K72" s="450"/>
      <c r="L72" s="450"/>
      <c r="M72" s="450"/>
      <c r="N72" s="450"/>
      <c r="O72" s="450"/>
      <c r="P72" s="450"/>
      <c r="Q72" s="450"/>
      <c r="R72" s="450"/>
      <c r="S72" s="450"/>
      <c r="T72" s="450"/>
      <c r="U72" s="450"/>
      <c r="V72" s="450"/>
      <c r="W72" s="450"/>
      <c r="X72" s="450"/>
      <c r="Y72" s="59"/>
    </row>
    <row r="73" spans="1:25" ht="63" hidden="1" customHeight="1">
      <c r="A73" s="43"/>
      <c r="B73" s="78"/>
      <c r="C73" s="77"/>
      <c r="D73" s="61"/>
      <c r="E73" s="450"/>
      <c r="F73" s="450"/>
      <c r="G73" s="450"/>
      <c r="H73" s="450"/>
      <c r="I73" s="450"/>
      <c r="J73" s="450"/>
      <c r="K73" s="450"/>
      <c r="L73" s="450"/>
      <c r="M73" s="450"/>
      <c r="N73" s="450"/>
      <c r="O73" s="450"/>
      <c r="P73" s="450"/>
      <c r="Q73" s="450"/>
      <c r="R73" s="450"/>
      <c r="S73" s="450"/>
      <c r="T73" s="450"/>
      <c r="U73" s="450"/>
      <c r="V73" s="450"/>
      <c r="W73" s="450"/>
      <c r="X73" s="450"/>
      <c r="Y73" s="59"/>
    </row>
    <row r="74" spans="1:25" ht="30" hidden="1" customHeight="1">
      <c r="A74" s="43"/>
      <c r="B74" s="78"/>
      <c r="C74" s="77"/>
      <c r="D74" s="61"/>
      <c r="E74" s="450"/>
      <c r="F74" s="450"/>
      <c r="G74" s="450"/>
      <c r="H74" s="450"/>
      <c r="I74" s="450"/>
      <c r="J74" s="450"/>
      <c r="K74" s="450"/>
      <c r="L74" s="450"/>
      <c r="M74" s="450"/>
      <c r="N74" s="450"/>
      <c r="O74" s="450"/>
      <c r="P74" s="450"/>
      <c r="Q74" s="450"/>
      <c r="R74" s="450"/>
      <c r="S74" s="450"/>
      <c r="T74" s="450"/>
      <c r="U74" s="450"/>
      <c r="V74" s="450"/>
      <c r="W74" s="450"/>
      <c r="X74" s="450"/>
      <c r="Y74" s="59"/>
    </row>
    <row r="75" spans="1:25" ht="30" hidden="1" customHeight="1">
      <c r="A75" s="43"/>
      <c r="B75" s="78"/>
      <c r="C75" s="77"/>
      <c r="D75" s="61"/>
      <c r="E75" s="450"/>
      <c r="F75" s="450"/>
      <c r="G75" s="450"/>
      <c r="H75" s="450"/>
      <c r="I75" s="450"/>
      <c r="J75" s="450"/>
      <c r="K75" s="450"/>
      <c r="L75" s="450"/>
      <c r="M75" s="450"/>
      <c r="N75" s="450"/>
      <c r="O75" s="450"/>
      <c r="P75" s="450"/>
      <c r="Q75" s="450"/>
      <c r="R75" s="450"/>
      <c r="S75" s="450"/>
      <c r="T75" s="450"/>
      <c r="U75" s="450"/>
      <c r="V75" s="450"/>
      <c r="W75" s="450"/>
      <c r="X75" s="450"/>
      <c r="Y75" s="59"/>
    </row>
    <row r="76" spans="1:25" ht="15" hidden="1">
      <c r="A76" s="43"/>
      <c r="B76" s="78"/>
      <c r="C76" s="77"/>
      <c r="D76" s="61"/>
      <c r="E76" s="450"/>
      <c r="F76" s="450"/>
      <c r="G76" s="450"/>
      <c r="H76" s="450"/>
      <c r="I76" s="450"/>
      <c r="J76" s="450"/>
      <c r="K76" s="450"/>
      <c r="L76" s="450"/>
      <c r="M76" s="450"/>
      <c r="N76" s="450"/>
      <c r="O76" s="450"/>
      <c r="P76" s="450"/>
      <c r="Q76" s="450"/>
      <c r="R76" s="450"/>
      <c r="S76" s="450"/>
      <c r="T76" s="450"/>
      <c r="U76" s="450"/>
      <c r="V76" s="450"/>
      <c r="W76" s="450"/>
      <c r="X76" s="450"/>
      <c r="Y76" s="59"/>
    </row>
    <row r="77" spans="1:25" ht="15" hidden="1">
      <c r="A77" s="43"/>
      <c r="B77" s="78"/>
      <c r="C77" s="77"/>
      <c r="D77" s="61"/>
      <c r="E77" s="450"/>
      <c r="F77" s="450"/>
      <c r="G77" s="450"/>
      <c r="H77" s="450"/>
      <c r="I77" s="450"/>
      <c r="J77" s="450"/>
      <c r="K77" s="450"/>
      <c r="L77" s="450"/>
      <c r="M77" s="450"/>
      <c r="N77" s="450"/>
      <c r="O77" s="450"/>
      <c r="P77" s="450"/>
      <c r="Q77" s="450"/>
      <c r="R77" s="450"/>
      <c r="S77" s="450"/>
      <c r="T77" s="450"/>
      <c r="U77" s="450"/>
      <c r="V77" s="450"/>
      <c r="W77" s="450"/>
      <c r="X77" s="450"/>
      <c r="Y77" s="59"/>
    </row>
    <row r="78" spans="1:25" ht="8.25" hidden="1" customHeight="1">
      <c r="A78" s="43"/>
      <c r="B78" s="78"/>
      <c r="C78" s="77"/>
      <c r="D78" s="61"/>
      <c r="E78" s="80"/>
      <c r="F78" s="80"/>
      <c r="G78" s="80"/>
      <c r="H78" s="80"/>
      <c r="I78" s="80"/>
      <c r="J78" s="80"/>
      <c r="K78" s="80"/>
      <c r="L78" s="80"/>
      <c r="M78" s="80"/>
      <c r="N78" s="80"/>
      <c r="O78" s="80"/>
      <c r="P78" s="80"/>
      <c r="Q78" s="80"/>
      <c r="R78" s="80"/>
      <c r="S78" s="80"/>
      <c r="T78" s="80"/>
      <c r="U78" s="80"/>
      <c r="V78" s="80"/>
      <c r="W78" s="80"/>
      <c r="X78" s="80"/>
      <c r="Y78" s="59"/>
    </row>
    <row r="79" spans="1:25" ht="21" hidden="1" customHeight="1">
      <c r="A79" s="43"/>
      <c r="B79" s="78"/>
      <c r="C79" s="77"/>
      <c r="D79" s="61"/>
      <c r="E79" s="451"/>
      <c r="F79" s="451"/>
      <c r="G79" s="451"/>
      <c r="H79" s="451"/>
      <c r="I79" s="451"/>
      <c r="J79" s="451"/>
      <c r="K79" s="451"/>
      <c r="L79" s="451"/>
      <c r="M79" s="451"/>
      <c r="N79" s="451"/>
      <c r="O79" s="451"/>
      <c r="P79" s="451"/>
      <c r="Q79" s="451"/>
      <c r="R79" s="451"/>
      <c r="S79" s="451"/>
      <c r="T79" s="451"/>
      <c r="U79" s="451"/>
      <c r="V79" s="451"/>
      <c r="W79" s="451"/>
      <c r="X79" s="451"/>
      <c r="Y79" s="59"/>
    </row>
    <row r="80" spans="1:25" ht="14.25" hidden="1" customHeight="1">
      <c r="A80" s="43"/>
      <c r="B80" s="78"/>
      <c r="C80" s="77"/>
      <c r="D80" s="61"/>
      <c r="E80" s="452"/>
      <c r="F80" s="452"/>
      <c r="G80" s="452"/>
      <c r="H80" s="452"/>
      <c r="Y80" s="59"/>
    </row>
    <row r="81" spans="1:25" ht="15" hidden="1">
      <c r="A81" s="43"/>
      <c r="B81" s="78"/>
      <c r="C81" s="77"/>
      <c r="D81" s="61"/>
      <c r="E81" s="1129" t="s">
        <v>395</v>
      </c>
      <c r="F81" s="1129"/>
      <c r="G81" s="1129"/>
      <c r="H81" s="1129"/>
      <c r="I81" s="1129"/>
      <c r="J81" s="1129"/>
      <c r="K81" s="1129"/>
      <c r="L81" s="1129"/>
      <c r="M81" s="1129"/>
      <c r="N81" s="1129"/>
      <c r="O81" s="1129"/>
      <c r="P81" s="1129"/>
      <c r="Q81" s="1129"/>
      <c r="R81" s="1129"/>
      <c r="S81" s="1129"/>
      <c r="T81" s="1129"/>
      <c r="U81" s="1129"/>
      <c r="V81" s="231"/>
      <c r="W81" s="231"/>
      <c r="X81" s="231"/>
      <c r="Y81" s="59"/>
    </row>
    <row r="82" spans="1:25" ht="15" hidden="1" customHeight="1">
      <c r="A82" s="43"/>
      <c r="B82" s="78"/>
      <c r="C82" s="77"/>
      <c r="D82" s="61"/>
      <c r="E82" s="1130"/>
      <c r="F82" s="1130"/>
      <c r="G82" s="1130"/>
      <c r="H82" s="1126"/>
      <c r="I82" s="1127"/>
      <c r="J82" s="1127"/>
      <c r="K82" s="1127"/>
      <c r="L82" s="1127"/>
      <c r="M82" s="1127"/>
      <c r="N82" s="1127"/>
      <c r="O82" s="1127"/>
      <c r="P82" s="1127"/>
      <c r="Q82" s="1127"/>
      <c r="R82" s="1127"/>
      <c r="S82" s="1127"/>
      <c r="T82" s="1127"/>
      <c r="U82" s="1127"/>
      <c r="V82" s="1127"/>
      <c r="W82" s="1127"/>
      <c r="X82" s="1127"/>
      <c r="Y82" s="59"/>
    </row>
    <row r="83" spans="1:25" ht="15" hidden="1" customHeight="1">
      <c r="A83" s="43"/>
      <c r="B83" s="78"/>
      <c r="C83" s="77"/>
      <c r="D83" s="61"/>
      <c r="Y83" s="59"/>
    </row>
    <row r="84" spans="1:25" ht="15" hidden="1" customHeight="1">
      <c r="A84" s="43"/>
      <c r="B84" s="78"/>
      <c r="C84" s="77"/>
      <c r="D84" s="61"/>
      <c r="E84" s="70"/>
      <c r="F84" s="68"/>
      <c r="G84" s="69"/>
      <c r="H84" s="1125"/>
      <c r="I84" s="1125"/>
      <c r="J84" s="1125"/>
      <c r="K84" s="1125"/>
      <c r="L84" s="1125"/>
      <c r="M84" s="1125"/>
      <c r="N84" s="1125"/>
      <c r="O84" s="1125"/>
      <c r="P84" s="1125"/>
      <c r="Q84" s="1125"/>
      <c r="R84" s="1125"/>
      <c r="S84" s="1125"/>
      <c r="T84" s="1125"/>
      <c r="U84" s="1125"/>
      <c r="V84" s="1125"/>
      <c r="W84" s="1125"/>
      <c r="X84" s="1125"/>
      <c r="Y84" s="59"/>
    </row>
    <row r="85" spans="1:25" ht="15" hidden="1">
      <c r="A85" s="43"/>
      <c r="B85" s="78"/>
      <c r="C85" s="77"/>
      <c r="D85" s="61"/>
      <c r="E85" s="60"/>
      <c r="F85" s="60"/>
      <c r="G85" s="60"/>
      <c r="H85" s="67"/>
      <c r="I85" s="67"/>
      <c r="J85" s="67"/>
      <c r="K85" s="67"/>
      <c r="L85" s="67"/>
      <c r="M85" s="67"/>
      <c r="N85" s="67"/>
      <c r="O85" s="67"/>
      <c r="P85" s="67"/>
      <c r="Q85" s="67"/>
      <c r="R85" s="67"/>
      <c r="S85" s="67"/>
      <c r="T85" s="67"/>
      <c r="U85" s="67"/>
      <c r="V85" s="67"/>
      <c r="W85" s="60"/>
      <c r="X85" s="60"/>
      <c r="Y85" s="59"/>
    </row>
    <row r="86" spans="1:25" ht="15" hidden="1">
      <c r="A86" s="43"/>
      <c r="B86" s="78"/>
      <c r="C86" s="77"/>
      <c r="D86" s="61"/>
      <c r="E86" s="60"/>
      <c r="F86" s="60"/>
      <c r="G86" s="60"/>
      <c r="H86" s="60"/>
      <c r="I86" s="60"/>
      <c r="J86" s="60"/>
      <c r="K86" s="60"/>
      <c r="L86" s="60"/>
      <c r="M86" s="60"/>
      <c r="N86" s="60"/>
      <c r="O86" s="60"/>
      <c r="P86" s="60"/>
      <c r="Q86" s="60"/>
      <c r="R86" s="60"/>
      <c r="S86" s="60"/>
      <c r="T86" s="60"/>
      <c r="U86" s="60"/>
      <c r="V86" s="60"/>
      <c r="W86" s="60"/>
      <c r="X86" s="60"/>
      <c r="Y86" s="59"/>
    </row>
    <row r="87" spans="1:25" ht="15" hidden="1">
      <c r="A87" s="43"/>
      <c r="B87" s="78"/>
      <c r="C87" s="77"/>
      <c r="D87" s="61"/>
      <c r="E87" s="60"/>
      <c r="F87" s="60"/>
      <c r="G87" s="60"/>
      <c r="H87" s="60"/>
      <c r="I87" s="60"/>
      <c r="J87" s="60"/>
      <c r="K87" s="60"/>
      <c r="L87" s="60"/>
      <c r="M87" s="60"/>
      <c r="N87" s="60"/>
      <c r="O87" s="60"/>
      <c r="P87" s="60"/>
      <c r="Q87" s="60"/>
      <c r="R87" s="60"/>
      <c r="S87" s="60"/>
      <c r="T87" s="60"/>
      <c r="U87" s="60"/>
      <c r="V87" s="60"/>
      <c r="W87" s="60"/>
      <c r="X87" s="60"/>
      <c r="Y87" s="59"/>
    </row>
    <row r="88" spans="1:25" ht="15" hidden="1">
      <c r="A88" s="43"/>
      <c r="B88" s="78"/>
      <c r="C88" s="77"/>
      <c r="D88" s="61"/>
      <c r="E88" s="60"/>
      <c r="F88" s="60"/>
      <c r="G88" s="60"/>
      <c r="H88" s="60"/>
      <c r="I88" s="60"/>
      <c r="J88" s="60"/>
      <c r="K88" s="60"/>
      <c r="L88" s="60"/>
      <c r="M88" s="60"/>
      <c r="N88" s="60"/>
      <c r="O88" s="60"/>
      <c r="P88" s="60"/>
      <c r="Q88" s="60"/>
      <c r="R88" s="60"/>
      <c r="S88" s="60"/>
      <c r="T88" s="60"/>
      <c r="U88" s="60"/>
      <c r="V88" s="60"/>
      <c r="W88" s="60"/>
      <c r="X88" s="60"/>
      <c r="Y88" s="59"/>
    </row>
    <row r="89" spans="1:25" ht="15" hidden="1">
      <c r="A89" s="43"/>
      <c r="B89" s="78"/>
      <c r="C89" s="77"/>
      <c r="D89" s="61"/>
      <c r="E89" s="60"/>
      <c r="F89" s="60"/>
      <c r="G89" s="60"/>
      <c r="H89" s="60"/>
      <c r="I89" s="60"/>
      <c r="J89" s="60"/>
      <c r="K89" s="60"/>
      <c r="L89" s="60"/>
      <c r="M89" s="60"/>
      <c r="N89" s="60"/>
      <c r="O89" s="60"/>
      <c r="P89" s="60"/>
      <c r="Q89" s="60"/>
      <c r="R89" s="60"/>
      <c r="S89" s="60"/>
      <c r="T89" s="60"/>
      <c r="U89" s="60"/>
      <c r="V89" s="60"/>
      <c r="W89" s="60"/>
      <c r="X89" s="60"/>
      <c r="Y89" s="59"/>
    </row>
    <row r="90" spans="1:25" ht="15" hidden="1">
      <c r="A90" s="43"/>
      <c r="B90" s="78"/>
      <c r="C90" s="77"/>
      <c r="D90" s="61"/>
      <c r="E90" s="60"/>
      <c r="F90" s="60"/>
      <c r="G90" s="60"/>
      <c r="H90" s="60"/>
      <c r="I90" s="60"/>
      <c r="J90" s="60"/>
      <c r="K90" s="60"/>
      <c r="L90" s="60"/>
      <c r="M90" s="60"/>
      <c r="N90" s="60"/>
      <c r="O90" s="60"/>
      <c r="P90" s="60"/>
      <c r="Q90" s="60"/>
      <c r="R90" s="60"/>
      <c r="S90" s="60"/>
      <c r="T90" s="60"/>
      <c r="U90" s="60"/>
      <c r="V90" s="60"/>
      <c r="W90" s="60"/>
      <c r="X90" s="60"/>
      <c r="Y90" s="59"/>
    </row>
    <row r="91" spans="1:25" ht="15" hidden="1">
      <c r="A91" s="43"/>
      <c r="B91" s="78"/>
      <c r="C91" s="77"/>
      <c r="D91" s="61"/>
      <c r="E91" s="60"/>
      <c r="F91" s="60"/>
      <c r="G91" s="60"/>
      <c r="H91" s="60"/>
      <c r="I91" s="60"/>
      <c r="J91" s="60"/>
      <c r="K91" s="60"/>
      <c r="L91" s="60"/>
      <c r="M91" s="60"/>
      <c r="N91" s="60"/>
      <c r="O91" s="60"/>
      <c r="P91" s="60"/>
      <c r="Q91" s="60"/>
      <c r="R91" s="60"/>
      <c r="S91" s="60"/>
      <c r="T91" s="60"/>
      <c r="U91" s="60"/>
      <c r="V91" s="60"/>
      <c r="W91" s="60"/>
      <c r="X91" s="60"/>
      <c r="Y91" s="59"/>
    </row>
    <row r="92" spans="1:25" ht="15" hidden="1">
      <c r="A92" s="43"/>
      <c r="B92" s="78"/>
      <c r="C92" s="77"/>
      <c r="D92" s="61"/>
      <c r="E92" s="60"/>
      <c r="F92" s="60"/>
      <c r="G92" s="60"/>
      <c r="H92" s="60"/>
      <c r="I92" s="60"/>
      <c r="J92" s="60"/>
      <c r="K92" s="60"/>
      <c r="L92" s="60"/>
      <c r="M92" s="60"/>
      <c r="N92" s="60"/>
      <c r="O92" s="60"/>
      <c r="P92" s="60"/>
      <c r="Q92" s="60"/>
      <c r="R92" s="60"/>
      <c r="S92" s="60"/>
      <c r="T92" s="60"/>
      <c r="U92" s="60"/>
      <c r="V92" s="60"/>
      <c r="W92" s="60"/>
      <c r="X92" s="60"/>
      <c r="Y92" s="59"/>
    </row>
    <row r="93" spans="1:25" ht="15" hidden="1">
      <c r="A93" s="43"/>
      <c r="B93" s="78"/>
      <c r="C93" s="77"/>
      <c r="D93" s="61"/>
      <c r="E93" s="60"/>
      <c r="F93" s="60"/>
      <c r="G93" s="60"/>
      <c r="H93" s="60"/>
      <c r="I93" s="60"/>
      <c r="J93" s="60"/>
      <c r="K93" s="60"/>
      <c r="L93" s="60"/>
      <c r="M93" s="60"/>
      <c r="N93" s="60"/>
      <c r="O93" s="60"/>
      <c r="P93" s="60"/>
      <c r="Q93" s="60"/>
      <c r="R93" s="60"/>
      <c r="S93" s="60"/>
      <c r="T93" s="60"/>
      <c r="U93" s="60"/>
      <c r="V93" s="60"/>
      <c r="W93" s="60"/>
      <c r="X93" s="60"/>
      <c r="Y93" s="59"/>
    </row>
    <row r="94" spans="1:25" ht="15" hidden="1">
      <c r="A94" s="43"/>
      <c r="B94" s="78"/>
      <c r="C94" s="77"/>
      <c r="D94" s="61"/>
      <c r="E94" s="60"/>
      <c r="F94" s="60"/>
      <c r="G94" s="60"/>
      <c r="H94" s="60"/>
      <c r="I94" s="60"/>
      <c r="J94" s="60"/>
      <c r="K94" s="60"/>
      <c r="L94" s="60"/>
      <c r="M94" s="60"/>
      <c r="N94" s="60"/>
      <c r="O94" s="60"/>
      <c r="P94" s="60"/>
      <c r="Q94" s="60"/>
      <c r="R94" s="60"/>
      <c r="S94" s="60"/>
      <c r="T94" s="60"/>
      <c r="U94" s="60"/>
      <c r="V94" s="60"/>
      <c r="W94" s="60"/>
      <c r="X94" s="60"/>
      <c r="Y94" s="59"/>
    </row>
    <row r="95" spans="1:25" ht="15" hidden="1">
      <c r="A95" s="43"/>
      <c r="B95" s="78"/>
      <c r="C95" s="77"/>
      <c r="D95" s="61"/>
      <c r="E95" s="60"/>
      <c r="F95" s="60"/>
      <c r="G95" s="60"/>
      <c r="H95" s="60"/>
      <c r="I95" s="60"/>
      <c r="J95" s="60"/>
      <c r="K95" s="60"/>
      <c r="L95" s="60"/>
      <c r="M95" s="60"/>
      <c r="N95" s="60"/>
      <c r="O95" s="60"/>
      <c r="P95" s="60"/>
      <c r="Q95" s="60"/>
      <c r="R95" s="60"/>
      <c r="S95" s="60"/>
      <c r="T95" s="60"/>
      <c r="U95" s="60"/>
      <c r="V95" s="60"/>
      <c r="W95" s="60"/>
      <c r="X95" s="60"/>
      <c r="Y95" s="59"/>
    </row>
    <row r="96" spans="1:25" ht="27" hidden="1" customHeight="1">
      <c r="A96" s="43"/>
      <c r="B96" s="78"/>
      <c r="C96" s="77"/>
      <c r="D96" s="66"/>
      <c r="E96" s="65"/>
      <c r="F96" s="65"/>
      <c r="G96" s="65"/>
      <c r="H96" s="65"/>
      <c r="I96" s="65"/>
      <c r="J96" s="65"/>
      <c r="K96" s="65"/>
      <c r="L96" s="65"/>
      <c r="M96" s="65"/>
      <c r="N96" s="65"/>
      <c r="O96" s="65"/>
      <c r="P96" s="65"/>
      <c r="Q96" s="65"/>
      <c r="R96" s="65"/>
      <c r="S96" s="65"/>
      <c r="T96" s="65"/>
      <c r="U96" s="65"/>
      <c r="V96" s="65"/>
      <c r="W96" s="65"/>
      <c r="X96" s="65"/>
      <c r="Y96" s="59"/>
    </row>
    <row r="97" spans="1:27" ht="15" hidden="1">
      <c r="A97" s="43"/>
      <c r="B97" s="78"/>
      <c r="C97" s="77"/>
      <c r="D97" s="66"/>
      <c r="E97" s="65"/>
      <c r="F97" s="65"/>
      <c r="G97" s="65"/>
      <c r="H97" s="65"/>
      <c r="I97" s="65"/>
      <c r="J97" s="65"/>
      <c r="K97" s="65"/>
      <c r="L97" s="65"/>
      <c r="M97" s="65"/>
      <c r="N97" s="65"/>
      <c r="O97" s="65"/>
      <c r="P97" s="65"/>
      <c r="Q97" s="65"/>
      <c r="R97" s="65"/>
      <c r="S97" s="65"/>
      <c r="T97" s="65"/>
      <c r="U97" s="65"/>
      <c r="V97" s="65"/>
      <c r="W97" s="65"/>
      <c r="X97" s="65"/>
      <c r="Y97" s="59"/>
    </row>
    <row r="98" spans="1:27" ht="25.5" hidden="1" customHeight="1">
      <c r="A98" s="43"/>
      <c r="B98" s="78"/>
      <c r="C98" s="77"/>
      <c r="D98" s="61"/>
      <c r="E98" s="1133" t="s">
        <v>235</v>
      </c>
      <c r="F98" s="1133"/>
      <c r="G98" s="1133"/>
      <c r="H98" s="1133"/>
      <c r="I98" s="1133"/>
      <c r="J98" s="1133"/>
      <c r="K98" s="1133"/>
      <c r="L98" s="1133"/>
      <c r="M98" s="1133"/>
      <c r="N98" s="1133"/>
      <c r="O98" s="1133"/>
      <c r="P98" s="1133"/>
      <c r="Q98" s="1133"/>
      <c r="R98" s="1133"/>
      <c r="S98" s="1133"/>
      <c r="T98" s="1133"/>
      <c r="U98" s="1133"/>
      <c r="V98" s="1133"/>
      <c r="W98" s="1133"/>
      <c r="X98" s="1133"/>
      <c r="Y98" s="59"/>
    </row>
    <row r="99" spans="1:27" ht="15" hidden="1" customHeight="1">
      <c r="A99" s="43"/>
      <c r="B99" s="78"/>
      <c r="C99" s="77"/>
      <c r="D99" s="61"/>
      <c r="E99" s="60"/>
      <c r="F99" s="60"/>
      <c r="G99" s="60"/>
      <c r="H99" s="63"/>
      <c r="I99" s="63"/>
      <c r="J99" s="63"/>
      <c r="K99" s="63"/>
      <c r="L99" s="63"/>
      <c r="M99" s="63"/>
      <c r="N99" s="63"/>
      <c r="O99" s="62"/>
      <c r="P99" s="62"/>
      <c r="Q99" s="62"/>
      <c r="R99" s="62"/>
      <c r="S99" s="62"/>
      <c r="T99" s="62"/>
      <c r="U99" s="60"/>
      <c r="V99" s="60"/>
      <c r="W99" s="60"/>
      <c r="X99" s="60"/>
      <c r="Y99" s="59"/>
    </row>
    <row r="100" spans="1:27" ht="15" hidden="1" customHeight="1">
      <c r="A100" s="43"/>
      <c r="B100" s="78"/>
      <c r="C100" s="77"/>
      <c r="D100" s="61"/>
      <c r="E100" s="64"/>
      <c r="F100" s="1132" t="s">
        <v>234</v>
      </c>
      <c r="G100" s="1132"/>
      <c r="H100" s="1132"/>
      <c r="I100" s="1132"/>
      <c r="J100" s="1132"/>
      <c r="K100" s="1132"/>
      <c r="L100" s="1132"/>
      <c r="M100" s="1132"/>
      <c r="N100" s="1132"/>
      <c r="O100" s="1132"/>
      <c r="P100" s="1132"/>
      <c r="Q100" s="1132"/>
      <c r="R100" s="1132"/>
      <c r="S100" s="1132"/>
      <c r="T100" s="62"/>
      <c r="U100" s="60"/>
      <c r="V100" s="60"/>
      <c r="W100" s="60"/>
      <c r="X100" s="60"/>
      <c r="Y100" s="59"/>
      <c r="AA100" s="79" t="s">
        <v>232</v>
      </c>
    </row>
    <row r="101" spans="1:27" ht="15" hidden="1" customHeight="1">
      <c r="A101" s="43"/>
      <c r="B101" s="78"/>
      <c r="C101" s="77"/>
      <c r="D101" s="61"/>
      <c r="E101" s="60"/>
      <c r="F101" s="60"/>
      <c r="G101" s="60"/>
      <c r="H101" s="63"/>
      <c r="I101" s="63"/>
      <c r="J101" s="63"/>
      <c r="K101" s="63"/>
      <c r="L101" s="63"/>
      <c r="M101" s="63"/>
      <c r="N101" s="63"/>
      <c r="O101" s="62"/>
      <c r="P101" s="62"/>
      <c r="Q101" s="62"/>
      <c r="R101" s="62"/>
      <c r="S101" s="62"/>
      <c r="T101" s="62"/>
      <c r="U101" s="60"/>
      <c r="V101" s="60"/>
      <c r="W101" s="60"/>
      <c r="X101" s="60"/>
      <c r="Y101" s="59"/>
    </row>
    <row r="102" spans="1:27" ht="15" hidden="1">
      <c r="A102" s="43"/>
      <c r="B102" s="78"/>
      <c r="C102" s="77"/>
      <c r="D102" s="61"/>
      <c r="E102" s="60"/>
      <c r="F102" s="1132" t="s">
        <v>233</v>
      </c>
      <c r="G102" s="1132"/>
      <c r="H102" s="1132"/>
      <c r="I102" s="1132"/>
      <c r="J102" s="1132"/>
      <c r="K102" s="1132"/>
      <c r="L102" s="1132"/>
      <c r="M102" s="1132"/>
      <c r="N102" s="1132"/>
      <c r="O102" s="1132"/>
      <c r="P102" s="1132"/>
      <c r="Q102" s="1132"/>
      <c r="R102" s="1132"/>
      <c r="S102" s="1132"/>
      <c r="T102" s="1132"/>
      <c r="U102" s="1132"/>
      <c r="V102" s="1132"/>
      <c r="W102" s="1132"/>
      <c r="X102" s="1132"/>
      <c r="Y102" s="59"/>
    </row>
    <row r="103" spans="1:27" ht="15" hidden="1">
      <c r="A103" s="43"/>
      <c r="B103" s="78"/>
      <c r="C103" s="77"/>
      <c r="D103" s="61"/>
      <c r="E103" s="60"/>
      <c r="F103" s="60"/>
      <c r="G103" s="60"/>
      <c r="H103" s="60"/>
      <c r="I103" s="60"/>
      <c r="J103" s="60"/>
      <c r="K103" s="60"/>
      <c r="L103" s="60"/>
      <c r="M103" s="60"/>
      <c r="N103" s="60"/>
      <c r="O103" s="60"/>
      <c r="P103" s="60"/>
      <c r="Q103" s="60"/>
      <c r="R103" s="60"/>
      <c r="S103" s="60"/>
      <c r="T103" s="60"/>
      <c r="U103" s="60"/>
      <c r="V103" s="60"/>
      <c r="W103" s="60"/>
      <c r="X103" s="60"/>
      <c r="Y103" s="59"/>
    </row>
    <row r="104" spans="1:27" ht="15" hidden="1">
      <c r="A104" s="43"/>
      <c r="B104" s="78"/>
      <c r="C104" s="77"/>
      <c r="D104" s="61"/>
      <c r="E104" s="60"/>
      <c r="F104" s="60"/>
      <c r="G104" s="60"/>
      <c r="H104" s="60"/>
      <c r="I104" s="60"/>
      <c r="J104" s="60"/>
      <c r="K104" s="60"/>
      <c r="L104" s="60"/>
      <c r="M104" s="60"/>
      <c r="N104" s="60"/>
      <c r="O104" s="60"/>
      <c r="P104" s="60"/>
      <c r="Q104" s="60"/>
      <c r="R104" s="60"/>
      <c r="S104" s="60"/>
      <c r="T104" s="60"/>
      <c r="U104" s="60"/>
      <c r="V104" s="60"/>
      <c r="W104" s="60"/>
      <c r="X104" s="60"/>
      <c r="Y104" s="59"/>
    </row>
    <row r="105" spans="1:27" ht="15" hidden="1">
      <c r="A105" s="43"/>
      <c r="B105" s="78"/>
      <c r="C105" s="77"/>
      <c r="D105" s="61"/>
      <c r="E105" s="60"/>
      <c r="F105" s="60"/>
      <c r="G105" s="60"/>
      <c r="H105" s="60"/>
      <c r="I105" s="60"/>
      <c r="J105" s="60"/>
      <c r="K105" s="60"/>
      <c r="L105" s="60"/>
      <c r="M105" s="60"/>
      <c r="N105" s="60"/>
      <c r="O105" s="60"/>
      <c r="P105" s="60"/>
      <c r="Q105" s="60"/>
      <c r="R105" s="60"/>
      <c r="S105" s="60"/>
      <c r="T105" s="60"/>
      <c r="U105" s="60"/>
      <c r="V105" s="60"/>
      <c r="W105" s="60"/>
      <c r="X105" s="60"/>
      <c r="Y105" s="59"/>
    </row>
    <row r="106" spans="1:27" ht="15" hidden="1">
      <c r="A106" s="43"/>
      <c r="B106" s="78"/>
      <c r="C106" s="77"/>
      <c r="D106" s="61"/>
      <c r="E106" s="60"/>
      <c r="F106" s="60"/>
      <c r="G106" s="60"/>
      <c r="H106" s="60"/>
      <c r="I106" s="60"/>
      <c r="J106" s="60"/>
      <c r="K106" s="60"/>
      <c r="L106" s="60"/>
      <c r="M106" s="60"/>
      <c r="N106" s="60"/>
      <c r="O106" s="60"/>
      <c r="P106" s="60"/>
      <c r="Q106" s="60"/>
      <c r="R106" s="60"/>
      <c r="S106" s="60"/>
      <c r="T106" s="60"/>
      <c r="U106" s="60"/>
      <c r="V106" s="60"/>
      <c r="W106" s="60"/>
      <c r="X106" s="60"/>
      <c r="Y106" s="59"/>
    </row>
    <row r="107" spans="1:27" ht="15" hidden="1">
      <c r="A107" s="43"/>
      <c r="B107" s="78"/>
      <c r="C107" s="77"/>
      <c r="D107" s="61"/>
      <c r="E107" s="60"/>
      <c r="F107" s="60"/>
      <c r="G107" s="60"/>
      <c r="H107" s="60"/>
      <c r="I107" s="60"/>
      <c r="J107" s="60"/>
      <c r="K107" s="60"/>
      <c r="L107" s="60"/>
      <c r="M107" s="60"/>
      <c r="N107" s="60"/>
      <c r="O107" s="60"/>
      <c r="P107" s="60"/>
      <c r="Q107" s="60"/>
      <c r="R107" s="60"/>
      <c r="S107" s="60"/>
      <c r="T107" s="60"/>
      <c r="U107" s="60"/>
      <c r="V107" s="60"/>
      <c r="W107" s="60"/>
      <c r="X107" s="60"/>
      <c r="Y107" s="59"/>
    </row>
    <row r="108" spans="1:27" ht="15" hidden="1">
      <c r="A108" s="43"/>
      <c r="B108" s="78"/>
      <c r="C108" s="77"/>
      <c r="D108" s="61"/>
      <c r="E108" s="60"/>
      <c r="F108" s="60"/>
      <c r="G108" s="60"/>
      <c r="H108" s="60"/>
      <c r="I108" s="60"/>
      <c r="J108" s="60"/>
      <c r="K108" s="60"/>
      <c r="L108" s="60"/>
      <c r="M108" s="60"/>
      <c r="N108" s="60"/>
      <c r="O108" s="60"/>
      <c r="P108" s="60"/>
      <c r="Q108" s="60"/>
      <c r="R108" s="60"/>
      <c r="S108" s="60"/>
      <c r="T108" s="60"/>
      <c r="U108" s="60"/>
      <c r="V108" s="60"/>
      <c r="W108" s="60"/>
      <c r="X108" s="60"/>
      <c r="Y108" s="59"/>
    </row>
    <row r="109" spans="1:27" ht="15" hidden="1">
      <c r="A109" s="43"/>
      <c r="B109" s="78"/>
      <c r="C109" s="77"/>
      <c r="D109" s="61"/>
      <c r="E109" s="60"/>
      <c r="F109" s="60"/>
      <c r="G109" s="60"/>
      <c r="H109" s="60"/>
      <c r="I109" s="60"/>
      <c r="J109" s="60"/>
      <c r="K109" s="60"/>
      <c r="L109" s="60"/>
      <c r="M109" s="60"/>
      <c r="N109" s="60"/>
      <c r="O109" s="60"/>
      <c r="P109" s="60"/>
      <c r="Q109" s="60"/>
      <c r="R109" s="60"/>
      <c r="S109" s="60"/>
      <c r="T109" s="60"/>
      <c r="U109" s="60"/>
      <c r="V109" s="60"/>
      <c r="W109" s="60"/>
      <c r="X109" s="60"/>
      <c r="Y109" s="59"/>
    </row>
    <row r="110" spans="1:27" ht="15" hidden="1">
      <c r="A110" s="43"/>
      <c r="B110" s="78"/>
      <c r="C110" s="77"/>
      <c r="D110" s="61"/>
      <c r="E110" s="60"/>
      <c r="F110" s="60"/>
      <c r="G110" s="60"/>
      <c r="H110" s="60"/>
      <c r="I110" s="60"/>
      <c r="J110" s="60"/>
      <c r="K110" s="60"/>
      <c r="L110" s="60"/>
      <c r="M110" s="60"/>
      <c r="N110" s="60"/>
      <c r="O110" s="60"/>
      <c r="P110" s="60"/>
      <c r="Q110" s="60"/>
      <c r="R110" s="60"/>
      <c r="S110" s="60"/>
      <c r="T110" s="60"/>
      <c r="U110" s="60"/>
      <c r="V110" s="60"/>
      <c r="W110" s="60"/>
      <c r="X110" s="60"/>
      <c r="Y110" s="59"/>
    </row>
    <row r="111" spans="1:27" ht="30" hidden="1" customHeight="1">
      <c r="A111" s="43"/>
      <c r="B111" s="78"/>
      <c r="C111" s="77"/>
      <c r="D111" s="61"/>
      <c r="E111" s="60"/>
      <c r="F111" s="60"/>
      <c r="G111" s="60"/>
      <c r="H111" s="60"/>
      <c r="I111" s="60"/>
      <c r="J111" s="60"/>
      <c r="K111" s="60"/>
      <c r="L111" s="60"/>
      <c r="M111" s="60"/>
      <c r="N111" s="60"/>
      <c r="O111" s="60"/>
      <c r="P111" s="60"/>
      <c r="Q111" s="60"/>
      <c r="R111" s="60"/>
      <c r="S111" s="60"/>
      <c r="T111" s="60"/>
      <c r="U111" s="60"/>
      <c r="V111" s="60"/>
      <c r="W111" s="60"/>
      <c r="X111" s="60"/>
      <c r="Y111" s="59"/>
    </row>
    <row r="112" spans="1:27" ht="31.5" hidden="1" customHeight="1">
      <c r="A112" s="43"/>
      <c r="B112" s="78"/>
      <c r="C112" s="77"/>
      <c r="D112" s="61"/>
      <c r="E112" s="60"/>
      <c r="F112" s="60"/>
      <c r="G112" s="60"/>
      <c r="H112" s="60"/>
      <c r="I112" s="60"/>
      <c r="J112" s="60"/>
      <c r="K112" s="60"/>
      <c r="L112" s="60"/>
      <c r="M112" s="60"/>
      <c r="N112" s="60"/>
      <c r="O112" s="60"/>
      <c r="P112" s="60"/>
      <c r="Q112" s="60"/>
      <c r="R112" s="60"/>
      <c r="S112" s="60"/>
      <c r="T112" s="60"/>
      <c r="U112" s="60"/>
      <c r="V112" s="60"/>
      <c r="W112" s="60"/>
      <c r="X112" s="60"/>
      <c r="Y112" s="59"/>
    </row>
    <row r="113" spans="1:25" ht="15" customHeight="1">
      <c r="A113" s="43"/>
      <c r="B113" s="76"/>
      <c r="C113" s="75"/>
      <c r="D113" s="58"/>
      <c r="E113" s="57"/>
      <c r="F113" s="57"/>
      <c r="G113" s="57"/>
      <c r="H113" s="57"/>
      <c r="I113" s="57"/>
      <c r="J113" s="57"/>
      <c r="K113" s="57"/>
      <c r="L113" s="57"/>
      <c r="M113" s="57"/>
      <c r="N113" s="57"/>
      <c r="O113" s="57"/>
      <c r="P113" s="57"/>
      <c r="Q113" s="57"/>
      <c r="R113" s="57"/>
      <c r="S113" s="57"/>
      <c r="T113" s="57"/>
      <c r="U113" s="57"/>
      <c r="V113" s="57"/>
      <c r="W113" s="57"/>
      <c r="X113" s="57"/>
      <c r="Y113" s="56"/>
    </row>
  </sheetData>
  <sheetProtection password="FA9C" sheet="1" objects="1" scenarios="1" formatColumns="0" formatRows="0"/>
  <dataConsolidate leftLabels="1" link="1"/>
  <mergeCells count="28">
    <mergeCell ref="B2:G2"/>
    <mergeCell ref="B3:C3"/>
    <mergeCell ref="E7:X19"/>
    <mergeCell ref="P23:W23"/>
    <mergeCell ref="E58:U58"/>
    <mergeCell ref="B5:Y5"/>
    <mergeCell ref="E41:X45"/>
    <mergeCell ref="F21:M21"/>
    <mergeCell ref="P21:X21"/>
    <mergeCell ref="P22:X22"/>
    <mergeCell ref="E35:X39"/>
    <mergeCell ref="F22:M22"/>
    <mergeCell ref="E40:X40"/>
    <mergeCell ref="F102:X102"/>
    <mergeCell ref="F100:S100"/>
    <mergeCell ref="E82:G82"/>
    <mergeCell ref="E98:X98"/>
    <mergeCell ref="E81:U81"/>
    <mergeCell ref="H84:X84"/>
    <mergeCell ref="H60:X60"/>
    <mergeCell ref="H82:X82"/>
    <mergeCell ref="E46:X57"/>
    <mergeCell ref="E70:T70"/>
    <mergeCell ref="E60:G60"/>
    <mergeCell ref="H59:X59"/>
    <mergeCell ref="E59:G59"/>
    <mergeCell ref="E71:T71"/>
    <mergeCell ref="H61:X61"/>
  </mergeCells>
  <phoneticPr fontId="13" type="noConversion"/>
  <hyperlinks>
    <hyperlink ref="E81:U81" location="Инструкция!A1" tooltip="http://sp.eias.ru/index.php?a=add&amp;catid=76" display="Обратиться за помощью в службу технической поддержки"/>
    <hyperlink ref="E58:U58" location="Инструкция!A1" tooltip="http://sp.eias.ru/index.php?a=add&amp;catid=76" display="Обратиться за помощью в службу технической поддержки"/>
    <hyperlink ref="E70:T70" location="Инструкция!A1" tooltip="http://support.eias.ru/knowledgebase.php?article=28" display="Инструкция по загрузке сопроводительных материалов"/>
    <hyperlink ref="E71:T71" location="Инструкция!A1" tooltip="http://eias.ru/files/shablon/FAS_JKH_OPEN_INFO_PRICE_WARM.pdf" display="Инструкция по работе с отчетной формой"/>
  </hyperlinks>
  <pageMargins left="0.7" right="0.7" top="0.75" bottom="0.75" header="0.3" footer="0.3"/>
  <pageSetup paperSize="9" orientation="portrait" horizontalDpi="180" verticalDpi="180" r:id="rId1"/>
  <headerFooter alignWithMargins="0"/>
  <drawing r:id="rId2"/>
  <legacyDrawing r:id="rId3"/>
  <oleObjects>
    <mc:AlternateContent xmlns:mc="http://schemas.openxmlformats.org/markup-compatibility/2006">
      <mc:Choice Requires="x14">
        <oleObject progId="Word.Document.8" shapeId="193537" r:id="rId4">
          <objectPr defaultSize="0" r:id="rId5">
            <anchor moveWithCells="1">
              <from>
                <xdr:col>2</xdr:col>
                <xdr:colOff>0</xdr:colOff>
                <xdr:row>6</xdr:row>
                <xdr:rowOff>0</xdr:rowOff>
              </from>
              <to>
                <xdr:col>22</xdr:col>
                <xdr:colOff>66675</xdr:colOff>
                <xdr:row>120</xdr:row>
                <xdr:rowOff>123825</xdr:rowOff>
              </to>
            </anchor>
          </objectPr>
        </oleObject>
      </mc:Choice>
      <mc:Fallback>
        <oleObject progId="Word.Document.8" shapeId="193537" r:id="rId4"/>
      </mc:Fallback>
    </mc:AlternateContent>
  </oleObjec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9">
    <tabColor theme="0" tint="-0.249977111117893"/>
  </sheetPr>
  <dimension ref="A1:T15"/>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208</v>
      </c>
    </row>
    <row r="2" spans="1:20" ht="22.5">
      <c r="F2" s="1196" t="s">
        <v>491</v>
      </c>
      <c r="G2" s="1197"/>
      <c r="H2" s="1198"/>
      <c r="I2" s="435"/>
    </row>
    <row r="3" spans="1:20" ht="3" customHeight="1"/>
    <row r="4" spans="1:20" s="190" customFormat="1" ht="11.25">
      <c r="A4" s="214"/>
      <c r="B4" s="214"/>
      <c r="C4" s="214"/>
      <c r="D4" s="214"/>
      <c r="F4" s="1157" t="s">
        <v>454</v>
      </c>
      <c r="G4" s="1157"/>
      <c r="H4" s="1157"/>
      <c r="I4" s="1199" t="s">
        <v>455</v>
      </c>
      <c r="J4" s="214"/>
      <c r="K4" s="214"/>
      <c r="L4" s="214"/>
      <c r="M4" s="214"/>
      <c r="N4" s="214"/>
      <c r="O4" s="214"/>
      <c r="P4" s="214"/>
      <c r="Q4" s="214"/>
      <c r="R4" s="214"/>
      <c r="S4" s="214"/>
      <c r="T4" s="214"/>
    </row>
    <row r="5" spans="1:20" s="190" customFormat="1" ht="11.25" customHeight="1">
      <c r="A5" s="214"/>
      <c r="B5" s="214"/>
      <c r="C5" s="214"/>
      <c r="D5" s="214"/>
      <c r="F5" s="318" t="s">
        <v>92</v>
      </c>
      <c r="G5" s="336" t="s">
        <v>457</v>
      </c>
      <c r="H5" s="317" t="s">
        <v>442</v>
      </c>
      <c r="I5" s="1199"/>
      <c r="J5" s="214"/>
      <c r="K5" s="214"/>
      <c r="L5" s="214"/>
      <c r="M5" s="214"/>
      <c r="N5" s="214"/>
      <c r="O5" s="214"/>
      <c r="P5" s="214"/>
      <c r="Q5" s="214"/>
      <c r="R5" s="214"/>
      <c r="S5" s="214"/>
      <c r="T5" s="214"/>
    </row>
    <row r="6" spans="1:20" s="190" customFormat="1" ht="12" customHeight="1">
      <c r="A6" s="214"/>
      <c r="B6" s="214"/>
      <c r="C6" s="214"/>
      <c r="D6" s="214"/>
      <c r="F6" s="319" t="s">
        <v>93</v>
      </c>
      <c r="G6" s="321">
        <v>2</v>
      </c>
      <c r="H6" s="322">
        <v>3</v>
      </c>
      <c r="I6" s="320">
        <v>4</v>
      </c>
      <c r="J6" s="214">
        <v>4</v>
      </c>
      <c r="K6" s="214"/>
      <c r="L6" s="214"/>
      <c r="M6" s="214"/>
      <c r="N6" s="214"/>
      <c r="O6" s="214"/>
      <c r="P6" s="214"/>
      <c r="Q6" s="214"/>
      <c r="R6" s="214"/>
      <c r="S6" s="214"/>
      <c r="T6" s="214"/>
    </row>
    <row r="7" spans="1:20" s="190" customFormat="1" ht="18.75">
      <c r="A7" s="214"/>
      <c r="B7" s="214"/>
      <c r="C7" s="214"/>
      <c r="D7" s="214"/>
      <c r="F7" s="334">
        <v>1</v>
      </c>
      <c r="G7" s="416" t="s">
        <v>492</v>
      </c>
      <c r="H7" s="316" t="str">
        <f>IF(dateCh="","",dateCh)</f>
        <v>13.05.2021</v>
      </c>
      <c r="I7" s="196" t="s">
        <v>493</v>
      </c>
      <c r="J7" s="333"/>
      <c r="K7" s="214"/>
      <c r="L7" s="214"/>
      <c r="M7" s="214"/>
      <c r="N7" s="214"/>
      <c r="O7" s="214"/>
      <c r="P7" s="214"/>
      <c r="Q7" s="214"/>
      <c r="R7" s="214"/>
      <c r="S7" s="214"/>
      <c r="T7" s="214"/>
    </row>
    <row r="8" spans="1:20" s="190" customFormat="1" ht="45">
      <c r="A8" s="1200">
        <v>1</v>
      </c>
      <c r="B8" s="214"/>
      <c r="C8" s="214"/>
      <c r="D8" s="214"/>
      <c r="F8" s="334" t="str">
        <f>"2." &amp;mergeValue(A8)</f>
        <v>2.1</v>
      </c>
      <c r="G8" s="416" t="s">
        <v>494</v>
      </c>
      <c r="H8" s="316" t="str">
        <f>IF('Перечень тарифов'!R21="","наименование отсутствует","" &amp; 'Перечень тарифов'!R21 &amp; "")</f>
        <v>наименование отсутствует</v>
      </c>
      <c r="I8" s="196" t="s">
        <v>590</v>
      </c>
      <c r="J8" s="333"/>
      <c r="K8" s="214"/>
      <c r="L8" s="214"/>
      <c r="M8" s="214"/>
      <c r="N8" s="214"/>
      <c r="O8" s="214"/>
      <c r="P8" s="214"/>
      <c r="Q8" s="214"/>
      <c r="R8" s="214"/>
      <c r="S8" s="214"/>
      <c r="T8" s="214"/>
    </row>
    <row r="9" spans="1:20" s="190" customFormat="1" ht="22.5">
      <c r="A9" s="1200"/>
      <c r="B9" s="214"/>
      <c r="C9" s="214"/>
      <c r="D9" s="214"/>
      <c r="F9" s="334" t="str">
        <f>"3." &amp;mergeValue(A9)</f>
        <v>3.1</v>
      </c>
      <c r="G9" s="416" t="s">
        <v>495</v>
      </c>
      <c r="H9" s="316" t="str">
        <f>IF('Перечень тарифов'!F21="","наименование отсутствует","" &amp; 'Перечень тарифов'!F21 &amp; "")</f>
        <v>Подключение (технологическое присоединение) к системе теплоснабжения</v>
      </c>
      <c r="I9" s="196" t="s">
        <v>588</v>
      </c>
      <c r="J9" s="333"/>
      <c r="K9" s="214"/>
      <c r="L9" s="214"/>
      <c r="M9" s="214"/>
      <c r="N9" s="214"/>
      <c r="O9" s="214"/>
      <c r="P9" s="214"/>
      <c r="Q9" s="214"/>
      <c r="R9" s="214"/>
      <c r="S9" s="214"/>
      <c r="T9" s="214"/>
    </row>
    <row r="10" spans="1:20" s="190" customFormat="1" ht="22.5">
      <c r="A10" s="1200"/>
      <c r="B10" s="214"/>
      <c r="C10" s="214"/>
      <c r="D10" s="214"/>
      <c r="F10" s="334" t="str">
        <f>"4."&amp;mergeValue(A10)</f>
        <v>4.1</v>
      </c>
      <c r="G10" s="416" t="s">
        <v>496</v>
      </c>
      <c r="H10" s="317" t="s">
        <v>458</v>
      </c>
      <c r="I10" s="196"/>
      <c r="J10" s="333"/>
      <c r="K10" s="214"/>
      <c r="L10" s="214"/>
      <c r="M10" s="214"/>
      <c r="N10" s="214"/>
      <c r="O10" s="214"/>
      <c r="P10" s="214"/>
      <c r="Q10" s="214"/>
      <c r="R10" s="214"/>
      <c r="S10" s="214"/>
      <c r="T10" s="214"/>
    </row>
    <row r="11" spans="1:20" s="190" customFormat="1" ht="18.75">
      <c r="A11" s="1200"/>
      <c r="B11" s="1200">
        <v>1</v>
      </c>
      <c r="C11" s="343"/>
      <c r="D11" s="343"/>
      <c r="F11" s="334" t="str">
        <f>"4."&amp;mergeValue(A11) &amp;"."&amp;mergeValue(B11)</f>
        <v>4.1.1</v>
      </c>
      <c r="G11" s="323" t="s">
        <v>592</v>
      </c>
      <c r="H11" s="316" t="str">
        <f>IF(region_name="","",region_name)</f>
        <v>Челябинская область</v>
      </c>
      <c r="I11" s="196" t="s">
        <v>499</v>
      </c>
      <c r="J11" s="333"/>
      <c r="K11" s="214"/>
      <c r="L11" s="214"/>
      <c r="M11" s="214"/>
      <c r="N11" s="214"/>
      <c r="O11" s="214"/>
      <c r="P11" s="214"/>
      <c r="Q11" s="214"/>
      <c r="R11" s="214"/>
      <c r="S11" s="214"/>
      <c r="T11" s="214"/>
    </row>
    <row r="12" spans="1:20" s="190" customFormat="1" ht="22.5">
      <c r="A12" s="1200"/>
      <c r="B12" s="1200"/>
      <c r="C12" s="1200">
        <v>1</v>
      </c>
      <c r="D12" s="343"/>
      <c r="F12" s="334" t="str">
        <f>"4."&amp;mergeValue(A12) &amp;"."&amp;mergeValue(B12)&amp;"."&amp;mergeValue(C12)</f>
        <v>4.1.1.1</v>
      </c>
      <c r="G12" s="340" t="s">
        <v>497</v>
      </c>
      <c r="H12" s="316" t="str">
        <f>IF(Территории!H13="","","" &amp; Территории!H13 &amp; "")</f>
        <v>Город Челябинск</v>
      </c>
      <c r="I12" s="196" t="s">
        <v>500</v>
      </c>
      <c r="J12" s="333"/>
      <c r="K12" s="214"/>
      <c r="L12" s="214"/>
      <c r="M12" s="214"/>
      <c r="N12" s="214"/>
      <c r="O12" s="214"/>
      <c r="P12" s="214"/>
      <c r="Q12" s="214"/>
      <c r="R12" s="214"/>
      <c r="S12" s="214"/>
      <c r="T12" s="214"/>
    </row>
    <row r="13" spans="1:20" s="190" customFormat="1" ht="56.25">
      <c r="A13" s="1200"/>
      <c r="B13" s="1200"/>
      <c r="C13" s="1200"/>
      <c r="D13" s="343">
        <v>1</v>
      </c>
      <c r="F13" s="334" t="str">
        <f>"4."&amp;mergeValue(A13) &amp;"."&amp;mergeValue(B13)&amp;"."&amp;mergeValue(C13)&amp;"."&amp;mergeValue(D13)</f>
        <v>4.1.1.1.1</v>
      </c>
      <c r="G13" s="419" t="s">
        <v>498</v>
      </c>
      <c r="H13" s="316" t="str">
        <f>IF(Территории!R14="","","" &amp; Территории!R14 &amp; "")</f>
        <v>Город Челябинск (75701000)</v>
      </c>
      <c r="I13" s="1104" t="s">
        <v>591</v>
      </c>
      <c r="J13" s="333"/>
      <c r="K13" s="214"/>
      <c r="L13" s="214"/>
      <c r="M13" s="214"/>
      <c r="N13" s="214"/>
      <c r="O13" s="214"/>
      <c r="P13" s="214"/>
      <c r="Q13" s="214"/>
      <c r="R13" s="214"/>
      <c r="S13" s="214"/>
      <c r="T13" s="214"/>
    </row>
    <row r="14" spans="1:20" s="325" customFormat="1" ht="3" customHeight="1">
      <c r="A14" s="326"/>
      <c r="B14" s="326"/>
      <c r="C14" s="326"/>
      <c r="D14" s="326"/>
      <c r="F14" s="344"/>
      <c r="G14" s="345"/>
      <c r="H14" s="346"/>
      <c r="I14" s="347"/>
      <c r="J14" s="326"/>
      <c r="K14" s="326"/>
      <c r="L14" s="326"/>
      <c r="M14" s="326"/>
      <c r="N14" s="326"/>
      <c r="O14" s="326"/>
      <c r="P14" s="326"/>
      <c r="Q14" s="326"/>
      <c r="R14" s="326"/>
      <c r="S14" s="326"/>
      <c r="T14" s="326"/>
    </row>
    <row r="15" spans="1:20" s="325" customFormat="1" ht="15" customHeight="1">
      <c r="A15" s="326"/>
      <c r="B15" s="326"/>
      <c r="C15" s="326"/>
      <c r="D15" s="326"/>
      <c r="F15" s="324"/>
      <c r="G15" s="1195" t="s">
        <v>593</v>
      </c>
      <c r="H15" s="1195"/>
      <c r="I15" s="226"/>
      <c r="J15" s="326"/>
      <c r="K15" s="326"/>
      <c r="L15" s="326"/>
      <c r="M15" s="326"/>
      <c r="N15" s="326"/>
      <c r="O15" s="326"/>
      <c r="P15" s="326"/>
      <c r="Q15" s="326"/>
      <c r="R15" s="326"/>
      <c r="S15" s="326"/>
      <c r="T15" s="326"/>
    </row>
  </sheetData>
  <sheetProtection algorithmName="SHA-512" hashValue="pDtAI4wFWR12F0ltgjKXLehyxwH3YL9PfSNJu/qUbaYBDhTvsJAueBQ5cCclJjhbpBwWYm5vOuN62enTEvW5qg==" saltValue="LhPRKF9OLEPgpYT7zVn9+Q==" spinCount="100000" sheet="1" objects="1" scenarios="1" formatColumns="0" formatRows="0"/>
  <mergeCells count="7">
    <mergeCell ref="G15:H15"/>
    <mergeCell ref="F2:H2"/>
    <mergeCell ref="F4:H4"/>
    <mergeCell ref="I4:I5"/>
    <mergeCell ref="A8:A13"/>
    <mergeCell ref="C12:C13"/>
    <mergeCell ref="B11:B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pageSetup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9">
    <tabColor rgb="FFEAEBEE"/>
    <pageSetUpPr fitToPage="1"/>
  </sheetPr>
  <dimension ref="A1:AC28"/>
  <sheetViews>
    <sheetView showGridLines="0" topLeftCell="I4" zoomScaleNormal="100" workbookViewId="0">
      <selection activeCell="M27" sqref="M27:X27"/>
    </sheetView>
  </sheetViews>
  <sheetFormatPr defaultColWidth="10.5703125" defaultRowHeight="14.25"/>
  <cols>
    <col min="1" max="6" width="10.5703125" style="501" hidden="1" customWidth="1"/>
    <col min="7" max="8" width="9.140625" style="507" hidden="1" customWidth="1"/>
    <col min="9" max="9" width="3.7109375" style="484" customWidth="1"/>
    <col min="10" max="11" width="3.7109375" style="483" customWidth="1"/>
    <col min="12" max="12" width="12.7109375" style="477" customWidth="1"/>
    <col min="13" max="13" width="47.42578125" style="477" customWidth="1"/>
    <col min="14" max="14" width="2.7109375" style="477" hidden="1" customWidth="1"/>
    <col min="15" max="18" width="23.7109375" style="477" customWidth="1"/>
    <col min="19" max="19" width="11.7109375" style="477" customWidth="1"/>
    <col min="20" max="20" width="3.7109375" style="477" customWidth="1"/>
    <col min="21" max="21" width="11.7109375" style="477" customWidth="1"/>
    <col min="22" max="22" width="8.5703125" style="477" hidden="1" customWidth="1"/>
    <col min="23" max="23" width="4.7109375" style="477" customWidth="1"/>
    <col min="24" max="24" width="115.7109375" style="477" customWidth="1"/>
    <col min="25" max="25" width="10.5703125" style="1008"/>
    <col min="26" max="29" width="10.5703125" style="501"/>
    <col min="30" max="246" width="10.5703125" style="477"/>
    <col min="247" max="254" width="0" style="477" hidden="1" customWidth="1"/>
    <col min="255" max="257" width="3.7109375" style="477" customWidth="1"/>
    <col min="258" max="258" width="12.7109375" style="477" customWidth="1"/>
    <col min="259" max="259" width="47.42578125" style="477" customWidth="1"/>
    <col min="260" max="260" width="0" style="477" hidden="1" customWidth="1"/>
    <col min="261" max="261" width="24.7109375" style="477" customWidth="1"/>
    <col min="262" max="262" width="14.7109375" style="477" customWidth="1"/>
    <col min="263" max="264" width="15.7109375" style="477" customWidth="1"/>
    <col min="265" max="265" width="11.7109375" style="477" customWidth="1"/>
    <col min="266" max="266" width="6.42578125" style="477" bestFit="1" customWidth="1"/>
    <col min="267" max="267" width="11.7109375" style="477" customWidth="1"/>
    <col min="268" max="268" width="0" style="477" hidden="1" customWidth="1"/>
    <col min="269" max="269" width="3.7109375" style="477" customWidth="1"/>
    <col min="270" max="270" width="11.140625" style="477" bestFit="1" customWidth="1"/>
    <col min="271" max="502" width="10.5703125" style="477"/>
    <col min="503" max="510" width="0" style="477" hidden="1" customWidth="1"/>
    <col min="511" max="513" width="3.7109375" style="477" customWidth="1"/>
    <col min="514" max="514" width="12.7109375" style="477" customWidth="1"/>
    <col min="515" max="515" width="47.42578125" style="477" customWidth="1"/>
    <col min="516" max="516" width="0" style="477" hidden="1" customWidth="1"/>
    <col min="517" max="517" width="24.7109375" style="477" customWidth="1"/>
    <col min="518" max="518" width="14.7109375" style="477" customWidth="1"/>
    <col min="519" max="520" width="15.7109375" style="477" customWidth="1"/>
    <col min="521" max="521" width="11.7109375" style="477" customWidth="1"/>
    <col min="522" max="522" width="6.42578125" style="477" bestFit="1" customWidth="1"/>
    <col min="523" max="523" width="11.7109375" style="477" customWidth="1"/>
    <col min="524" max="524" width="0" style="477" hidden="1" customWidth="1"/>
    <col min="525" max="525" width="3.7109375" style="477" customWidth="1"/>
    <col min="526" max="526" width="11.140625" style="477" bestFit="1" customWidth="1"/>
    <col min="527" max="758" width="10.5703125" style="477"/>
    <col min="759" max="766" width="0" style="477" hidden="1" customWidth="1"/>
    <col min="767" max="769" width="3.7109375" style="477" customWidth="1"/>
    <col min="770" max="770" width="12.7109375" style="477" customWidth="1"/>
    <col min="771" max="771" width="47.42578125" style="477" customWidth="1"/>
    <col min="772" max="772" width="0" style="477" hidden="1" customWidth="1"/>
    <col min="773" max="773" width="24.7109375" style="477" customWidth="1"/>
    <col min="774" max="774" width="14.7109375" style="477" customWidth="1"/>
    <col min="775" max="776" width="15.7109375" style="477" customWidth="1"/>
    <col min="777" max="777" width="11.7109375" style="477" customWidth="1"/>
    <col min="778" max="778" width="6.42578125" style="477" bestFit="1" customWidth="1"/>
    <col min="779" max="779" width="11.7109375" style="477" customWidth="1"/>
    <col min="780" max="780" width="0" style="477" hidden="1" customWidth="1"/>
    <col min="781" max="781" width="3.7109375" style="477" customWidth="1"/>
    <col min="782" max="782" width="11.140625" style="477" bestFit="1" customWidth="1"/>
    <col min="783" max="1014" width="10.5703125" style="477"/>
    <col min="1015" max="1022" width="0" style="477" hidden="1" customWidth="1"/>
    <col min="1023" max="1025" width="3.7109375" style="477" customWidth="1"/>
    <col min="1026" max="1026" width="12.7109375" style="477" customWidth="1"/>
    <col min="1027" max="1027" width="47.42578125" style="477" customWidth="1"/>
    <col min="1028" max="1028" width="0" style="477" hidden="1" customWidth="1"/>
    <col min="1029" max="1029" width="24.7109375" style="477" customWidth="1"/>
    <col min="1030" max="1030" width="14.7109375" style="477" customWidth="1"/>
    <col min="1031" max="1032" width="15.7109375" style="477" customWidth="1"/>
    <col min="1033" max="1033" width="11.7109375" style="477" customWidth="1"/>
    <col min="1034" max="1034" width="6.42578125" style="477" bestFit="1" customWidth="1"/>
    <col min="1035" max="1035" width="11.7109375" style="477" customWidth="1"/>
    <col min="1036" max="1036" width="0" style="477" hidden="1" customWidth="1"/>
    <col min="1037" max="1037" width="3.7109375" style="477" customWidth="1"/>
    <col min="1038" max="1038" width="11.140625" style="477" bestFit="1" customWidth="1"/>
    <col min="1039" max="1270" width="10.5703125" style="477"/>
    <col min="1271" max="1278" width="0" style="477" hidden="1" customWidth="1"/>
    <col min="1279" max="1281" width="3.7109375" style="477" customWidth="1"/>
    <col min="1282" max="1282" width="12.7109375" style="477" customWidth="1"/>
    <col min="1283" max="1283" width="47.42578125" style="477" customWidth="1"/>
    <col min="1284" max="1284" width="0" style="477" hidden="1" customWidth="1"/>
    <col min="1285" max="1285" width="24.7109375" style="477" customWidth="1"/>
    <col min="1286" max="1286" width="14.7109375" style="477" customWidth="1"/>
    <col min="1287" max="1288" width="15.7109375" style="477" customWidth="1"/>
    <col min="1289" max="1289" width="11.7109375" style="477" customWidth="1"/>
    <col min="1290" max="1290" width="6.42578125" style="477" bestFit="1" customWidth="1"/>
    <col min="1291" max="1291" width="11.7109375" style="477" customWidth="1"/>
    <col min="1292" max="1292" width="0" style="477" hidden="1" customWidth="1"/>
    <col min="1293" max="1293" width="3.7109375" style="477" customWidth="1"/>
    <col min="1294" max="1294" width="11.140625" style="477" bestFit="1" customWidth="1"/>
    <col min="1295" max="1526" width="10.5703125" style="477"/>
    <col min="1527" max="1534" width="0" style="477" hidden="1" customWidth="1"/>
    <col min="1535" max="1537" width="3.7109375" style="477" customWidth="1"/>
    <col min="1538" max="1538" width="12.7109375" style="477" customWidth="1"/>
    <col min="1539" max="1539" width="47.42578125" style="477" customWidth="1"/>
    <col min="1540" max="1540" width="0" style="477" hidden="1" customWidth="1"/>
    <col min="1541" max="1541" width="24.7109375" style="477" customWidth="1"/>
    <col min="1542" max="1542" width="14.7109375" style="477" customWidth="1"/>
    <col min="1543" max="1544" width="15.7109375" style="477" customWidth="1"/>
    <col min="1545" max="1545" width="11.7109375" style="477" customWidth="1"/>
    <col min="1546" max="1546" width="6.42578125" style="477" bestFit="1" customWidth="1"/>
    <col min="1547" max="1547" width="11.7109375" style="477" customWidth="1"/>
    <col min="1548" max="1548" width="0" style="477" hidden="1" customWidth="1"/>
    <col min="1549" max="1549" width="3.7109375" style="477" customWidth="1"/>
    <col min="1550" max="1550" width="11.140625" style="477" bestFit="1" customWidth="1"/>
    <col min="1551" max="1782" width="10.5703125" style="477"/>
    <col min="1783" max="1790" width="0" style="477" hidden="1" customWidth="1"/>
    <col min="1791" max="1793" width="3.7109375" style="477" customWidth="1"/>
    <col min="1794" max="1794" width="12.7109375" style="477" customWidth="1"/>
    <col min="1795" max="1795" width="47.42578125" style="477" customWidth="1"/>
    <col min="1796" max="1796" width="0" style="477" hidden="1" customWidth="1"/>
    <col min="1797" max="1797" width="24.7109375" style="477" customWidth="1"/>
    <col min="1798" max="1798" width="14.7109375" style="477" customWidth="1"/>
    <col min="1799" max="1800" width="15.7109375" style="477" customWidth="1"/>
    <col min="1801" max="1801" width="11.7109375" style="477" customWidth="1"/>
    <col min="1802" max="1802" width="6.42578125" style="477" bestFit="1" customWidth="1"/>
    <col min="1803" max="1803" width="11.7109375" style="477" customWidth="1"/>
    <col min="1804" max="1804" width="0" style="477" hidden="1" customWidth="1"/>
    <col min="1805" max="1805" width="3.7109375" style="477" customWidth="1"/>
    <col min="1806" max="1806" width="11.140625" style="477" bestFit="1" customWidth="1"/>
    <col min="1807" max="2038" width="10.5703125" style="477"/>
    <col min="2039" max="2046" width="0" style="477" hidden="1" customWidth="1"/>
    <col min="2047" max="2049" width="3.7109375" style="477" customWidth="1"/>
    <col min="2050" max="2050" width="12.7109375" style="477" customWidth="1"/>
    <col min="2051" max="2051" width="47.42578125" style="477" customWidth="1"/>
    <col min="2052" max="2052" width="0" style="477" hidden="1" customWidth="1"/>
    <col min="2053" max="2053" width="24.7109375" style="477" customWidth="1"/>
    <col min="2054" max="2054" width="14.7109375" style="477" customWidth="1"/>
    <col min="2055" max="2056" width="15.7109375" style="477" customWidth="1"/>
    <col min="2057" max="2057" width="11.7109375" style="477" customWidth="1"/>
    <col min="2058" max="2058" width="6.42578125" style="477" bestFit="1" customWidth="1"/>
    <col min="2059" max="2059" width="11.7109375" style="477" customWidth="1"/>
    <col min="2060" max="2060" width="0" style="477" hidden="1" customWidth="1"/>
    <col min="2061" max="2061" width="3.7109375" style="477" customWidth="1"/>
    <col min="2062" max="2062" width="11.140625" style="477" bestFit="1" customWidth="1"/>
    <col min="2063" max="2294" width="10.5703125" style="477"/>
    <col min="2295" max="2302" width="0" style="477" hidden="1" customWidth="1"/>
    <col min="2303" max="2305" width="3.7109375" style="477" customWidth="1"/>
    <col min="2306" max="2306" width="12.7109375" style="477" customWidth="1"/>
    <col min="2307" max="2307" width="47.42578125" style="477" customWidth="1"/>
    <col min="2308" max="2308" width="0" style="477" hidden="1" customWidth="1"/>
    <col min="2309" max="2309" width="24.7109375" style="477" customWidth="1"/>
    <col min="2310" max="2310" width="14.7109375" style="477" customWidth="1"/>
    <col min="2311" max="2312" width="15.7109375" style="477" customWidth="1"/>
    <col min="2313" max="2313" width="11.7109375" style="477" customWidth="1"/>
    <col min="2314" max="2314" width="6.42578125" style="477" bestFit="1" customWidth="1"/>
    <col min="2315" max="2315" width="11.7109375" style="477" customWidth="1"/>
    <col min="2316" max="2316" width="0" style="477" hidden="1" customWidth="1"/>
    <col min="2317" max="2317" width="3.7109375" style="477" customWidth="1"/>
    <col min="2318" max="2318" width="11.140625" style="477" bestFit="1" customWidth="1"/>
    <col min="2319" max="2550" width="10.5703125" style="477"/>
    <col min="2551" max="2558" width="0" style="477" hidden="1" customWidth="1"/>
    <col min="2559" max="2561" width="3.7109375" style="477" customWidth="1"/>
    <col min="2562" max="2562" width="12.7109375" style="477" customWidth="1"/>
    <col min="2563" max="2563" width="47.42578125" style="477" customWidth="1"/>
    <col min="2564" max="2564" width="0" style="477" hidden="1" customWidth="1"/>
    <col min="2565" max="2565" width="24.7109375" style="477" customWidth="1"/>
    <col min="2566" max="2566" width="14.7109375" style="477" customWidth="1"/>
    <col min="2567" max="2568" width="15.7109375" style="477" customWidth="1"/>
    <col min="2569" max="2569" width="11.7109375" style="477" customWidth="1"/>
    <col min="2570" max="2570" width="6.42578125" style="477" bestFit="1" customWidth="1"/>
    <col min="2571" max="2571" width="11.7109375" style="477" customWidth="1"/>
    <col min="2572" max="2572" width="0" style="477" hidden="1" customWidth="1"/>
    <col min="2573" max="2573" width="3.7109375" style="477" customWidth="1"/>
    <col min="2574" max="2574" width="11.140625" style="477" bestFit="1" customWidth="1"/>
    <col min="2575" max="2806" width="10.5703125" style="477"/>
    <col min="2807" max="2814" width="0" style="477" hidden="1" customWidth="1"/>
    <col min="2815" max="2817" width="3.7109375" style="477" customWidth="1"/>
    <col min="2818" max="2818" width="12.7109375" style="477" customWidth="1"/>
    <col min="2819" max="2819" width="47.42578125" style="477" customWidth="1"/>
    <col min="2820" max="2820" width="0" style="477" hidden="1" customWidth="1"/>
    <col min="2821" max="2821" width="24.7109375" style="477" customWidth="1"/>
    <col min="2822" max="2822" width="14.7109375" style="477" customWidth="1"/>
    <col min="2823" max="2824" width="15.7109375" style="477" customWidth="1"/>
    <col min="2825" max="2825" width="11.7109375" style="477" customWidth="1"/>
    <col min="2826" max="2826" width="6.42578125" style="477" bestFit="1" customWidth="1"/>
    <col min="2827" max="2827" width="11.7109375" style="477" customWidth="1"/>
    <col min="2828" max="2828" width="0" style="477" hidden="1" customWidth="1"/>
    <col min="2829" max="2829" width="3.7109375" style="477" customWidth="1"/>
    <col min="2830" max="2830" width="11.140625" style="477" bestFit="1" customWidth="1"/>
    <col min="2831" max="3062" width="10.5703125" style="477"/>
    <col min="3063" max="3070" width="0" style="477" hidden="1" customWidth="1"/>
    <col min="3071" max="3073" width="3.7109375" style="477" customWidth="1"/>
    <col min="3074" max="3074" width="12.7109375" style="477" customWidth="1"/>
    <col min="3075" max="3075" width="47.42578125" style="477" customWidth="1"/>
    <col min="3076" max="3076" width="0" style="477" hidden="1" customWidth="1"/>
    <col min="3077" max="3077" width="24.7109375" style="477" customWidth="1"/>
    <col min="3078" max="3078" width="14.7109375" style="477" customWidth="1"/>
    <col min="3079" max="3080" width="15.7109375" style="477" customWidth="1"/>
    <col min="3081" max="3081" width="11.7109375" style="477" customWidth="1"/>
    <col min="3082" max="3082" width="6.42578125" style="477" bestFit="1" customWidth="1"/>
    <col min="3083" max="3083" width="11.7109375" style="477" customWidth="1"/>
    <col min="3084" max="3084" width="0" style="477" hidden="1" customWidth="1"/>
    <col min="3085" max="3085" width="3.7109375" style="477" customWidth="1"/>
    <col min="3086" max="3086" width="11.140625" style="477" bestFit="1" customWidth="1"/>
    <col min="3087" max="3318" width="10.5703125" style="477"/>
    <col min="3319" max="3326" width="0" style="477" hidden="1" customWidth="1"/>
    <col min="3327" max="3329" width="3.7109375" style="477" customWidth="1"/>
    <col min="3330" max="3330" width="12.7109375" style="477" customWidth="1"/>
    <col min="3331" max="3331" width="47.42578125" style="477" customWidth="1"/>
    <col min="3332" max="3332" width="0" style="477" hidden="1" customWidth="1"/>
    <col min="3333" max="3333" width="24.7109375" style="477" customWidth="1"/>
    <col min="3334" max="3334" width="14.7109375" style="477" customWidth="1"/>
    <col min="3335" max="3336" width="15.7109375" style="477" customWidth="1"/>
    <col min="3337" max="3337" width="11.7109375" style="477" customWidth="1"/>
    <col min="3338" max="3338" width="6.42578125" style="477" bestFit="1" customWidth="1"/>
    <col min="3339" max="3339" width="11.7109375" style="477" customWidth="1"/>
    <col min="3340" max="3340" width="0" style="477" hidden="1" customWidth="1"/>
    <col min="3341" max="3341" width="3.7109375" style="477" customWidth="1"/>
    <col min="3342" max="3342" width="11.140625" style="477" bestFit="1" customWidth="1"/>
    <col min="3343" max="3574" width="10.5703125" style="477"/>
    <col min="3575" max="3582" width="0" style="477" hidden="1" customWidth="1"/>
    <col min="3583" max="3585" width="3.7109375" style="477" customWidth="1"/>
    <col min="3586" max="3586" width="12.7109375" style="477" customWidth="1"/>
    <col min="3587" max="3587" width="47.42578125" style="477" customWidth="1"/>
    <col min="3588" max="3588" width="0" style="477" hidden="1" customWidth="1"/>
    <col min="3589" max="3589" width="24.7109375" style="477" customWidth="1"/>
    <col min="3590" max="3590" width="14.7109375" style="477" customWidth="1"/>
    <col min="3591" max="3592" width="15.7109375" style="477" customWidth="1"/>
    <col min="3593" max="3593" width="11.7109375" style="477" customWidth="1"/>
    <col min="3594" max="3594" width="6.42578125" style="477" bestFit="1" customWidth="1"/>
    <col min="3595" max="3595" width="11.7109375" style="477" customWidth="1"/>
    <col min="3596" max="3596" width="0" style="477" hidden="1" customWidth="1"/>
    <col min="3597" max="3597" width="3.7109375" style="477" customWidth="1"/>
    <col min="3598" max="3598" width="11.140625" style="477" bestFit="1" customWidth="1"/>
    <col min="3599" max="3830" width="10.5703125" style="477"/>
    <col min="3831" max="3838" width="0" style="477" hidden="1" customWidth="1"/>
    <col min="3839" max="3841" width="3.7109375" style="477" customWidth="1"/>
    <col min="3842" max="3842" width="12.7109375" style="477" customWidth="1"/>
    <col min="3843" max="3843" width="47.42578125" style="477" customWidth="1"/>
    <col min="3844" max="3844" width="0" style="477" hidden="1" customWidth="1"/>
    <col min="3845" max="3845" width="24.7109375" style="477" customWidth="1"/>
    <col min="3846" max="3846" width="14.7109375" style="477" customWidth="1"/>
    <col min="3847" max="3848" width="15.7109375" style="477" customWidth="1"/>
    <col min="3849" max="3849" width="11.7109375" style="477" customWidth="1"/>
    <col min="3850" max="3850" width="6.42578125" style="477" bestFit="1" customWidth="1"/>
    <col min="3851" max="3851" width="11.7109375" style="477" customWidth="1"/>
    <col min="3852" max="3852" width="0" style="477" hidden="1" customWidth="1"/>
    <col min="3853" max="3853" width="3.7109375" style="477" customWidth="1"/>
    <col min="3854" max="3854" width="11.140625" style="477" bestFit="1" customWidth="1"/>
    <col min="3855" max="4086" width="10.5703125" style="477"/>
    <col min="4087" max="4094" width="0" style="477" hidden="1" customWidth="1"/>
    <col min="4095" max="4097" width="3.7109375" style="477" customWidth="1"/>
    <col min="4098" max="4098" width="12.7109375" style="477" customWidth="1"/>
    <col min="4099" max="4099" width="47.42578125" style="477" customWidth="1"/>
    <col min="4100" max="4100" width="0" style="477" hidden="1" customWidth="1"/>
    <col min="4101" max="4101" width="24.7109375" style="477" customWidth="1"/>
    <col min="4102" max="4102" width="14.7109375" style="477" customWidth="1"/>
    <col min="4103" max="4104" width="15.7109375" style="477" customWidth="1"/>
    <col min="4105" max="4105" width="11.7109375" style="477" customWidth="1"/>
    <col min="4106" max="4106" width="6.42578125" style="477" bestFit="1" customWidth="1"/>
    <col min="4107" max="4107" width="11.7109375" style="477" customWidth="1"/>
    <col min="4108" max="4108" width="0" style="477" hidden="1" customWidth="1"/>
    <col min="4109" max="4109" width="3.7109375" style="477" customWidth="1"/>
    <col min="4110" max="4110" width="11.140625" style="477" bestFit="1" customWidth="1"/>
    <col min="4111" max="4342" width="10.5703125" style="477"/>
    <col min="4343" max="4350" width="0" style="477" hidden="1" customWidth="1"/>
    <col min="4351" max="4353" width="3.7109375" style="477" customWidth="1"/>
    <col min="4354" max="4354" width="12.7109375" style="477" customWidth="1"/>
    <col min="4355" max="4355" width="47.42578125" style="477" customWidth="1"/>
    <col min="4356" max="4356" width="0" style="477" hidden="1" customWidth="1"/>
    <col min="4357" max="4357" width="24.7109375" style="477" customWidth="1"/>
    <col min="4358" max="4358" width="14.7109375" style="477" customWidth="1"/>
    <col min="4359" max="4360" width="15.7109375" style="477" customWidth="1"/>
    <col min="4361" max="4361" width="11.7109375" style="477" customWidth="1"/>
    <col min="4362" max="4362" width="6.42578125" style="477" bestFit="1" customWidth="1"/>
    <col min="4363" max="4363" width="11.7109375" style="477" customWidth="1"/>
    <col min="4364" max="4364" width="0" style="477" hidden="1" customWidth="1"/>
    <col min="4365" max="4365" width="3.7109375" style="477" customWidth="1"/>
    <col min="4366" max="4366" width="11.140625" style="477" bestFit="1" customWidth="1"/>
    <col min="4367" max="4598" width="10.5703125" style="477"/>
    <col min="4599" max="4606" width="0" style="477" hidden="1" customWidth="1"/>
    <col min="4607" max="4609" width="3.7109375" style="477" customWidth="1"/>
    <col min="4610" max="4610" width="12.7109375" style="477" customWidth="1"/>
    <col min="4611" max="4611" width="47.42578125" style="477" customWidth="1"/>
    <col min="4612" max="4612" width="0" style="477" hidden="1" customWidth="1"/>
    <col min="4613" max="4613" width="24.7109375" style="477" customWidth="1"/>
    <col min="4614" max="4614" width="14.7109375" style="477" customWidth="1"/>
    <col min="4615" max="4616" width="15.7109375" style="477" customWidth="1"/>
    <col min="4617" max="4617" width="11.7109375" style="477" customWidth="1"/>
    <col min="4618" max="4618" width="6.42578125" style="477" bestFit="1" customWidth="1"/>
    <col min="4619" max="4619" width="11.7109375" style="477" customWidth="1"/>
    <col min="4620" max="4620" width="0" style="477" hidden="1" customWidth="1"/>
    <col min="4621" max="4621" width="3.7109375" style="477" customWidth="1"/>
    <col min="4622" max="4622" width="11.140625" style="477" bestFit="1" customWidth="1"/>
    <col min="4623" max="4854" width="10.5703125" style="477"/>
    <col min="4855" max="4862" width="0" style="477" hidden="1" customWidth="1"/>
    <col min="4863" max="4865" width="3.7109375" style="477" customWidth="1"/>
    <col min="4866" max="4866" width="12.7109375" style="477" customWidth="1"/>
    <col min="4867" max="4867" width="47.42578125" style="477" customWidth="1"/>
    <col min="4868" max="4868" width="0" style="477" hidden="1" customWidth="1"/>
    <col min="4869" max="4869" width="24.7109375" style="477" customWidth="1"/>
    <col min="4870" max="4870" width="14.7109375" style="477" customWidth="1"/>
    <col min="4871" max="4872" width="15.7109375" style="477" customWidth="1"/>
    <col min="4873" max="4873" width="11.7109375" style="477" customWidth="1"/>
    <col min="4874" max="4874" width="6.42578125" style="477" bestFit="1" customWidth="1"/>
    <col min="4875" max="4875" width="11.7109375" style="477" customWidth="1"/>
    <col min="4876" max="4876" width="0" style="477" hidden="1" customWidth="1"/>
    <col min="4877" max="4877" width="3.7109375" style="477" customWidth="1"/>
    <col min="4878" max="4878" width="11.140625" style="477" bestFit="1" customWidth="1"/>
    <col min="4879" max="5110" width="10.5703125" style="477"/>
    <col min="5111" max="5118" width="0" style="477" hidden="1" customWidth="1"/>
    <col min="5119" max="5121" width="3.7109375" style="477" customWidth="1"/>
    <col min="5122" max="5122" width="12.7109375" style="477" customWidth="1"/>
    <col min="5123" max="5123" width="47.42578125" style="477" customWidth="1"/>
    <col min="5124" max="5124" width="0" style="477" hidden="1" customWidth="1"/>
    <col min="5125" max="5125" width="24.7109375" style="477" customWidth="1"/>
    <col min="5126" max="5126" width="14.7109375" style="477" customWidth="1"/>
    <col min="5127" max="5128" width="15.7109375" style="477" customWidth="1"/>
    <col min="5129" max="5129" width="11.7109375" style="477" customWidth="1"/>
    <col min="5130" max="5130" width="6.42578125" style="477" bestFit="1" customWidth="1"/>
    <col min="5131" max="5131" width="11.7109375" style="477" customWidth="1"/>
    <col min="5132" max="5132" width="0" style="477" hidden="1" customWidth="1"/>
    <col min="5133" max="5133" width="3.7109375" style="477" customWidth="1"/>
    <col min="5134" max="5134" width="11.140625" style="477" bestFit="1" customWidth="1"/>
    <col min="5135" max="5366" width="10.5703125" style="477"/>
    <col min="5367" max="5374" width="0" style="477" hidden="1" customWidth="1"/>
    <col min="5375" max="5377" width="3.7109375" style="477" customWidth="1"/>
    <col min="5378" max="5378" width="12.7109375" style="477" customWidth="1"/>
    <col min="5379" max="5379" width="47.42578125" style="477" customWidth="1"/>
    <col min="5380" max="5380" width="0" style="477" hidden="1" customWidth="1"/>
    <col min="5381" max="5381" width="24.7109375" style="477" customWidth="1"/>
    <col min="5382" max="5382" width="14.7109375" style="477" customWidth="1"/>
    <col min="5383" max="5384" width="15.7109375" style="477" customWidth="1"/>
    <col min="5385" max="5385" width="11.7109375" style="477" customWidth="1"/>
    <col min="5386" max="5386" width="6.42578125" style="477" bestFit="1" customWidth="1"/>
    <col min="5387" max="5387" width="11.7109375" style="477" customWidth="1"/>
    <col min="5388" max="5388" width="0" style="477" hidden="1" customWidth="1"/>
    <col min="5389" max="5389" width="3.7109375" style="477" customWidth="1"/>
    <col min="5390" max="5390" width="11.140625" style="477" bestFit="1" customWidth="1"/>
    <col min="5391" max="5622" width="10.5703125" style="477"/>
    <col min="5623" max="5630" width="0" style="477" hidden="1" customWidth="1"/>
    <col min="5631" max="5633" width="3.7109375" style="477" customWidth="1"/>
    <col min="5634" max="5634" width="12.7109375" style="477" customWidth="1"/>
    <col min="5635" max="5635" width="47.42578125" style="477" customWidth="1"/>
    <col min="5636" max="5636" width="0" style="477" hidden="1" customWidth="1"/>
    <col min="5637" max="5637" width="24.7109375" style="477" customWidth="1"/>
    <col min="5638" max="5638" width="14.7109375" style="477" customWidth="1"/>
    <col min="5639" max="5640" width="15.7109375" style="477" customWidth="1"/>
    <col min="5641" max="5641" width="11.7109375" style="477" customWidth="1"/>
    <col min="5642" max="5642" width="6.42578125" style="477" bestFit="1" customWidth="1"/>
    <col min="5643" max="5643" width="11.7109375" style="477" customWidth="1"/>
    <col min="5644" max="5644" width="0" style="477" hidden="1" customWidth="1"/>
    <col min="5645" max="5645" width="3.7109375" style="477" customWidth="1"/>
    <col min="5646" max="5646" width="11.140625" style="477" bestFit="1" customWidth="1"/>
    <col min="5647" max="5878" width="10.5703125" style="477"/>
    <col min="5879" max="5886" width="0" style="477" hidden="1" customWidth="1"/>
    <col min="5887" max="5889" width="3.7109375" style="477" customWidth="1"/>
    <col min="5890" max="5890" width="12.7109375" style="477" customWidth="1"/>
    <col min="5891" max="5891" width="47.42578125" style="477" customWidth="1"/>
    <col min="5892" max="5892" width="0" style="477" hidden="1" customWidth="1"/>
    <col min="5893" max="5893" width="24.7109375" style="477" customWidth="1"/>
    <col min="5894" max="5894" width="14.7109375" style="477" customWidth="1"/>
    <col min="5895" max="5896" width="15.7109375" style="477" customWidth="1"/>
    <col min="5897" max="5897" width="11.7109375" style="477" customWidth="1"/>
    <col min="5898" max="5898" width="6.42578125" style="477" bestFit="1" customWidth="1"/>
    <col min="5899" max="5899" width="11.7109375" style="477" customWidth="1"/>
    <col min="5900" max="5900" width="0" style="477" hidden="1" customWidth="1"/>
    <col min="5901" max="5901" width="3.7109375" style="477" customWidth="1"/>
    <col min="5902" max="5902" width="11.140625" style="477" bestFit="1" customWidth="1"/>
    <col min="5903" max="6134" width="10.5703125" style="477"/>
    <col min="6135" max="6142" width="0" style="477" hidden="1" customWidth="1"/>
    <col min="6143" max="6145" width="3.7109375" style="477" customWidth="1"/>
    <col min="6146" max="6146" width="12.7109375" style="477" customWidth="1"/>
    <col min="6147" max="6147" width="47.42578125" style="477" customWidth="1"/>
    <col min="6148" max="6148" width="0" style="477" hidden="1" customWidth="1"/>
    <col min="6149" max="6149" width="24.7109375" style="477" customWidth="1"/>
    <col min="6150" max="6150" width="14.7109375" style="477" customWidth="1"/>
    <col min="6151" max="6152" width="15.7109375" style="477" customWidth="1"/>
    <col min="6153" max="6153" width="11.7109375" style="477" customWidth="1"/>
    <col min="6154" max="6154" width="6.42578125" style="477" bestFit="1" customWidth="1"/>
    <col min="6155" max="6155" width="11.7109375" style="477" customWidth="1"/>
    <col min="6156" max="6156" width="0" style="477" hidden="1" customWidth="1"/>
    <col min="6157" max="6157" width="3.7109375" style="477" customWidth="1"/>
    <col min="6158" max="6158" width="11.140625" style="477" bestFit="1" customWidth="1"/>
    <col min="6159" max="6390" width="10.5703125" style="477"/>
    <col min="6391" max="6398" width="0" style="477" hidden="1" customWidth="1"/>
    <col min="6399" max="6401" width="3.7109375" style="477" customWidth="1"/>
    <col min="6402" max="6402" width="12.7109375" style="477" customWidth="1"/>
    <col min="6403" max="6403" width="47.42578125" style="477" customWidth="1"/>
    <col min="6404" max="6404" width="0" style="477" hidden="1" customWidth="1"/>
    <col min="6405" max="6405" width="24.7109375" style="477" customWidth="1"/>
    <col min="6406" max="6406" width="14.7109375" style="477" customWidth="1"/>
    <col min="6407" max="6408" width="15.7109375" style="477" customWidth="1"/>
    <col min="6409" max="6409" width="11.7109375" style="477" customWidth="1"/>
    <col min="6410" max="6410" width="6.42578125" style="477" bestFit="1" customWidth="1"/>
    <col min="6411" max="6411" width="11.7109375" style="477" customWidth="1"/>
    <col min="6412" max="6412" width="0" style="477" hidden="1" customWidth="1"/>
    <col min="6413" max="6413" width="3.7109375" style="477" customWidth="1"/>
    <col min="6414" max="6414" width="11.140625" style="477" bestFit="1" customWidth="1"/>
    <col min="6415" max="6646" width="10.5703125" style="477"/>
    <col min="6647" max="6654" width="0" style="477" hidden="1" customWidth="1"/>
    <col min="6655" max="6657" width="3.7109375" style="477" customWidth="1"/>
    <col min="6658" max="6658" width="12.7109375" style="477" customWidth="1"/>
    <col min="6659" max="6659" width="47.42578125" style="477" customWidth="1"/>
    <col min="6660" max="6660" width="0" style="477" hidden="1" customWidth="1"/>
    <col min="6661" max="6661" width="24.7109375" style="477" customWidth="1"/>
    <col min="6662" max="6662" width="14.7109375" style="477" customWidth="1"/>
    <col min="6663" max="6664" width="15.7109375" style="477" customWidth="1"/>
    <col min="6665" max="6665" width="11.7109375" style="477" customWidth="1"/>
    <col min="6666" max="6666" width="6.42578125" style="477" bestFit="1" customWidth="1"/>
    <col min="6667" max="6667" width="11.7109375" style="477" customWidth="1"/>
    <col min="6668" max="6668" width="0" style="477" hidden="1" customWidth="1"/>
    <col min="6669" max="6669" width="3.7109375" style="477" customWidth="1"/>
    <col min="6670" max="6670" width="11.140625" style="477" bestFit="1" customWidth="1"/>
    <col min="6671" max="6902" width="10.5703125" style="477"/>
    <col min="6903" max="6910" width="0" style="477" hidden="1" customWidth="1"/>
    <col min="6911" max="6913" width="3.7109375" style="477" customWidth="1"/>
    <col min="6914" max="6914" width="12.7109375" style="477" customWidth="1"/>
    <col min="6915" max="6915" width="47.42578125" style="477" customWidth="1"/>
    <col min="6916" max="6916" width="0" style="477" hidden="1" customWidth="1"/>
    <col min="6917" max="6917" width="24.7109375" style="477" customWidth="1"/>
    <col min="6918" max="6918" width="14.7109375" style="477" customWidth="1"/>
    <col min="6919" max="6920" width="15.7109375" style="477" customWidth="1"/>
    <col min="6921" max="6921" width="11.7109375" style="477" customWidth="1"/>
    <col min="6922" max="6922" width="6.42578125" style="477" bestFit="1" customWidth="1"/>
    <col min="6923" max="6923" width="11.7109375" style="477" customWidth="1"/>
    <col min="6924" max="6924" width="0" style="477" hidden="1" customWidth="1"/>
    <col min="6925" max="6925" width="3.7109375" style="477" customWidth="1"/>
    <col min="6926" max="6926" width="11.140625" style="477" bestFit="1" customWidth="1"/>
    <col min="6927" max="7158" width="10.5703125" style="477"/>
    <col min="7159" max="7166" width="0" style="477" hidden="1" customWidth="1"/>
    <col min="7167" max="7169" width="3.7109375" style="477" customWidth="1"/>
    <col min="7170" max="7170" width="12.7109375" style="477" customWidth="1"/>
    <col min="7171" max="7171" width="47.42578125" style="477" customWidth="1"/>
    <col min="7172" max="7172" width="0" style="477" hidden="1" customWidth="1"/>
    <col min="7173" max="7173" width="24.7109375" style="477" customWidth="1"/>
    <col min="7174" max="7174" width="14.7109375" style="477" customWidth="1"/>
    <col min="7175" max="7176" width="15.7109375" style="477" customWidth="1"/>
    <col min="7177" max="7177" width="11.7109375" style="477" customWidth="1"/>
    <col min="7178" max="7178" width="6.42578125" style="477" bestFit="1" customWidth="1"/>
    <col min="7179" max="7179" width="11.7109375" style="477" customWidth="1"/>
    <col min="7180" max="7180" width="0" style="477" hidden="1" customWidth="1"/>
    <col min="7181" max="7181" width="3.7109375" style="477" customWidth="1"/>
    <col min="7182" max="7182" width="11.140625" style="477" bestFit="1" customWidth="1"/>
    <col min="7183" max="7414" width="10.5703125" style="477"/>
    <col min="7415" max="7422" width="0" style="477" hidden="1" customWidth="1"/>
    <col min="7423" max="7425" width="3.7109375" style="477" customWidth="1"/>
    <col min="7426" max="7426" width="12.7109375" style="477" customWidth="1"/>
    <col min="7427" max="7427" width="47.42578125" style="477" customWidth="1"/>
    <col min="7428" max="7428" width="0" style="477" hidden="1" customWidth="1"/>
    <col min="7429" max="7429" width="24.7109375" style="477" customWidth="1"/>
    <col min="7430" max="7430" width="14.7109375" style="477" customWidth="1"/>
    <col min="7431" max="7432" width="15.7109375" style="477" customWidth="1"/>
    <col min="7433" max="7433" width="11.7109375" style="477" customWidth="1"/>
    <col min="7434" max="7434" width="6.42578125" style="477" bestFit="1" customWidth="1"/>
    <col min="7435" max="7435" width="11.7109375" style="477" customWidth="1"/>
    <col min="7436" max="7436" width="0" style="477" hidden="1" customWidth="1"/>
    <col min="7437" max="7437" width="3.7109375" style="477" customWidth="1"/>
    <col min="7438" max="7438" width="11.140625" style="477" bestFit="1" customWidth="1"/>
    <col min="7439" max="7670" width="10.5703125" style="477"/>
    <col min="7671" max="7678" width="0" style="477" hidden="1" customWidth="1"/>
    <col min="7679" max="7681" width="3.7109375" style="477" customWidth="1"/>
    <col min="7682" max="7682" width="12.7109375" style="477" customWidth="1"/>
    <col min="7683" max="7683" width="47.42578125" style="477" customWidth="1"/>
    <col min="7684" max="7684" width="0" style="477" hidden="1" customWidth="1"/>
    <col min="7685" max="7685" width="24.7109375" style="477" customWidth="1"/>
    <col min="7686" max="7686" width="14.7109375" style="477" customWidth="1"/>
    <col min="7687" max="7688" width="15.7109375" style="477" customWidth="1"/>
    <col min="7689" max="7689" width="11.7109375" style="477" customWidth="1"/>
    <col min="7690" max="7690" width="6.42578125" style="477" bestFit="1" customWidth="1"/>
    <col min="7691" max="7691" width="11.7109375" style="477" customWidth="1"/>
    <col min="7692" max="7692" width="0" style="477" hidden="1" customWidth="1"/>
    <col min="7693" max="7693" width="3.7109375" style="477" customWidth="1"/>
    <col min="7694" max="7694" width="11.140625" style="477" bestFit="1" customWidth="1"/>
    <col min="7695" max="7926" width="10.5703125" style="477"/>
    <col min="7927" max="7934" width="0" style="477" hidden="1" customWidth="1"/>
    <col min="7935" max="7937" width="3.7109375" style="477" customWidth="1"/>
    <col min="7938" max="7938" width="12.7109375" style="477" customWidth="1"/>
    <col min="7939" max="7939" width="47.42578125" style="477" customWidth="1"/>
    <col min="7940" max="7940" width="0" style="477" hidden="1" customWidth="1"/>
    <col min="7941" max="7941" width="24.7109375" style="477" customWidth="1"/>
    <col min="7942" max="7942" width="14.7109375" style="477" customWidth="1"/>
    <col min="7943" max="7944" width="15.7109375" style="477" customWidth="1"/>
    <col min="7945" max="7945" width="11.7109375" style="477" customWidth="1"/>
    <col min="7946" max="7946" width="6.42578125" style="477" bestFit="1" customWidth="1"/>
    <col min="7947" max="7947" width="11.7109375" style="477" customWidth="1"/>
    <col min="7948" max="7948" width="0" style="477" hidden="1" customWidth="1"/>
    <col min="7949" max="7949" width="3.7109375" style="477" customWidth="1"/>
    <col min="7950" max="7950" width="11.140625" style="477" bestFit="1" customWidth="1"/>
    <col min="7951" max="8182" width="10.5703125" style="477"/>
    <col min="8183" max="8190" width="0" style="477" hidden="1" customWidth="1"/>
    <col min="8191" max="8193" width="3.7109375" style="477" customWidth="1"/>
    <col min="8194" max="8194" width="12.7109375" style="477" customWidth="1"/>
    <col min="8195" max="8195" width="47.42578125" style="477" customWidth="1"/>
    <col min="8196" max="8196" width="0" style="477" hidden="1" customWidth="1"/>
    <col min="8197" max="8197" width="24.7109375" style="477" customWidth="1"/>
    <col min="8198" max="8198" width="14.7109375" style="477" customWidth="1"/>
    <col min="8199" max="8200" width="15.7109375" style="477" customWidth="1"/>
    <col min="8201" max="8201" width="11.7109375" style="477" customWidth="1"/>
    <col min="8202" max="8202" width="6.42578125" style="477" bestFit="1" customWidth="1"/>
    <col min="8203" max="8203" width="11.7109375" style="477" customWidth="1"/>
    <col min="8204" max="8204" width="0" style="477" hidden="1" customWidth="1"/>
    <col min="8205" max="8205" width="3.7109375" style="477" customWidth="1"/>
    <col min="8206" max="8206" width="11.140625" style="477" bestFit="1" customWidth="1"/>
    <col min="8207" max="8438" width="10.5703125" style="477"/>
    <col min="8439" max="8446" width="0" style="477" hidden="1" customWidth="1"/>
    <col min="8447" max="8449" width="3.7109375" style="477" customWidth="1"/>
    <col min="8450" max="8450" width="12.7109375" style="477" customWidth="1"/>
    <col min="8451" max="8451" width="47.42578125" style="477" customWidth="1"/>
    <col min="8452" max="8452" width="0" style="477" hidden="1" customWidth="1"/>
    <col min="8453" max="8453" width="24.7109375" style="477" customWidth="1"/>
    <col min="8454" max="8454" width="14.7109375" style="477" customWidth="1"/>
    <col min="8455" max="8456" width="15.7109375" style="477" customWidth="1"/>
    <col min="8457" max="8457" width="11.7109375" style="477" customWidth="1"/>
    <col min="8458" max="8458" width="6.42578125" style="477" bestFit="1" customWidth="1"/>
    <col min="8459" max="8459" width="11.7109375" style="477" customWidth="1"/>
    <col min="8460" max="8460" width="0" style="477" hidden="1" customWidth="1"/>
    <col min="8461" max="8461" width="3.7109375" style="477" customWidth="1"/>
    <col min="8462" max="8462" width="11.140625" style="477" bestFit="1" customWidth="1"/>
    <col min="8463" max="8694" width="10.5703125" style="477"/>
    <col min="8695" max="8702" width="0" style="477" hidden="1" customWidth="1"/>
    <col min="8703" max="8705" width="3.7109375" style="477" customWidth="1"/>
    <col min="8706" max="8706" width="12.7109375" style="477" customWidth="1"/>
    <col min="8707" max="8707" width="47.42578125" style="477" customWidth="1"/>
    <col min="8708" max="8708" width="0" style="477" hidden="1" customWidth="1"/>
    <col min="8709" max="8709" width="24.7109375" style="477" customWidth="1"/>
    <col min="8710" max="8710" width="14.7109375" style="477" customWidth="1"/>
    <col min="8711" max="8712" width="15.7109375" style="477" customWidth="1"/>
    <col min="8713" max="8713" width="11.7109375" style="477" customWidth="1"/>
    <col min="8714" max="8714" width="6.42578125" style="477" bestFit="1" customWidth="1"/>
    <col min="8715" max="8715" width="11.7109375" style="477" customWidth="1"/>
    <col min="8716" max="8716" width="0" style="477" hidden="1" customWidth="1"/>
    <col min="8717" max="8717" width="3.7109375" style="477" customWidth="1"/>
    <col min="8718" max="8718" width="11.140625" style="477" bestFit="1" customWidth="1"/>
    <col min="8719" max="8950" width="10.5703125" style="477"/>
    <col min="8951" max="8958" width="0" style="477" hidden="1" customWidth="1"/>
    <col min="8959" max="8961" width="3.7109375" style="477" customWidth="1"/>
    <col min="8962" max="8962" width="12.7109375" style="477" customWidth="1"/>
    <col min="8963" max="8963" width="47.42578125" style="477" customWidth="1"/>
    <col min="8964" max="8964" width="0" style="477" hidden="1" customWidth="1"/>
    <col min="8965" max="8965" width="24.7109375" style="477" customWidth="1"/>
    <col min="8966" max="8966" width="14.7109375" style="477" customWidth="1"/>
    <col min="8967" max="8968" width="15.7109375" style="477" customWidth="1"/>
    <col min="8969" max="8969" width="11.7109375" style="477" customWidth="1"/>
    <col min="8970" max="8970" width="6.42578125" style="477" bestFit="1" customWidth="1"/>
    <col min="8971" max="8971" width="11.7109375" style="477" customWidth="1"/>
    <col min="8972" max="8972" width="0" style="477" hidden="1" customWidth="1"/>
    <col min="8973" max="8973" width="3.7109375" style="477" customWidth="1"/>
    <col min="8974" max="8974" width="11.140625" style="477" bestFit="1" customWidth="1"/>
    <col min="8975" max="9206" width="10.5703125" style="477"/>
    <col min="9207" max="9214" width="0" style="477" hidden="1" customWidth="1"/>
    <col min="9215" max="9217" width="3.7109375" style="477" customWidth="1"/>
    <col min="9218" max="9218" width="12.7109375" style="477" customWidth="1"/>
    <col min="9219" max="9219" width="47.42578125" style="477" customWidth="1"/>
    <col min="9220" max="9220" width="0" style="477" hidden="1" customWidth="1"/>
    <col min="9221" max="9221" width="24.7109375" style="477" customWidth="1"/>
    <col min="9222" max="9222" width="14.7109375" style="477" customWidth="1"/>
    <col min="9223" max="9224" width="15.7109375" style="477" customWidth="1"/>
    <col min="9225" max="9225" width="11.7109375" style="477" customWidth="1"/>
    <col min="9226" max="9226" width="6.42578125" style="477" bestFit="1" customWidth="1"/>
    <col min="9227" max="9227" width="11.7109375" style="477" customWidth="1"/>
    <col min="9228" max="9228" width="0" style="477" hidden="1" customWidth="1"/>
    <col min="9229" max="9229" width="3.7109375" style="477" customWidth="1"/>
    <col min="9230" max="9230" width="11.140625" style="477" bestFit="1" customWidth="1"/>
    <col min="9231" max="9462" width="10.5703125" style="477"/>
    <col min="9463" max="9470" width="0" style="477" hidden="1" customWidth="1"/>
    <col min="9471" max="9473" width="3.7109375" style="477" customWidth="1"/>
    <col min="9474" max="9474" width="12.7109375" style="477" customWidth="1"/>
    <col min="9475" max="9475" width="47.42578125" style="477" customWidth="1"/>
    <col min="9476" max="9476" width="0" style="477" hidden="1" customWidth="1"/>
    <col min="9477" max="9477" width="24.7109375" style="477" customWidth="1"/>
    <col min="9478" max="9478" width="14.7109375" style="477" customWidth="1"/>
    <col min="9479" max="9480" width="15.7109375" style="477" customWidth="1"/>
    <col min="9481" max="9481" width="11.7109375" style="477" customWidth="1"/>
    <col min="9482" max="9482" width="6.42578125" style="477" bestFit="1" customWidth="1"/>
    <col min="9483" max="9483" width="11.7109375" style="477" customWidth="1"/>
    <col min="9484" max="9484" width="0" style="477" hidden="1" customWidth="1"/>
    <col min="9485" max="9485" width="3.7109375" style="477" customWidth="1"/>
    <col min="9486" max="9486" width="11.140625" style="477" bestFit="1" customWidth="1"/>
    <col min="9487" max="9718" width="10.5703125" style="477"/>
    <col min="9719" max="9726" width="0" style="477" hidden="1" customWidth="1"/>
    <col min="9727" max="9729" width="3.7109375" style="477" customWidth="1"/>
    <col min="9730" max="9730" width="12.7109375" style="477" customWidth="1"/>
    <col min="9731" max="9731" width="47.42578125" style="477" customWidth="1"/>
    <col min="9732" max="9732" width="0" style="477" hidden="1" customWidth="1"/>
    <col min="9733" max="9733" width="24.7109375" style="477" customWidth="1"/>
    <col min="9734" max="9734" width="14.7109375" style="477" customWidth="1"/>
    <col min="9735" max="9736" width="15.7109375" style="477" customWidth="1"/>
    <col min="9737" max="9737" width="11.7109375" style="477" customWidth="1"/>
    <col min="9738" max="9738" width="6.42578125" style="477" bestFit="1" customWidth="1"/>
    <col min="9739" max="9739" width="11.7109375" style="477" customWidth="1"/>
    <col min="9740" max="9740" width="0" style="477" hidden="1" customWidth="1"/>
    <col min="9741" max="9741" width="3.7109375" style="477" customWidth="1"/>
    <col min="9742" max="9742" width="11.140625" style="477" bestFit="1" customWidth="1"/>
    <col min="9743" max="9974" width="10.5703125" style="477"/>
    <col min="9975" max="9982" width="0" style="477" hidden="1" customWidth="1"/>
    <col min="9983" max="9985" width="3.7109375" style="477" customWidth="1"/>
    <col min="9986" max="9986" width="12.7109375" style="477" customWidth="1"/>
    <col min="9987" max="9987" width="47.42578125" style="477" customWidth="1"/>
    <col min="9988" max="9988" width="0" style="477" hidden="1" customWidth="1"/>
    <col min="9989" max="9989" width="24.7109375" style="477" customWidth="1"/>
    <col min="9990" max="9990" width="14.7109375" style="477" customWidth="1"/>
    <col min="9991" max="9992" width="15.7109375" style="477" customWidth="1"/>
    <col min="9993" max="9993" width="11.7109375" style="477" customWidth="1"/>
    <col min="9994" max="9994" width="6.42578125" style="477" bestFit="1" customWidth="1"/>
    <col min="9995" max="9995" width="11.7109375" style="477" customWidth="1"/>
    <col min="9996" max="9996" width="0" style="477" hidden="1" customWidth="1"/>
    <col min="9997" max="9997" width="3.7109375" style="477" customWidth="1"/>
    <col min="9998" max="9998" width="11.140625" style="477" bestFit="1" customWidth="1"/>
    <col min="9999" max="10230" width="10.5703125" style="477"/>
    <col min="10231" max="10238" width="0" style="477" hidden="1" customWidth="1"/>
    <col min="10239" max="10241" width="3.7109375" style="477" customWidth="1"/>
    <col min="10242" max="10242" width="12.7109375" style="477" customWidth="1"/>
    <col min="10243" max="10243" width="47.42578125" style="477" customWidth="1"/>
    <col min="10244" max="10244" width="0" style="477" hidden="1" customWidth="1"/>
    <col min="10245" max="10245" width="24.7109375" style="477" customWidth="1"/>
    <col min="10246" max="10246" width="14.7109375" style="477" customWidth="1"/>
    <col min="10247" max="10248" width="15.7109375" style="477" customWidth="1"/>
    <col min="10249" max="10249" width="11.7109375" style="477" customWidth="1"/>
    <col min="10250" max="10250" width="6.42578125" style="477" bestFit="1" customWidth="1"/>
    <col min="10251" max="10251" width="11.7109375" style="477" customWidth="1"/>
    <col min="10252" max="10252" width="0" style="477" hidden="1" customWidth="1"/>
    <col min="10253" max="10253" width="3.7109375" style="477" customWidth="1"/>
    <col min="10254" max="10254" width="11.140625" style="477" bestFit="1" customWidth="1"/>
    <col min="10255" max="10486" width="10.5703125" style="477"/>
    <col min="10487" max="10494" width="0" style="477" hidden="1" customWidth="1"/>
    <col min="10495" max="10497" width="3.7109375" style="477" customWidth="1"/>
    <col min="10498" max="10498" width="12.7109375" style="477" customWidth="1"/>
    <col min="10499" max="10499" width="47.42578125" style="477" customWidth="1"/>
    <col min="10500" max="10500" width="0" style="477" hidden="1" customWidth="1"/>
    <col min="10501" max="10501" width="24.7109375" style="477" customWidth="1"/>
    <col min="10502" max="10502" width="14.7109375" style="477" customWidth="1"/>
    <col min="10503" max="10504" width="15.7109375" style="477" customWidth="1"/>
    <col min="10505" max="10505" width="11.7109375" style="477" customWidth="1"/>
    <col min="10506" max="10506" width="6.42578125" style="477" bestFit="1" customWidth="1"/>
    <col min="10507" max="10507" width="11.7109375" style="477" customWidth="1"/>
    <col min="10508" max="10508" width="0" style="477" hidden="1" customWidth="1"/>
    <col min="10509" max="10509" width="3.7109375" style="477" customWidth="1"/>
    <col min="10510" max="10510" width="11.140625" style="477" bestFit="1" customWidth="1"/>
    <col min="10511" max="10742" width="10.5703125" style="477"/>
    <col min="10743" max="10750" width="0" style="477" hidden="1" customWidth="1"/>
    <col min="10751" max="10753" width="3.7109375" style="477" customWidth="1"/>
    <col min="10754" max="10754" width="12.7109375" style="477" customWidth="1"/>
    <col min="10755" max="10755" width="47.42578125" style="477" customWidth="1"/>
    <col min="10756" max="10756" width="0" style="477" hidden="1" customWidth="1"/>
    <col min="10757" max="10757" width="24.7109375" style="477" customWidth="1"/>
    <col min="10758" max="10758" width="14.7109375" style="477" customWidth="1"/>
    <col min="10759" max="10760" width="15.7109375" style="477" customWidth="1"/>
    <col min="10761" max="10761" width="11.7109375" style="477" customWidth="1"/>
    <col min="10762" max="10762" width="6.42578125" style="477" bestFit="1" customWidth="1"/>
    <col min="10763" max="10763" width="11.7109375" style="477" customWidth="1"/>
    <col min="10764" max="10764" width="0" style="477" hidden="1" customWidth="1"/>
    <col min="10765" max="10765" width="3.7109375" style="477" customWidth="1"/>
    <col min="10766" max="10766" width="11.140625" style="477" bestFit="1" customWidth="1"/>
    <col min="10767" max="10998" width="10.5703125" style="477"/>
    <col min="10999" max="11006" width="0" style="477" hidden="1" customWidth="1"/>
    <col min="11007" max="11009" width="3.7109375" style="477" customWidth="1"/>
    <col min="11010" max="11010" width="12.7109375" style="477" customWidth="1"/>
    <col min="11011" max="11011" width="47.42578125" style="477" customWidth="1"/>
    <col min="11012" max="11012" width="0" style="477" hidden="1" customWidth="1"/>
    <col min="11013" max="11013" width="24.7109375" style="477" customWidth="1"/>
    <col min="11014" max="11014" width="14.7109375" style="477" customWidth="1"/>
    <col min="11015" max="11016" width="15.7109375" style="477" customWidth="1"/>
    <col min="11017" max="11017" width="11.7109375" style="477" customWidth="1"/>
    <col min="11018" max="11018" width="6.42578125" style="477" bestFit="1" customWidth="1"/>
    <col min="11019" max="11019" width="11.7109375" style="477" customWidth="1"/>
    <col min="11020" max="11020" width="0" style="477" hidden="1" customWidth="1"/>
    <col min="11021" max="11021" width="3.7109375" style="477" customWidth="1"/>
    <col min="11022" max="11022" width="11.140625" style="477" bestFit="1" customWidth="1"/>
    <col min="11023" max="11254" width="10.5703125" style="477"/>
    <col min="11255" max="11262" width="0" style="477" hidden="1" customWidth="1"/>
    <col min="11263" max="11265" width="3.7109375" style="477" customWidth="1"/>
    <col min="11266" max="11266" width="12.7109375" style="477" customWidth="1"/>
    <col min="11267" max="11267" width="47.42578125" style="477" customWidth="1"/>
    <col min="11268" max="11268" width="0" style="477" hidden="1" customWidth="1"/>
    <col min="11269" max="11269" width="24.7109375" style="477" customWidth="1"/>
    <col min="11270" max="11270" width="14.7109375" style="477" customWidth="1"/>
    <col min="11271" max="11272" width="15.7109375" style="477" customWidth="1"/>
    <col min="11273" max="11273" width="11.7109375" style="477" customWidth="1"/>
    <col min="11274" max="11274" width="6.42578125" style="477" bestFit="1" customWidth="1"/>
    <col min="11275" max="11275" width="11.7109375" style="477" customWidth="1"/>
    <col min="11276" max="11276" width="0" style="477" hidden="1" customWidth="1"/>
    <col min="11277" max="11277" width="3.7109375" style="477" customWidth="1"/>
    <col min="11278" max="11278" width="11.140625" style="477" bestFit="1" customWidth="1"/>
    <col min="11279" max="11510" width="10.5703125" style="477"/>
    <col min="11511" max="11518" width="0" style="477" hidden="1" customWidth="1"/>
    <col min="11519" max="11521" width="3.7109375" style="477" customWidth="1"/>
    <col min="11522" max="11522" width="12.7109375" style="477" customWidth="1"/>
    <col min="11523" max="11523" width="47.42578125" style="477" customWidth="1"/>
    <col min="11524" max="11524" width="0" style="477" hidden="1" customWidth="1"/>
    <col min="11525" max="11525" width="24.7109375" style="477" customWidth="1"/>
    <col min="11526" max="11526" width="14.7109375" style="477" customWidth="1"/>
    <col min="11527" max="11528" width="15.7109375" style="477" customWidth="1"/>
    <col min="11529" max="11529" width="11.7109375" style="477" customWidth="1"/>
    <col min="11530" max="11530" width="6.42578125" style="477" bestFit="1" customWidth="1"/>
    <col min="11531" max="11531" width="11.7109375" style="477" customWidth="1"/>
    <col min="11532" max="11532" width="0" style="477" hidden="1" customWidth="1"/>
    <col min="11533" max="11533" width="3.7109375" style="477" customWidth="1"/>
    <col min="11534" max="11534" width="11.140625" style="477" bestFit="1" customWidth="1"/>
    <col min="11535" max="11766" width="10.5703125" style="477"/>
    <col min="11767" max="11774" width="0" style="477" hidden="1" customWidth="1"/>
    <col min="11775" max="11777" width="3.7109375" style="477" customWidth="1"/>
    <col min="11778" max="11778" width="12.7109375" style="477" customWidth="1"/>
    <col min="11779" max="11779" width="47.42578125" style="477" customWidth="1"/>
    <col min="11780" max="11780" width="0" style="477" hidden="1" customWidth="1"/>
    <col min="11781" max="11781" width="24.7109375" style="477" customWidth="1"/>
    <col min="11782" max="11782" width="14.7109375" style="477" customWidth="1"/>
    <col min="11783" max="11784" width="15.7109375" style="477" customWidth="1"/>
    <col min="11785" max="11785" width="11.7109375" style="477" customWidth="1"/>
    <col min="11786" max="11786" width="6.42578125" style="477" bestFit="1" customWidth="1"/>
    <col min="11787" max="11787" width="11.7109375" style="477" customWidth="1"/>
    <col min="11788" max="11788" width="0" style="477" hidden="1" customWidth="1"/>
    <col min="11789" max="11789" width="3.7109375" style="477" customWidth="1"/>
    <col min="11790" max="11790" width="11.140625" style="477" bestFit="1" customWidth="1"/>
    <col min="11791" max="12022" width="10.5703125" style="477"/>
    <col min="12023" max="12030" width="0" style="477" hidden="1" customWidth="1"/>
    <col min="12031" max="12033" width="3.7109375" style="477" customWidth="1"/>
    <col min="12034" max="12034" width="12.7109375" style="477" customWidth="1"/>
    <col min="12035" max="12035" width="47.42578125" style="477" customWidth="1"/>
    <col min="12036" max="12036" width="0" style="477" hidden="1" customWidth="1"/>
    <col min="12037" max="12037" width="24.7109375" style="477" customWidth="1"/>
    <col min="12038" max="12038" width="14.7109375" style="477" customWidth="1"/>
    <col min="12039" max="12040" width="15.7109375" style="477" customWidth="1"/>
    <col min="12041" max="12041" width="11.7109375" style="477" customWidth="1"/>
    <col min="12042" max="12042" width="6.42578125" style="477" bestFit="1" customWidth="1"/>
    <col min="12043" max="12043" width="11.7109375" style="477" customWidth="1"/>
    <col min="12044" max="12044" width="0" style="477" hidden="1" customWidth="1"/>
    <col min="12045" max="12045" width="3.7109375" style="477" customWidth="1"/>
    <col min="12046" max="12046" width="11.140625" style="477" bestFit="1" customWidth="1"/>
    <col min="12047" max="12278" width="10.5703125" style="477"/>
    <col min="12279" max="12286" width="0" style="477" hidden="1" customWidth="1"/>
    <col min="12287" max="12289" width="3.7109375" style="477" customWidth="1"/>
    <col min="12290" max="12290" width="12.7109375" style="477" customWidth="1"/>
    <col min="12291" max="12291" width="47.42578125" style="477" customWidth="1"/>
    <col min="12292" max="12292" width="0" style="477" hidden="1" customWidth="1"/>
    <col min="12293" max="12293" width="24.7109375" style="477" customWidth="1"/>
    <col min="12294" max="12294" width="14.7109375" style="477" customWidth="1"/>
    <col min="12295" max="12296" width="15.7109375" style="477" customWidth="1"/>
    <col min="12297" max="12297" width="11.7109375" style="477" customWidth="1"/>
    <col min="12298" max="12298" width="6.42578125" style="477" bestFit="1" customWidth="1"/>
    <col min="12299" max="12299" width="11.7109375" style="477" customWidth="1"/>
    <col min="12300" max="12300" width="0" style="477" hidden="1" customWidth="1"/>
    <col min="12301" max="12301" width="3.7109375" style="477" customWidth="1"/>
    <col min="12302" max="12302" width="11.140625" style="477" bestFit="1" customWidth="1"/>
    <col min="12303" max="12534" width="10.5703125" style="477"/>
    <col min="12535" max="12542" width="0" style="477" hidden="1" customWidth="1"/>
    <col min="12543" max="12545" width="3.7109375" style="477" customWidth="1"/>
    <col min="12546" max="12546" width="12.7109375" style="477" customWidth="1"/>
    <col min="12547" max="12547" width="47.42578125" style="477" customWidth="1"/>
    <col min="12548" max="12548" width="0" style="477" hidden="1" customWidth="1"/>
    <col min="12549" max="12549" width="24.7109375" style="477" customWidth="1"/>
    <col min="12550" max="12550" width="14.7109375" style="477" customWidth="1"/>
    <col min="12551" max="12552" width="15.7109375" style="477" customWidth="1"/>
    <col min="12553" max="12553" width="11.7109375" style="477" customWidth="1"/>
    <col min="12554" max="12554" width="6.42578125" style="477" bestFit="1" customWidth="1"/>
    <col min="12555" max="12555" width="11.7109375" style="477" customWidth="1"/>
    <col min="12556" max="12556" width="0" style="477" hidden="1" customWidth="1"/>
    <col min="12557" max="12557" width="3.7109375" style="477" customWidth="1"/>
    <col min="12558" max="12558" width="11.140625" style="477" bestFit="1" customWidth="1"/>
    <col min="12559" max="12790" width="10.5703125" style="477"/>
    <col min="12791" max="12798" width="0" style="477" hidden="1" customWidth="1"/>
    <col min="12799" max="12801" width="3.7109375" style="477" customWidth="1"/>
    <col min="12802" max="12802" width="12.7109375" style="477" customWidth="1"/>
    <col min="12803" max="12803" width="47.42578125" style="477" customWidth="1"/>
    <col min="12804" max="12804" width="0" style="477" hidden="1" customWidth="1"/>
    <col min="12805" max="12805" width="24.7109375" style="477" customWidth="1"/>
    <col min="12806" max="12806" width="14.7109375" style="477" customWidth="1"/>
    <col min="12807" max="12808" width="15.7109375" style="477" customWidth="1"/>
    <col min="12809" max="12809" width="11.7109375" style="477" customWidth="1"/>
    <col min="12810" max="12810" width="6.42578125" style="477" bestFit="1" customWidth="1"/>
    <col min="12811" max="12811" width="11.7109375" style="477" customWidth="1"/>
    <col min="12812" max="12812" width="0" style="477" hidden="1" customWidth="1"/>
    <col min="12813" max="12813" width="3.7109375" style="477" customWidth="1"/>
    <col min="12814" max="12814" width="11.140625" style="477" bestFit="1" customWidth="1"/>
    <col min="12815" max="13046" width="10.5703125" style="477"/>
    <col min="13047" max="13054" width="0" style="477" hidden="1" customWidth="1"/>
    <col min="13055" max="13057" width="3.7109375" style="477" customWidth="1"/>
    <col min="13058" max="13058" width="12.7109375" style="477" customWidth="1"/>
    <col min="13059" max="13059" width="47.42578125" style="477" customWidth="1"/>
    <col min="13060" max="13060" width="0" style="477" hidden="1" customWidth="1"/>
    <col min="13061" max="13061" width="24.7109375" style="477" customWidth="1"/>
    <col min="13062" max="13062" width="14.7109375" style="477" customWidth="1"/>
    <col min="13063" max="13064" width="15.7109375" style="477" customWidth="1"/>
    <col min="13065" max="13065" width="11.7109375" style="477" customWidth="1"/>
    <col min="13066" max="13066" width="6.42578125" style="477" bestFit="1" customWidth="1"/>
    <col min="13067" max="13067" width="11.7109375" style="477" customWidth="1"/>
    <col min="13068" max="13068" width="0" style="477" hidden="1" customWidth="1"/>
    <col min="13069" max="13069" width="3.7109375" style="477" customWidth="1"/>
    <col min="13070" max="13070" width="11.140625" style="477" bestFit="1" customWidth="1"/>
    <col min="13071" max="13302" width="10.5703125" style="477"/>
    <col min="13303" max="13310" width="0" style="477" hidden="1" customWidth="1"/>
    <col min="13311" max="13313" width="3.7109375" style="477" customWidth="1"/>
    <col min="13314" max="13314" width="12.7109375" style="477" customWidth="1"/>
    <col min="13315" max="13315" width="47.42578125" style="477" customWidth="1"/>
    <col min="13316" max="13316" width="0" style="477" hidden="1" customWidth="1"/>
    <col min="13317" max="13317" width="24.7109375" style="477" customWidth="1"/>
    <col min="13318" max="13318" width="14.7109375" style="477" customWidth="1"/>
    <col min="13319" max="13320" width="15.7109375" style="477" customWidth="1"/>
    <col min="13321" max="13321" width="11.7109375" style="477" customWidth="1"/>
    <col min="13322" max="13322" width="6.42578125" style="477" bestFit="1" customWidth="1"/>
    <col min="13323" max="13323" width="11.7109375" style="477" customWidth="1"/>
    <col min="13324" max="13324" width="0" style="477" hidden="1" customWidth="1"/>
    <col min="13325" max="13325" width="3.7109375" style="477" customWidth="1"/>
    <col min="13326" max="13326" width="11.140625" style="477" bestFit="1" customWidth="1"/>
    <col min="13327" max="13558" width="10.5703125" style="477"/>
    <col min="13559" max="13566" width="0" style="477" hidden="1" customWidth="1"/>
    <col min="13567" max="13569" width="3.7109375" style="477" customWidth="1"/>
    <col min="13570" max="13570" width="12.7109375" style="477" customWidth="1"/>
    <col min="13571" max="13571" width="47.42578125" style="477" customWidth="1"/>
    <col min="13572" max="13572" width="0" style="477" hidden="1" customWidth="1"/>
    <col min="13573" max="13573" width="24.7109375" style="477" customWidth="1"/>
    <col min="13574" max="13574" width="14.7109375" style="477" customWidth="1"/>
    <col min="13575" max="13576" width="15.7109375" style="477" customWidth="1"/>
    <col min="13577" max="13577" width="11.7109375" style="477" customWidth="1"/>
    <col min="13578" max="13578" width="6.42578125" style="477" bestFit="1" customWidth="1"/>
    <col min="13579" max="13579" width="11.7109375" style="477" customWidth="1"/>
    <col min="13580" max="13580" width="0" style="477" hidden="1" customWidth="1"/>
    <col min="13581" max="13581" width="3.7109375" style="477" customWidth="1"/>
    <col min="13582" max="13582" width="11.140625" style="477" bestFit="1" customWidth="1"/>
    <col min="13583" max="13814" width="10.5703125" style="477"/>
    <col min="13815" max="13822" width="0" style="477" hidden="1" customWidth="1"/>
    <col min="13823" max="13825" width="3.7109375" style="477" customWidth="1"/>
    <col min="13826" max="13826" width="12.7109375" style="477" customWidth="1"/>
    <col min="13827" max="13827" width="47.42578125" style="477" customWidth="1"/>
    <col min="13828" max="13828" width="0" style="477" hidden="1" customWidth="1"/>
    <col min="13829" max="13829" width="24.7109375" style="477" customWidth="1"/>
    <col min="13830" max="13830" width="14.7109375" style="477" customWidth="1"/>
    <col min="13831" max="13832" width="15.7109375" style="477" customWidth="1"/>
    <col min="13833" max="13833" width="11.7109375" style="477" customWidth="1"/>
    <col min="13834" max="13834" width="6.42578125" style="477" bestFit="1" customWidth="1"/>
    <col min="13835" max="13835" width="11.7109375" style="477" customWidth="1"/>
    <col min="13836" max="13836" width="0" style="477" hidden="1" customWidth="1"/>
    <col min="13837" max="13837" width="3.7109375" style="477" customWidth="1"/>
    <col min="13838" max="13838" width="11.140625" style="477" bestFit="1" customWidth="1"/>
    <col min="13839" max="14070" width="10.5703125" style="477"/>
    <col min="14071" max="14078" width="0" style="477" hidden="1" customWidth="1"/>
    <col min="14079" max="14081" width="3.7109375" style="477" customWidth="1"/>
    <col min="14082" max="14082" width="12.7109375" style="477" customWidth="1"/>
    <col min="14083" max="14083" width="47.42578125" style="477" customWidth="1"/>
    <col min="14084" max="14084" width="0" style="477" hidden="1" customWidth="1"/>
    <col min="14085" max="14085" width="24.7109375" style="477" customWidth="1"/>
    <col min="14086" max="14086" width="14.7109375" style="477" customWidth="1"/>
    <col min="14087" max="14088" width="15.7109375" style="477" customWidth="1"/>
    <col min="14089" max="14089" width="11.7109375" style="477" customWidth="1"/>
    <col min="14090" max="14090" width="6.42578125" style="477" bestFit="1" customWidth="1"/>
    <col min="14091" max="14091" width="11.7109375" style="477" customWidth="1"/>
    <col min="14092" max="14092" width="0" style="477" hidden="1" customWidth="1"/>
    <col min="14093" max="14093" width="3.7109375" style="477" customWidth="1"/>
    <col min="14094" max="14094" width="11.140625" style="477" bestFit="1" customWidth="1"/>
    <col min="14095" max="14326" width="10.5703125" style="477"/>
    <col min="14327" max="14334" width="0" style="477" hidden="1" customWidth="1"/>
    <col min="14335" max="14337" width="3.7109375" style="477" customWidth="1"/>
    <col min="14338" max="14338" width="12.7109375" style="477" customWidth="1"/>
    <col min="14339" max="14339" width="47.42578125" style="477" customWidth="1"/>
    <col min="14340" max="14340" width="0" style="477" hidden="1" customWidth="1"/>
    <col min="14341" max="14341" width="24.7109375" style="477" customWidth="1"/>
    <col min="14342" max="14342" width="14.7109375" style="477" customWidth="1"/>
    <col min="14343" max="14344" width="15.7109375" style="477" customWidth="1"/>
    <col min="14345" max="14345" width="11.7109375" style="477" customWidth="1"/>
    <col min="14346" max="14346" width="6.42578125" style="477" bestFit="1" customWidth="1"/>
    <col min="14347" max="14347" width="11.7109375" style="477" customWidth="1"/>
    <col min="14348" max="14348" width="0" style="477" hidden="1" customWidth="1"/>
    <col min="14349" max="14349" width="3.7109375" style="477" customWidth="1"/>
    <col min="14350" max="14350" width="11.140625" style="477" bestFit="1" customWidth="1"/>
    <col min="14351" max="14582" width="10.5703125" style="477"/>
    <col min="14583" max="14590" width="0" style="477" hidden="1" customWidth="1"/>
    <col min="14591" max="14593" width="3.7109375" style="477" customWidth="1"/>
    <col min="14594" max="14594" width="12.7109375" style="477" customWidth="1"/>
    <col min="14595" max="14595" width="47.42578125" style="477" customWidth="1"/>
    <col min="14596" max="14596" width="0" style="477" hidden="1" customWidth="1"/>
    <col min="14597" max="14597" width="24.7109375" style="477" customWidth="1"/>
    <col min="14598" max="14598" width="14.7109375" style="477" customWidth="1"/>
    <col min="14599" max="14600" width="15.7109375" style="477" customWidth="1"/>
    <col min="14601" max="14601" width="11.7109375" style="477" customWidth="1"/>
    <col min="14602" max="14602" width="6.42578125" style="477" bestFit="1" customWidth="1"/>
    <col min="14603" max="14603" width="11.7109375" style="477" customWidth="1"/>
    <col min="14604" max="14604" width="0" style="477" hidden="1" customWidth="1"/>
    <col min="14605" max="14605" width="3.7109375" style="477" customWidth="1"/>
    <col min="14606" max="14606" width="11.140625" style="477" bestFit="1" customWidth="1"/>
    <col min="14607" max="14838" width="10.5703125" style="477"/>
    <col min="14839" max="14846" width="0" style="477" hidden="1" customWidth="1"/>
    <col min="14847" max="14849" width="3.7109375" style="477" customWidth="1"/>
    <col min="14850" max="14850" width="12.7109375" style="477" customWidth="1"/>
    <col min="14851" max="14851" width="47.42578125" style="477" customWidth="1"/>
    <col min="14852" max="14852" width="0" style="477" hidden="1" customWidth="1"/>
    <col min="14853" max="14853" width="24.7109375" style="477" customWidth="1"/>
    <col min="14854" max="14854" width="14.7109375" style="477" customWidth="1"/>
    <col min="14855" max="14856" width="15.7109375" style="477" customWidth="1"/>
    <col min="14857" max="14857" width="11.7109375" style="477" customWidth="1"/>
    <col min="14858" max="14858" width="6.42578125" style="477" bestFit="1" customWidth="1"/>
    <col min="14859" max="14859" width="11.7109375" style="477" customWidth="1"/>
    <col min="14860" max="14860" width="0" style="477" hidden="1" customWidth="1"/>
    <col min="14861" max="14861" width="3.7109375" style="477" customWidth="1"/>
    <col min="14862" max="14862" width="11.140625" style="477" bestFit="1" customWidth="1"/>
    <col min="14863" max="15094" width="10.5703125" style="477"/>
    <col min="15095" max="15102" width="0" style="477" hidden="1" customWidth="1"/>
    <col min="15103" max="15105" width="3.7109375" style="477" customWidth="1"/>
    <col min="15106" max="15106" width="12.7109375" style="477" customWidth="1"/>
    <col min="15107" max="15107" width="47.42578125" style="477" customWidth="1"/>
    <col min="15108" max="15108" width="0" style="477" hidden="1" customWidth="1"/>
    <col min="15109" max="15109" width="24.7109375" style="477" customWidth="1"/>
    <col min="15110" max="15110" width="14.7109375" style="477" customWidth="1"/>
    <col min="15111" max="15112" width="15.7109375" style="477" customWidth="1"/>
    <col min="15113" max="15113" width="11.7109375" style="477" customWidth="1"/>
    <col min="15114" max="15114" width="6.42578125" style="477" bestFit="1" customWidth="1"/>
    <col min="15115" max="15115" width="11.7109375" style="477" customWidth="1"/>
    <col min="15116" max="15116" width="0" style="477" hidden="1" customWidth="1"/>
    <col min="15117" max="15117" width="3.7109375" style="477" customWidth="1"/>
    <col min="15118" max="15118" width="11.140625" style="477" bestFit="1" customWidth="1"/>
    <col min="15119" max="15350" width="10.5703125" style="477"/>
    <col min="15351" max="15358" width="0" style="477" hidden="1" customWidth="1"/>
    <col min="15359" max="15361" width="3.7109375" style="477" customWidth="1"/>
    <col min="15362" max="15362" width="12.7109375" style="477" customWidth="1"/>
    <col min="15363" max="15363" width="47.42578125" style="477" customWidth="1"/>
    <col min="15364" max="15364" width="0" style="477" hidden="1" customWidth="1"/>
    <col min="15365" max="15365" width="24.7109375" style="477" customWidth="1"/>
    <col min="15366" max="15366" width="14.7109375" style="477" customWidth="1"/>
    <col min="15367" max="15368" width="15.7109375" style="477" customWidth="1"/>
    <col min="15369" max="15369" width="11.7109375" style="477" customWidth="1"/>
    <col min="15370" max="15370" width="6.42578125" style="477" bestFit="1" customWidth="1"/>
    <col min="15371" max="15371" width="11.7109375" style="477" customWidth="1"/>
    <col min="15372" max="15372" width="0" style="477" hidden="1" customWidth="1"/>
    <col min="15373" max="15373" width="3.7109375" style="477" customWidth="1"/>
    <col min="15374" max="15374" width="11.140625" style="477" bestFit="1" customWidth="1"/>
    <col min="15375" max="15606" width="10.5703125" style="477"/>
    <col min="15607" max="15614" width="0" style="477" hidden="1" customWidth="1"/>
    <col min="15615" max="15617" width="3.7109375" style="477" customWidth="1"/>
    <col min="15618" max="15618" width="12.7109375" style="477" customWidth="1"/>
    <col min="15619" max="15619" width="47.42578125" style="477" customWidth="1"/>
    <col min="15620" max="15620" width="0" style="477" hidden="1" customWidth="1"/>
    <col min="15621" max="15621" width="24.7109375" style="477" customWidth="1"/>
    <col min="15622" max="15622" width="14.7109375" style="477" customWidth="1"/>
    <col min="15623" max="15624" width="15.7109375" style="477" customWidth="1"/>
    <col min="15625" max="15625" width="11.7109375" style="477" customWidth="1"/>
    <col min="15626" max="15626" width="6.42578125" style="477" bestFit="1" customWidth="1"/>
    <col min="15627" max="15627" width="11.7109375" style="477" customWidth="1"/>
    <col min="15628" max="15628" width="0" style="477" hidden="1" customWidth="1"/>
    <col min="15629" max="15629" width="3.7109375" style="477" customWidth="1"/>
    <col min="15630" max="15630" width="11.140625" style="477" bestFit="1" customWidth="1"/>
    <col min="15631" max="15862" width="10.5703125" style="477"/>
    <col min="15863" max="15870" width="0" style="477" hidden="1" customWidth="1"/>
    <col min="15871" max="15873" width="3.7109375" style="477" customWidth="1"/>
    <col min="15874" max="15874" width="12.7109375" style="477" customWidth="1"/>
    <col min="15875" max="15875" width="47.42578125" style="477" customWidth="1"/>
    <col min="15876" max="15876" width="0" style="477" hidden="1" customWidth="1"/>
    <col min="15877" max="15877" width="24.7109375" style="477" customWidth="1"/>
    <col min="15878" max="15878" width="14.7109375" style="477" customWidth="1"/>
    <col min="15879" max="15880" width="15.7109375" style="477" customWidth="1"/>
    <col min="15881" max="15881" width="11.7109375" style="477" customWidth="1"/>
    <col min="15882" max="15882" width="6.42578125" style="477" bestFit="1" customWidth="1"/>
    <col min="15883" max="15883" width="11.7109375" style="477" customWidth="1"/>
    <col min="15884" max="15884" width="0" style="477" hidden="1" customWidth="1"/>
    <col min="15885" max="15885" width="3.7109375" style="477" customWidth="1"/>
    <col min="15886" max="15886" width="11.140625" style="477" bestFit="1" customWidth="1"/>
    <col min="15887" max="16118" width="10.5703125" style="477"/>
    <col min="16119" max="16126" width="0" style="477" hidden="1" customWidth="1"/>
    <col min="16127" max="16129" width="3.7109375" style="477" customWidth="1"/>
    <col min="16130" max="16130" width="12.7109375" style="477" customWidth="1"/>
    <col min="16131" max="16131" width="47.42578125" style="477" customWidth="1"/>
    <col min="16132" max="16132" width="0" style="477" hidden="1" customWidth="1"/>
    <col min="16133" max="16133" width="24.7109375" style="477" customWidth="1"/>
    <col min="16134" max="16134" width="14.7109375" style="477" customWidth="1"/>
    <col min="16135" max="16136" width="15.7109375" style="477" customWidth="1"/>
    <col min="16137" max="16137" width="11.7109375" style="477" customWidth="1"/>
    <col min="16138" max="16138" width="6.42578125" style="477" bestFit="1" customWidth="1"/>
    <col min="16139" max="16139" width="11.7109375" style="477" customWidth="1"/>
    <col min="16140" max="16140" width="0" style="477" hidden="1" customWidth="1"/>
    <col min="16141" max="16141" width="3.7109375" style="477" customWidth="1"/>
    <col min="16142" max="16142" width="11.140625" style="477" bestFit="1" customWidth="1"/>
    <col min="16143" max="16384" width="10.5703125" style="477"/>
  </cols>
  <sheetData>
    <row r="1" spans="1:29" hidden="1"/>
    <row r="2" spans="1:29" hidden="1"/>
    <row r="3" spans="1:29" hidden="1"/>
    <row r="4" spans="1:29" ht="3" customHeight="1">
      <c r="J4" s="482"/>
      <c r="K4" s="482"/>
      <c r="L4" s="478"/>
      <c r="M4" s="478"/>
      <c r="N4" s="478"/>
      <c r="O4" s="485"/>
      <c r="P4" s="485"/>
      <c r="Q4" s="485"/>
      <c r="R4" s="485"/>
      <c r="S4" s="485"/>
      <c r="T4" s="485"/>
      <c r="U4" s="485"/>
      <c r="V4" s="478"/>
    </row>
    <row r="5" spans="1:29" ht="22.5" customHeight="1">
      <c r="J5" s="482"/>
      <c r="K5" s="482"/>
      <c r="L5" s="1216" t="s">
        <v>686</v>
      </c>
      <c r="M5" s="1216"/>
      <c r="N5" s="1216"/>
      <c r="O5" s="1216"/>
      <c r="P5" s="1216"/>
      <c r="Q5" s="1216"/>
      <c r="R5" s="1216"/>
      <c r="S5" s="1216"/>
      <c r="T5" s="1216"/>
      <c r="U5" s="580"/>
      <c r="V5" s="498"/>
    </row>
    <row r="6" spans="1:29" ht="3" customHeight="1">
      <c r="J6" s="482"/>
      <c r="K6" s="482"/>
      <c r="L6" s="478"/>
      <c r="M6" s="478"/>
      <c r="N6" s="478"/>
      <c r="O6" s="481"/>
      <c r="P6" s="481"/>
      <c r="Q6" s="481"/>
      <c r="R6" s="481"/>
      <c r="S6" s="481"/>
      <c r="T6" s="481"/>
      <c r="U6" s="478"/>
    </row>
    <row r="7" spans="1:29" s="492" customFormat="1" ht="22.5">
      <c r="A7" s="506"/>
      <c r="B7" s="506"/>
      <c r="C7" s="506"/>
      <c r="D7" s="506"/>
      <c r="E7" s="506"/>
      <c r="F7" s="506"/>
      <c r="G7" s="506"/>
      <c r="H7" s="506"/>
      <c r="L7" s="500"/>
      <c r="M7" s="618" t="s">
        <v>502</v>
      </c>
      <c r="N7" s="667"/>
      <c r="O7" s="1248" t="str">
        <f>IF(NameOrPr_ch="",IF(NameOrPr="","",NameOrPr),NameOrPr_ch)</f>
        <v>Министерство тарифного регулирования и энергетики Челябинской области</v>
      </c>
      <c r="P7" s="1249"/>
      <c r="Q7" s="1249"/>
      <c r="R7" s="1249"/>
      <c r="S7" s="1249"/>
      <c r="T7" s="1250"/>
      <c r="U7" s="668"/>
      <c r="Y7" s="1013"/>
      <c r="Z7" s="506"/>
      <c r="AA7" s="506"/>
      <c r="AB7" s="506"/>
      <c r="AC7" s="506"/>
    </row>
    <row r="8" spans="1:29" s="571" customFormat="1" ht="18.75">
      <c r="A8" s="591"/>
      <c r="B8" s="591"/>
      <c r="C8" s="591"/>
      <c r="D8" s="591"/>
      <c r="E8" s="591"/>
      <c r="F8" s="591"/>
      <c r="G8" s="591"/>
      <c r="H8" s="591"/>
      <c r="L8" s="500"/>
      <c r="M8" s="618" t="s">
        <v>596</v>
      </c>
      <c r="N8" s="667"/>
      <c r="O8" s="1248" t="str">
        <f>IF(datePr_ch="",IF(datePr="","",datePr),datePr_ch)</f>
        <v>12.03.2021</v>
      </c>
      <c r="P8" s="1249"/>
      <c r="Q8" s="1249"/>
      <c r="R8" s="1249"/>
      <c r="S8" s="1249"/>
      <c r="T8" s="1250"/>
      <c r="U8" s="668"/>
      <c r="Y8" s="1013"/>
      <c r="Z8" s="591"/>
      <c r="AA8" s="591"/>
      <c r="AB8" s="591"/>
      <c r="AC8" s="591"/>
    </row>
    <row r="9" spans="1:29" s="492" customFormat="1" ht="18.75">
      <c r="A9" s="506"/>
      <c r="B9" s="506"/>
      <c r="C9" s="506"/>
      <c r="D9" s="506"/>
      <c r="E9" s="506"/>
      <c r="F9" s="506"/>
      <c r="G9" s="506"/>
      <c r="H9" s="506"/>
      <c r="L9" s="553"/>
      <c r="M9" s="618" t="s">
        <v>595</v>
      </c>
      <c r="N9" s="667"/>
      <c r="O9" s="1248" t="str">
        <f>IF(numberPr_ch="",IF(numberPr="","",numberPr),numberPr_ch)</f>
        <v>12/16</v>
      </c>
      <c r="P9" s="1249"/>
      <c r="Q9" s="1249"/>
      <c r="R9" s="1249"/>
      <c r="S9" s="1249"/>
      <c r="T9" s="1250"/>
      <c r="U9" s="668"/>
      <c r="Y9" s="1013"/>
      <c r="Z9" s="506"/>
      <c r="AA9" s="506"/>
      <c r="AB9" s="506"/>
      <c r="AC9" s="506"/>
    </row>
    <row r="10" spans="1:29" s="492" customFormat="1" ht="18.75">
      <c r="A10" s="506"/>
      <c r="B10" s="506"/>
      <c r="C10" s="506"/>
      <c r="D10" s="506"/>
      <c r="E10" s="506"/>
      <c r="F10" s="506"/>
      <c r="G10" s="506"/>
      <c r="H10" s="506"/>
      <c r="L10" s="553"/>
      <c r="M10" s="618" t="s">
        <v>501</v>
      </c>
      <c r="N10" s="667"/>
      <c r="O10" s="1248" t="str">
        <f>IF(IstPub_ch="",IF(IstPub="","",IstPub),IstPub_ch)</f>
        <v>Официальный сайт Министерства тарифного регулирования и энергетики Челябинской области</v>
      </c>
      <c r="P10" s="1249"/>
      <c r="Q10" s="1249"/>
      <c r="R10" s="1249"/>
      <c r="S10" s="1249"/>
      <c r="T10" s="1250"/>
      <c r="U10" s="668"/>
      <c r="Y10" s="1013"/>
      <c r="Z10" s="506"/>
      <c r="AA10" s="506"/>
      <c r="AB10" s="506"/>
      <c r="AC10" s="506"/>
    </row>
    <row r="11" spans="1:29" s="614" customFormat="1" ht="18.75" hidden="1">
      <c r="A11" s="615"/>
      <c r="B11" s="615"/>
      <c r="C11" s="615"/>
      <c r="D11" s="615"/>
      <c r="E11" s="615"/>
      <c r="F11" s="615"/>
      <c r="G11" s="615"/>
      <c r="H11" s="615"/>
      <c r="L11" s="753"/>
      <c r="M11" s="751"/>
      <c r="O11" s="750"/>
      <c r="P11" s="750"/>
      <c r="Q11" s="772" t="s">
        <v>721</v>
      </c>
      <c r="R11" s="772" t="s">
        <v>722</v>
      </c>
      <c r="S11" s="750"/>
      <c r="T11" s="750"/>
      <c r="U11" s="668"/>
      <c r="Y11" s="774"/>
      <c r="Z11" s="615"/>
      <c r="AA11" s="615"/>
      <c r="AB11" s="615"/>
      <c r="AC11" s="615"/>
    </row>
    <row r="12" spans="1:29" s="492" customFormat="1" ht="11.25" hidden="1">
      <c r="A12" s="506"/>
      <c r="B12" s="506"/>
      <c r="C12" s="506"/>
      <c r="D12" s="506"/>
      <c r="E12" s="506"/>
      <c r="F12" s="506"/>
      <c r="G12" s="506"/>
      <c r="H12" s="506"/>
      <c r="L12" s="1217"/>
      <c r="M12" s="1217"/>
      <c r="N12" s="489"/>
      <c r="O12" s="768"/>
      <c r="P12" s="768"/>
      <c r="Q12" s="768"/>
      <c r="R12" s="768"/>
      <c r="S12" s="768"/>
      <c r="T12" s="768"/>
      <c r="U12" s="487"/>
      <c r="V12" s="504" t="s">
        <v>373</v>
      </c>
      <c r="Y12" s="1013"/>
      <c r="Z12" s="506"/>
      <c r="AA12" s="506"/>
      <c r="AB12" s="506"/>
      <c r="AC12" s="506"/>
    </row>
    <row r="13" spans="1:29" ht="15" customHeight="1">
      <c r="J13" s="482"/>
      <c r="K13" s="482"/>
      <c r="L13" s="478"/>
      <c r="M13" s="478"/>
      <c r="N13" s="478"/>
      <c r="O13" s="600"/>
      <c r="P13" s="600"/>
      <c r="Q13" s="1242"/>
      <c r="R13" s="1242"/>
      <c r="S13" s="1242"/>
      <c r="T13" s="1242"/>
      <c r="U13" s="1242"/>
      <c r="V13" s="1242"/>
    </row>
    <row r="14" spans="1:29">
      <c r="J14" s="482"/>
      <c r="K14" s="482"/>
      <c r="L14" s="1157" t="s">
        <v>454</v>
      </c>
      <c r="M14" s="1157"/>
      <c r="N14" s="1157"/>
      <c r="O14" s="1157"/>
      <c r="P14" s="1157"/>
      <c r="Q14" s="1157"/>
      <c r="R14" s="1157"/>
      <c r="S14" s="1157"/>
      <c r="T14" s="1157"/>
      <c r="U14" s="1157"/>
      <c r="V14" s="1157"/>
      <c r="W14" s="1157"/>
      <c r="X14" s="1157" t="s">
        <v>455</v>
      </c>
    </row>
    <row r="15" spans="1:29" ht="14.25" customHeight="1">
      <c r="J15" s="482"/>
      <c r="K15" s="482"/>
      <c r="L15" s="1229" t="s">
        <v>92</v>
      </c>
      <c r="M15" s="1229" t="s">
        <v>626</v>
      </c>
      <c r="N15" s="535"/>
      <c r="O15" s="1229" t="s">
        <v>627</v>
      </c>
      <c r="P15" s="1265" t="s">
        <v>628</v>
      </c>
      <c r="Q15" s="1265" t="s">
        <v>641</v>
      </c>
      <c r="R15" s="1265"/>
      <c r="S15" s="1265"/>
      <c r="T15" s="1265"/>
      <c r="U15" s="1265"/>
      <c r="V15" s="1229" t="s">
        <v>341</v>
      </c>
      <c r="W15" s="1241" t="s">
        <v>275</v>
      </c>
      <c r="X15" s="1157"/>
    </row>
    <row r="16" spans="1:29" s="524" customFormat="1" ht="25.5" customHeight="1">
      <c r="A16" s="586"/>
      <c r="B16" s="586"/>
      <c r="C16" s="586"/>
      <c r="D16" s="586"/>
      <c r="E16" s="586"/>
      <c r="F16" s="586"/>
      <c r="G16" s="592"/>
      <c r="H16" s="592"/>
      <c r="I16" s="532"/>
      <c r="J16" s="530"/>
      <c r="K16" s="530"/>
      <c r="L16" s="1229"/>
      <c r="M16" s="1229"/>
      <c r="N16" s="535"/>
      <c r="O16" s="1229"/>
      <c r="P16" s="1265"/>
      <c r="Q16" s="1265" t="s">
        <v>679</v>
      </c>
      <c r="R16" s="1265"/>
      <c r="S16" s="1256" t="s">
        <v>654</v>
      </c>
      <c r="T16" s="1256"/>
      <c r="U16" s="1256"/>
      <c r="V16" s="1229"/>
      <c r="W16" s="1241"/>
      <c r="X16" s="1157"/>
      <c r="Y16" s="1008"/>
      <c r="Z16" s="586"/>
      <c r="AA16" s="586"/>
      <c r="AB16" s="586"/>
      <c r="AC16" s="586"/>
    </row>
    <row r="17" spans="1:29" ht="14.25" customHeight="1">
      <c r="J17" s="482"/>
      <c r="K17" s="482"/>
      <c r="L17" s="1229"/>
      <c r="M17" s="1229"/>
      <c r="N17" s="535"/>
      <c r="O17" s="1229"/>
      <c r="P17" s="1265"/>
      <c r="Q17" s="535" t="s">
        <v>677</v>
      </c>
      <c r="R17" s="535" t="s">
        <v>678</v>
      </c>
      <c r="S17" s="537" t="s">
        <v>274</v>
      </c>
      <c r="T17" s="1253" t="s">
        <v>273</v>
      </c>
      <c r="U17" s="1253"/>
      <c r="V17" s="1229"/>
      <c r="W17" s="1241"/>
      <c r="X17" s="1157"/>
    </row>
    <row r="18" spans="1:29">
      <c r="J18" s="482"/>
      <c r="K18" s="490">
        <v>1</v>
      </c>
      <c r="L18" s="479" t="s">
        <v>93</v>
      </c>
      <c r="M18" s="479" t="s">
        <v>49</v>
      </c>
      <c r="N18" s="497" t="s">
        <v>49</v>
      </c>
      <c r="O18" s="488">
        <f t="shared" ref="O18:T18" ca="1" si="0">OFFSET(O18,0,-1)+1</f>
        <v>3</v>
      </c>
      <c r="P18" s="488">
        <f t="shared" ca="1" si="0"/>
        <v>4</v>
      </c>
      <c r="Q18" s="488">
        <f t="shared" ca="1" si="0"/>
        <v>5</v>
      </c>
      <c r="R18" s="488">
        <f t="shared" ca="1" si="0"/>
        <v>6</v>
      </c>
      <c r="S18" s="488">
        <f t="shared" ca="1" si="0"/>
        <v>7</v>
      </c>
      <c r="T18" s="1258">
        <f t="shared" ca="1" si="0"/>
        <v>8</v>
      </c>
      <c r="U18" s="1258"/>
      <c r="V18" s="488">
        <f ca="1">OFFSET(V18,0,-2)+1</f>
        <v>9</v>
      </c>
      <c r="W18" s="524"/>
      <c r="X18" s="488">
        <f ca="1">OFFSET(X18,0,-2)+1</f>
        <v>10</v>
      </c>
    </row>
    <row r="19" spans="1:29" ht="22.5">
      <c r="A19" s="1202">
        <v>1</v>
      </c>
      <c r="B19" s="981"/>
      <c r="C19" s="981"/>
      <c r="D19" s="981"/>
      <c r="E19" s="981"/>
      <c r="F19" s="981"/>
      <c r="G19" s="982"/>
      <c r="H19" s="982"/>
      <c r="I19" s="984"/>
      <c r="J19" s="976"/>
      <c r="K19" s="976"/>
      <c r="L19" s="594">
        <f>mergeValue(A19)</f>
        <v>1</v>
      </c>
      <c r="M19" s="642" t="s">
        <v>20</v>
      </c>
      <c r="N19" s="581"/>
      <c r="O19" s="1243" t="str">
        <f>IF('Перечень тарифов'!J21="","","" &amp; 'Перечень тарифов'!J21 &amp; "")</f>
        <v>Плата в размере 5 489,902 тыс. руб. (без учета НДС) за подключение к системе теплоснабжения АО "УСТЭК-Челябинск" для МКУ "Челябстройзаказчик", объект - "Строительство детского сада по ул. Гранитная 4 г. Челябинска", расположенный по адресу: г. Челябинск, Ленинский район, ул. Гранитная, 4. Общая подключаемая нагрузка 0,51 Гкал/ч.</v>
      </c>
      <c r="P19" s="1243"/>
      <c r="Q19" s="1243"/>
      <c r="R19" s="1243"/>
      <c r="S19" s="1243"/>
      <c r="T19" s="1243"/>
      <c r="U19" s="1243"/>
      <c r="V19" s="1243"/>
      <c r="W19" s="1243"/>
      <c r="X19" s="582" t="s">
        <v>476</v>
      </c>
    </row>
    <row r="20" spans="1:29" hidden="1">
      <c r="A20" s="1202"/>
      <c r="B20" s="1202">
        <v>1</v>
      </c>
      <c r="C20" s="981"/>
      <c r="D20" s="981"/>
      <c r="E20" s="981"/>
      <c r="F20" s="981"/>
      <c r="G20" s="986"/>
      <c r="H20" s="983"/>
      <c r="I20" s="988"/>
      <c r="J20" s="973"/>
      <c r="K20" s="972"/>
      <c r="L20" s="594" t="str">
        <f>mergeValue(A20) &amp;"."&amp; mergeValue(B20)</f>
        <v>1.1</v>
      </c>
      <c r="M20" s="547"/>
      <c r="N20" s="581"/>
      <c r="O20" s="1243"/>
      <c r="P20" s="1243"/>
      <c r="Q20" s="1243"/>
      <c r="R20" s="1243"/>
      <c r="S20" s="1243"/>
      <c r="T20" s="1243"/>
      <c r="U20" s="1243"/>
      <c r="V20" s="1243"/>
      <c r="W20" s="1243"/>
      <c r="X20" s="582"/>
    </row>
    <row r="21" spans="1:29" hidden="1">
      <c r="A21" s="1202"/>
      <c r="B21" s="1202"/>
      <c r="C21" s="1202">
        <v>1</v>
      </c>
      <c r="D21" s="981"/>
      <c r="E21" s="981"/>
      <c r="F21" s="981"/>
      <c r="G21" s="986"/>
      <c r="H21" s="983"/>
      <c r="I21" s="989"/>
      <c r="J21" s="973"/>
      <c r="K21" s="972"/>
      <c r="L21" s="594" t="str">
        <f>mergeValue(A21) &amp;"."&amp; mergeValue(B21)&amp;"."&amp; mergeValue(C21)</f>
        <v>1.1.1</v>
      </c>
      <c r="M21" s="548"/>
      <c r="N21" s="581"/>
      <c r="O21" s="1243"/>
      <c r="P21" s="1243"/>
      <c r="Q21" s="1243"/>
      <c r="R21" s="1243"/>
      <c r="S21" s="1243"/>
      <c r="T21" s="1243"/>
      <c r="U21" s="1243"/>
      <c r="V21" s="1243"/>
      <c r="W21" s="1243"/>
      <c r="X21" s="582"/>
    </row>
    <row r="22" spans="1:29" hidden="1">
      <c r="A22" s="1202"/>
      <c r="B22" s="1202"/>
      <c r="C22" s="1202"/>
      <c r="D22" s="1202">
        <v>1</v>
      </c>
      <c r="E22" s="981"/>
      <c r="F22" s="981"/>
      <c r="G22" s="986"/>
      <c r="H22" s="983"/>
      <c r="I22" s="989"/>
      <c r="J22" s="987"/>
      <c r="K22" s="972"/>
      <c r="L22" s="594" t="str">
        <f>mergeValue(A22) &amp;"."&amp; mergeValue(B22)&amp;"."&amp; mergeValue(C22)&amp;"."&amp; mergeValue(D22)</f>
        <v>1.1.1.1</v>
      </c>
      <c r="M22" s="549"/>
      <c r="N22" s="581"/>
      <c r="O22" s="1243"/>
      <c r="P22" s="1243"/>
      <c r="Q22" s="1243"/>
      <c r="R22" s="1243"/>
      <c r="S22" s="1243"/>
      <c r="T22" s="1243"/>
      <c r="U22" s="1243"/>
      <c r="V22" s="1243"/>
      <c r="W22" s="1243"/>
      <c r="X22" s="1020"/>
    </row>
    <row r="23" spans="1:29" ht="191.25">
      <c r="A23" s="1202"/>
      <c r="B23" s="1202"/>
      <c r="C23" s="1202"/>
      <c r="D23" s="1202"/>
      <c r="E23" s="981">
        <v>1</v>
      </c>
      <c r="F23" s="981"/>
      <c r="G23" s="986"/>
      <c r="H23" s="983"/>
      <c r="I23" s="989"/>
      <c r="J23" s="987"/>
      <c r="K23" s="977"/>
      <c r="L23" s="594" t="str">
        <f>mergeValue(A23) &amp;"."&amp; mergeValue(B23)&amp;"."&amp; mergeValue(C23)&amp;"."&amp; mergeValue(D23)&amp;"."&amp; mergeValue(E23)</f>
        <v>1.1.1.1.1</v>
      </c>
      <c r="M23" s="1072" t="s">
        <v>2853</v>
      </c>
      <c r="N23" s="543"/>
      <c r="O23" s="1074" t="s">
        <v>2852</v>
      </c>
      <c r="P23" s="1075">
        <v>0.51</v>
      </c>
      <c r="Q23" s="1122">
        <f>R23*1.2</f>
        <v>12917.416470588236</v>
      </c>
      <c r="R23" s="1122">
        <f>5489.902/P23</f>
        <v>10764.513725490197</v>
      </c>
      <c r="S23" s="1098" t="s">
        <v>1426</v>
      </c>
      <c r="T23" s="651" t="s">
        <v>84</v>
      </c>
      <c r="U23" s="1112" t="s">
        <v>1427</v>
      </c>
      <c r="V23" s="775" t="s">
        <v>85</v>
      </c>
      <c r="W23" s="840"/>
      <c r="X23" s="1219" t="s">
        <v>688</v>
      </c>
      <c r="Y23" s="1008" t="str">
        <f>strCheckDateTwo(N23:W23)</f>
        <v/>
      </c>
    </row>
    <row r="24" spans="1:29" hidden="1">
      <c r="A24" s="1202"/>
      <c r="B24" s="1202"/>
      <c r="C24" s="1202"/>
      <c r="D24" s="1202"/>
      <c r="E24" s="981"/>
      <c r="F24" s="981"/>
      <c r="G24" s="986"/>
      <c r="H24" s="983"/>
      <c r="I24" s="989"/>
      <c r="J24" s="987"/>
      <c r="K24" s="977"/>
      <c r="L24" s="632"/>
      <c r="M24" s="562"/>
      <c r="N24" s="647"/>
      <c r="O24" s="647"/>
      <c r="P24" s="647"/>
      <c r="Q24" s="647"/>
      <c r="R24" s="585" t="str">
        <f>S23 &amp; "-" &amp; U23</f>
        <v>12.03.2021-12.03.2024</v>
      </c>
      <c r="S24" s="513"/>
      <c r="T24" s="587"/>
      <c r="U24" s="513"/>
      <c r="V24" s="647"/>
      <c r="W24" s="839"/>
      <c r="X24" s="1220"/>
    </row>
    <row r="25" spans="1:29" ht="15" customHeight="1">
      <c r="A25" s="1202"/>
      <c r="B25" s="1202"/>
      <c r="C25" s="1202"/>
      <c r="D25" s="1202"/>
      <c r="E25" s="981"/>
      <c r="F25" s="981"/>
      <c r="G25" s="986"/>
      <c r="H25" s="983"/>
      <c r="I25" s="989"/>
      <c r="J25" s="987"/>
      <c r="K25" s="977"/>
      <c r="L25" s="539"/>
      <c r="M25" s="552" t="s">
        <v>5</v>
      </c>
      <c r="N25" s="550"/>
      <c r="O25" s="546"/>
      <c r="P25" s="546"/>
      <c r="Q25" s="546"/>
      <c r="R25" s="546"/>
      <c r="S25" s="574"/>
      <c r="T25" s="565"/>
      <c r="U25" s="564"/>
      <c r="V25" s="550"/>
      <c r="W25" s="550"/>
      <c r="X25" s="1221"/>
    </row>
    <row r="26" spans="1:29" ht="3" customHeight="1"/>
    <row r="27" spans="1:29" ht="96" customHeight="1">
      <c r="L27" s="1">
        <v>1</v>
      </c>
      <c r="M27" s="1195" t="s">
        <v>689</v>
      </c>
      <c r="N27" s="1195"/>
      <c r="O27" s="1195"/>
      <c r="P27" s="1195"/>
      <c r="Q27" s="1195"/>
      <c r="R27" s="1195"/>
      <c r="S27" s="1195"/>
      <c r="T27" s="1195"/>
      <c r="U27" s="1195"/>
      <c r="V27" s="1195"/>
      <c r="W27" s="1195"/>
      <c r="X27" s="1195"/>
      <c r="Y27" s="1097"/>
      <c r="Z27" s="517"/>
      <c r="AA27" s="517"/>
      <c r="AB27" s="517"/>
      <c r="AC27" s="517"/>
    </row>
    <row r="28" spans="1:29">
      <c r="M28" s="516"/>
      <c r="N28" s="516"/>
      <c r="O28" s="516"/>
      <c r="P28" s="516"/>
      <c r="Q28" s="516"/>
      <c r="R28" s="516"/>
      <c r="S28" s="516"/>
      <c r="T28" s="516"/>
      <c r="U28" s="516"/>
      <c r="V28" s="516"/>
      <c r="W28" s="516"/>
      <c r="X28" s="516"/>
      <c r="Y28" s="1014"/>
      <c r="Z28" s="507"/>
      <c r="AA28" s="507"/>
      <c r="AB28" s="507"/>
      <c r="AC28" s="507"/>
    </row>
  </sheetData>
  <sheetProtection algorithmName="SHA-512" hashValue="En4IKPjYbxIXYinUb9A6xMToq6T6eIFAW37r+GeSBUscgRPSWRMlhk9sl3qIsAdOWFCG2AJUEmyfQ4C891eytw==" saltValue="YTVgj34bDr1FZuiomIBpBA==" spinCount="100000" sheet="1" objects="1" scenarios="1" formatColumns="0" formatRows="0"/>
  <dataConsolidate link="1"/>
  <mergeCells count="30">
    <mergeCell ref="M27:X27"/>
    <mergeCell ref="P15:P17"/>
    <mergeCell ref="L14:W14"/>
    <mergeCell ref="O7:T7"/>
    <mergeCell ref="O8:T8"/>
    <mergeCell ref="Q15:U15"/>
    <mergeCell ref="S16:U16"/>
    <mergeCell ref="Q16:R16"/>
    <mergeCell ref="O21:W21"/>
    <mergeCell ref="X14:X17"/>
    <mergeCell ref="X23:X25"/>
    <mergeCell ref="L5:T5"/>
    <mergeCell ref="T18:U18"/>
    <mergeCell ref="V15:V17"/>
    <mergeCell ref="W15:W17"/>
    <mergeCell ref="L15:L17"/>
    <mergeCell ref="M15:M17"/>
    <mergeCell ref="O15:O17"/>
    <mergeCell ref="T17:U17"/>
    <mergeCell ref="L12:M12"/>
    <mergeCell ref="Q13:V13"/>
    <mergeCell ref="O9:T9"/>
    <mergeCell ref="O10:T10"/>
    <mergeCell ref="A19:A25"/>
    <mergeCell ref="O19:W19"/>
    <mergeCell ref="B20:B25"/>
    <mergeCell ref="O20:W20"/>
    <mergeCell ref="C21:C25"/>
    <mergeCell ref="D22:D25"/>
    <mergeCell ref="O22:W22"/>
  </mergeCells>
  <dataValidations count="9">
    <dataValidation allowBlank="1" prompt="Для выбора выполните двойной щелчок левой клавиши мыши по соответствующей ячейке." sqref="IX25:JJ25 ST25:TF25 ACP25:ADB25 AML25:AMX25 AWH25:AWT25 BGD25:BGP25 BPZ25:BQL25 BZV25:CAH25 CJR25:CKD25 CTN25:CTZ25 DDJ25:DDV25 DNF25:DNR25 DXB25:DXN25 EGX25:EHJ25 EQT25:ERF25 FAP25:FBB25 FKL25:FKX25 FUH25:FUT25 GED25:GEP25 GNZ25:GOL25 GXV25:GYH25 HHR25:HID25 HRN25:HRZ25 IBJ25:IBV25 ILF25:ILR25 IVB25:IVN25 JEX25:JFJ25 JOT25:JPF25 JYP25:JZB25 KIL25:KIX25 KSH25:KST25 LCD25:LCP25 LLZ25:LML25 LVV25:LWH25 MFR25:MGD25 MPN25:MPZ25 MZJ25:MZV25 NJF25:NJR25 NTB25:NTN25 OCX25:ODJ25 OMT25:ONF25 OWP25:OXB25 PGL25:PGX25 PQH25:PQT25 QAD25:QAP25 QJZ25:QKL25 QTV25:QUH25 RDR25:RED25 RNN25:RNZ25 RXJ25:RXV25 SHF25:SHR25 SRB25:SRN25 TAX25:TBJ25 TKT25:TLF25 TUP25:TVB25 UEL25:UEX25 UOH25:UOT25 UYD25:UYP25 VHZ25:VIL25 VRV25:VSH25 WBR25:WCD25 WLN25:WLZ25 WVJ25:WVV25 IX65557:JJ65561 ST65557:TF65561 ACP65557:ADB65561 AML65557:AMX65561 AWH65557:AWT65561 BGD65557:BGP65561 BPZ65557:BQL65561 BZV65557:CAH65561 CJR65557:CKD65561 CTN65557:CTZ65561 DDJ65557:DDV65561 DNF65557:DNR65561 DXB65557:DXN65561 EGX65557:EHJ65561 EQT65557:ERF65561 FAP65557:FBB65561 FKL65557:FKX65561 FUH65557:FUT65561 GED65557:GEP65561 GNZ65557:GOL65561 GXV65557:GYH65561 HHR65557:HID65561 HRN65557:HRZ65561 IBJ65557:IBV65561 ILF65557:ILR65561 IVB65557:IVN65561 JEX65557:JFJ65561 JOT65557:JPF65561 JYP65557:JZB65561 KIL65557:KIX65561 KSH65557:KST65561 LCD65557:LCP65561 LLZ65557:LML65561 LVV65557:LWH65561 MFR65557:MGD65561 MPN65557:MPZ65561 MZJ65557:MZV65561 NJF65557:NJR65561 NTB65557:NTN65561 OCX65557:ODJ65561 OMT65557:ONF65561 OWP65557:OXB65561 PGL65557:PGX65561 PQH65557:PQT65561 QAD65557:QAP65561 QJZ65557:QKL65561 QTV65557:QUH65561 RDR65557:RED65561 RNN65557:RNZ65561 RXJ65557:RXV65561 SHF65557:SHR65561 SRB65557:SRN65561 TAX65557:TBJ65561 TKT65557:TLF65561 TUP65557:TVB65561 UEL65557:UEX65561 UOH65557:UOT65561 UYD65557:UYP65561 VHZ65557:VIL65561 VRV65557:VSH65561 WBR65557:WCD65561 WLN65557:WLZ65561 WVJ65557:WVV65561 IX131093:JJ131097 ST131093:TF131097 ACP131093:ADB131097 AML131093:AMX131097 AWH131093:AWT131097 BGD131093:BGP131097 BPZ131093:BQL131097 BZV131093:CAH131097 CJR131093:CKD131097 CTN131093:CTZ131097 DDJ131093:DDV131097 DNF131093:DNR131097 DXB131093:DXN131097 EGX131093:EHJ131097 EQT131093:ERF131097 FAP131093:FBB131097 FKL131093:FKX131097 FUH131093:FUT131097 GED131093:GEP131097 GNZ131093:GOL131097 GXV131093:GYH131097 HHR131093:HID131097 HRN131093:HRZ131097 IBJ131093:IBV131097 ILF131093:ILR131097 IVB131093:IVN131097 JEX131093:JFJ131097 JOT131093:JPF131097 JYP131093:JZB131097 KIL131093:KIX131097 KSH131093:KST131097 LCD131093:LCP131097 LLZ131093:LML131097 LVV131093:LWH131097 MFR131093:MGD131097 MPN131093:MPZ131097 MZJ131093:MZV131097 NJF131093:NJR131097 NTB131093:NTN131097 OCX131093:ODJ131097 OMT131093:ONF131097 OWP131093:OXB131097 PGL131093:PGX131097 PQH131093:PQT131097 QAD131093:QAP131097 QJZ131093:QKL131097 QTV131093:QUH131097 RDR131093:RED131097 RNN131093:RNZ131097 RXJ131093:RXV131097 SHF131093:SHR131097 SRB131093:SRN131097 TAX131093:TBJ131097 TKT131093:TLF131097 TUP131093:TVB131097 UEL131093:UEX131097 UOH131093:UOT131097 UYD131093:UYP131097 VHZ131093:VIL131097 VRV131093:VSH131097 WBR131093:WCD131097 WLN131093:WLZ131097 WVJ131093:WVV131097 IX196629:JJ196633 ST196629:TF196633 ACP196629:ADB196633 AML196629:AMX196633 AWH196629:AWT196633 BGD196629:BGP196633 BPZ196629:BQL196633 BZV196629:CAH196633 CJR196629:CKD196633 CTN196629:CTZ196633 DDJ196629:DDV196633 DNF196629:DNR196633 DXB196629:DXN196633 EGX196629:EHJ196633 EQT196629:ERF196633 FAP196629:FBB196633 FKL196629:FKX196633 FUH196629:FUT196633 GED196629:GEP196633 GNZ196629:GOL196633 GXV196629:GYH196633 HHR196629:HID196633 HRN196629:HRZ196633 IBJ196629:IBV196633 ILF196629:ILR196633 IVB196629:IVN196633 JEX196629:JFJ196633 JOT196629:JPF196633 JYP196629:JZB196633 KIL196629:KIX196633 KSH196629:KST196633 LCD196629:LCP196633 LLZ196629:LML196633 LVV196629:LWH196633 MFR196629:MGD196633 MPN196629:MPZ196633 MZJ196629:MZV196633 NJF196629:NJR196633 NTB196629:NTN196633 OCX196629:ODJ196633 OMT196629:ONF196633 OWP196629:OXB196633 PGL196629:PGX196633 PQH196629:PQT196633 QAD196629:QAP196633 QJZ196629:QKL196633 QTV196629:QUH196633 RDR196629:RED196633 RNN196629:RNZ196633 RXJ196629:RXV196633 SHF196629:SHR196633 SRB196629:SRN196633 TAX196629:TBJ196633 TKT196629:TLF196633 TUP196629:TVB196633 UEL196629:UEX196633 UOH196629:UOT196633 UYD196629:UYP196633 VHZ196629:VIL196633 VRV196629:VSH196633 WBR196629:WCD196633 WLN196629:WLZ196633 WVJ196629:WVV196633 IX262165:JJ262169 ST262165:TF262169 ACP262165:ADB262169 AML262165:AMX262169 AWH262165:AWT262169 BGD262165:BGP262169 BPZ262165:BQL262169 BZV262165:CAH262169 CJR262165:CKD262169 CTN262165:CTZ262169 DDJ262165:DDV262169 DNF262165:DNR262169 DXB262165:DXN262169 EGX262165:EHJ262169 EQT262165:ERF262169 FAP262165:FBB262169 FKL262165:FKX262169 FUH262165:FUT262169 GED262165:GEP262169 GNZ262165:GOL262169 GXV262165:GYH262169 HHR262165:HID262169 HRN262165:HRZ262169 IBJ262165:IBV262169 ILF262165:ILR262169 IVB262165:IVN262169 JEX262165:JFJ262169 JOT262165:JPF262169 JYP262165:JZB262169 KIL262165:KIX262169 KSH262165:KST262169 LCD262165:LCP262169 LLZ262165:LML262169 LVV262165:LWH262169 MFR262165:MGD262169 MPN262165:MPZ262169 MZJ262165:MZV262169 NJF262165:NJR262169 NTB262165:NTN262169 OCX262165:ODJ262169 OMT262165:ONF262169 OWP262165:OXB262169 PGL262165:PGX262169 PQH262165:PQT262169 QAD262165:QAP262169 QJZ262165:QKL262169 QTV262165:QUH262169 RDR262165:RED262169 RNN262165:RNZ262169 RXJ262165:RXV262169 SHF262165:SHR262169 SRB262165:SRN262169 TAX262165:TBJ262169 TKT262165:TLF262169 TUP262165:TVB262169 UEL262165:UEX262169 UOH262165:UOT262169 UYD262165:UYP262169 VHZ262165:VIL262169 VRV262165:VSH262169 WBR262165:WCD262169 WLN262165:WLZ262169 WVJ262165:WVV262169 IX327701:JJ327705 ST327701:TF327705 ACP327701:ADB327705 AML327701:AMX327705 AWH327701:AWT327705 BGD327701:BGP327705 BPZ327701:BQL327705 BZV327701:CAH327705 CJR327701:CKD327705 CTN327701:CTZ327705 DDJ327701:DDV327705 DNF327701:DNR327705 DXB327701:DXN327705 EGX327701:EHJ327705 EQT327701:ERF327705 FAP327701:FBB327705 FKL327701:FKX327705 FUH327701:FUT327705 GED327701:GEP327705 GNZ327701:GOL327705 GXV327701:GYH327705 HHR327701:HID327705 HRN327701:HRZ327705 IBJ327701:IBV327705 ILF327701:ILR327705 IVB327701:IVN327705 JEX327701:JFJ327705 JOT327701:JPF327705 JYP327701:JZB327705 KIL327701:KIX327705 KSH327701:KST327705 LCD327701:LCP327705 LLZ327701:LML327705 LVV327701:LWH327705 MFR327701:MGD327705 MPN327701:MPZ327705 MZJ327701:MZV327705 NJF327701:NJR327705 NTB327701:NTN327705 OCX327701:ODJ327705 OMT327701:ONF327705 OWP327701:OXB327705 PGL327701:PGX327705 PQH327701:PQT327705 QAD327701:QAP327705 QJZ327701:QKL327705 QTV327701:QUH327705 RDR327701:RED327705 RNN327701:RNZ327705 RXJ327701:RXV327705 SHF327701:SHR327705 SRB327701:SRN327705 TAX327701:TBJ327705 TKT327701:TLF327705 TUP327701:TVB327705 UEL327701:UEX327705 UOH327701:UOT327705 UYD327701:UYP327705 VHZ327701:VIL327705 VRV327701:VSH327705 WBR327701:WCD327705 WLN327701:WLZ327705 WVJ327701:WVV327705 IX393237:JJ393241 ST393237:TF393241 ACP393237:ADB393241 AML393237:AMX393241 AWH393237:AWT393241 BGD393237:BGP393241 BPZ393237:BQL393241 BZV393237:CAH393241 CJR393237:CKD393241 CTN393237:CTZ393241 DDJ393237:DDV393241 DNF393237:DNR393241 DXB393237:DXN393241 EGX393237:EHJ393241 EQT393237:ERF393241 FAP393237:FBB393241 FKL393237:FKX393241 FUH393237:FUT393241 GED393237:GEP393241 GNZ393237:GOL393241 GXV393237:GYH393241 HHR393237:HID393241 HRN393237:HRZ393241 IBJ393237:IBV393241 ILF393237:ILR393241 IVB393237:IVN393241 JEX393237:JFJ393241 JOT393237:JPF393241 JYP393237:JZB393241 KIL393237:KIX393241 KSH393237:KST393241 LCD393237:LCP393241 LLZ393237:LML393241 LVV393237:LWH393241 MFR393237:MGD393241 MPN393237:MPZ393241 MZJ393237:MZV393241 NJF393237:NJR393241 NTB393237:NTN393241 OCX393237:ODJ393241 OMT393237:ONF393241 OWP393237:OXB393241 PGL393237:PGX393241 PQH393237:PQT393241 QAD393237:QAP393241 QJZ393237:QKL393241 QTV393237:QUH393241 RDR393237:RED393241 RNN393237:RNZ393241 RXJ393237:RXV393241 SHF393237:SHR393241 SRB393237:SRN393241 TAX393237:TBJ393241 TKT393237:TLF393241 TUP393237:TVB393241 UEL393237:UEX393241 UOH393237:UOT393241 UYD393237:UYP393241 VHZ393237:VIL393241 VRV393237:VSH393241 WBR393237:WCD393241 WLN393237:WLZ393241 WVJ393237:WVV393241 IX458773:JJ458777 ST458773:TF458777 ACP458773:ADB458777 AML458773:AMX458777 AWH458773:AWT458777 BGD458773:BGP458777 BPZ458773:BQL458777 BZV458773:CAH458777 CJR458773:CKD458777 CTN458773:CTZ458777 DDJ458773:DDV458777 DNF458773:DNR458777 DXB458773:DXN458777 EGX458773:EHJ458777 EQT458773:ERF458777 FAP458773:FBB458777 FKL458773:FKX458777 FUH458773:FUT458777 GED458773:GEP458777 GNZ458773:GOL458777 GXV458773:GYH458777 HHR458773:HID458777 HRN458773:HRZ458777 IBJ458773:IBV458777 ILF458773:ILR458777 IVB458773:IVN458777 JEX458773:JFJ458777 JOT458773:JPF458777 JYP458773:JZB458777 KIL458773:KIX458777 KSH458773:KST458777 LCD458773:LCP458777 LLZ458773:LML458777 LVV458773:LWH458777 MFR458773:MGD458777 MPN458773:MPZ458777 MZJ458773:MZV458777 NJF458773:NJR458777 NTB458773:NTN458777 OCX458773:ODJ458777 OMT458773:ONF458777 OWP458773:OXB458777 PGL458773:PGX458777 PQH458773:PQT458777 QAD458773:QAP458777 QJZ458773:QKL458777 QTV458773:QUH458777 RDR458773:RED458777 RNN458773:RNZ458777 RXJ458773:RXV458777 SHF458773:SHR458777 SRB458773:SRN458777 TAX458773:TBJ458777 TKT458773:TLF458777 TUP458773:TVB458777 UEL458773:UEX458777 UOH458773:UOT458777 UYD458773:UYP458777 VHZ458773:VIL458777 VRV458773:VSH458777 WBR458773:WCD458777 WLN458773:WLZ458777 WVJ458773:WVV458777 IX524309:JJ524313 ST524309:TF524313 ACP524309:ADB524313 AML524309:AMX524313 AWH524309:AWT524313 BGD524309:BGP524313 BPZ524309:BQL524313 BZV524309:CAH524313 CJR524309:CKD524313 CTN524309:CTZ524313 DDJ524309:DDV524313 DNF524309:DNR524313 DXB524309:DXN524313 EGX524309:EHJ524313 EQT524309:ERF524313 FAP524309:FBB524313 FKL524309:FKX524313 FUH524309:FUT524313 GED524309:GEP524313 GNZ524309:GOL524313 GXV524309:GYH524313 HHR524309:HID524313 HRN524309:HRZ524313 IBJ524309:IBV524313 ILF524309:ILR524313 IVB524309:IVN524313 JEX524309:JFJ524313 JOT524309:JPF524313 JYP524309:JZB524313 KIL524309:KIX524313 KSH524309:KST524313 LCD524309:LCP524313 LLZ524309:LML524313 LVV524309:LWH524313 MFR524309:MGD524313 MPN524309:MPZ524313 MZJ524309:MZV524313 NJF524309:NJR524313 NTB524309:NTN524313 OCX524309:ODJ524313 OMT524309:ONF524313 OWP524309:OXB524313 PGL524309:PGX524313 PQH524309:PQT524313 QAD524309:QAP524313 QJZ524309:QKL524313 QTV524309:QUH524313 RDR524309:RED524313 RNN524309:RNZ524313 RXJ524309:RXV524313 SHF524309:SHR524313 SRB524309:SRN524313 TAX524309:TBJ524313 TKT524309:TLF524313 TUP524309:TVB524313 UEL524309:UEX524313 UOH524309:UOT524313 UYD524309:UYP524313 VHZ524309:VIL524313 VRV524309:VSH524313 WBR524309:WCD524313 WLN524309:WLZ524313 WVJ524309:WVV524313 IX589845:JJ589849 ST589845:TF589849 ACP589845:ADB589849 AML589845:AMX589849 AWH589845:AWT589849 BGD589845:BGP589849 BPZ589845:BQL589849 BZV589845:CAH589849 CJR589845:CKD589849 CTN589845:CTZ589849 DDJ589845:DDV589849 DNF589845:DNR589849 DXB589845:DXN589849 EGX589845:EHJ589849 EQT589845:ERF589849 FAP589845:FBB589849 FKL589845:FKX589849 FUH589845:FUT589849 GED589845:GEP589849 GNZ589845:GOL589849 GXV589845:GYH589849 HHR589845:HID589849 HRN589845:HRZ589849 IBJ589845:IBV589849 ILF589845:ILR589849 IVB589845:IVN589849 JEX589845:JFJ589849 JOT589845:JPF589849 JYP589845:JZB589849 KIL589845:KIX589849 KSH589845:KST589849 LCD589845:LCP589849 LLZ589845:LML589849 LVV589845:LWH589849 MFR589845:MGD589849 MPN589845:MPZ589849 MZJ589845:MZV589849 NJF589845:NJR589849 NTB589845:NTN589849 OCX589845:ODJ589849 OMT589845:ONF589849 OWP589845:OXB589849 PGL589845:PGX589849 PQH589845:PQT589849 QAD589845:QAP589849 QJZ589845:QKL589849 QTV589845:QUH589849 RDR589845:RED589849 RNN589845:RNZ589849 RXJ589845:RXV589849 SHF589845:SHR589849 SRB589845:SRN589849 TAX589845:TBJ589849 TKT589845:TLF589849 TUP589845:TVB589849 UEL589845:UEX589849 UOH589845:UOT589849 UYD589845:UYP589849 VHZ589845:VIL589849 VRV589845:VSH589849 WBR589845:WCD589849 WLN589845:WLZ589849 WVJ589845:WVV589849 IX655381:JJ655385 ST655381:TF655385 ACP655381:ADB655385 AML655381:AMX655385 AWH655381:AWT655385 BGD655381:BGP655385 BPZ655381:BQL655385 BZV655381:CAH655385 CJR655381:CKD655385 CTN655381:CTZ655385 DDJ655381:DDV655385 DNF655381:DNR655385 DXB655381:DXN655385 EGX655381:EHJ655385 EQT655381:ERF655385 FAP655381:FBB655385 FKL655381:FKX655385 FUH655381:FUT655385 GED655381:GEP655385 GNZ655381:GOL655385 GXV655381:GYH655385 HHR655381:HID655385 HRN655381:HRZ655385 IBJ655381:IBV655385 ILF655381:ILR655385 IVB655381:IVN655385 JEX655381:JFJ655385 JOT655381:JPF655385 JYP655381:JZB655385 KIL655381:KIX655385 KSH655381:KST655385 LCD655381:LCP655385 LLZ655381:LML655385 LVV655381:LWH655385 MFR655381:MGD655385 MPN655381:MPZ655385 MZJ655381:MZV655385 NJF655381:NJR655385 NTB655381:NTN655385 OCX655381:ODJ655385 OMT655381:ONF655385 OWP655381:OXB655385 PGL655381:PGX655385 PQH655381:PQT655385 QAD655381:QAP655385 QJZ655381:QKL655385 QTV655381:QUH655385 RDR655381:RED655385 RNN655381:RNZ655385 RXJ655381:RXV655385 SHF655381:SHR655385 SRB655381:SRN655385 TAX655381:TBJ655385 TKT655381:TLF655385 TUP655381:TVB655385 UEL655381:UEX655385 UOH655381:UOT655385 UYD655381:UYP655385 VHZ655381:VIL655385 VRV655381:VSH655385 WBR655381:WCD655385 WLN655381:WLZ655385 WVJ655381:WVV655385 IX720917:JJ720921 ST720917:TF720921 ACP720917:ADB720921 AML720917:AMX720921 AWH720917:AWT720921 BGD720917:BGP720921 BPZ720917:BQL720921 BZV720917:CAH720921 CJR720917:CKD720921 CTN720917:CTZ720921 DDJ720917:DDV720921 DNF720917:DNR720921 DXB720917:DXN720921 EGX720917:EHJ720921 EQT720917:ERF720921 FAP720917:FBB720921 FKL720917:FKX720921 FUH720917:FUT720921 GED720917:GEP720921 GNZ720917:GOL720921 GXV720917:GYH720921 HHR720917:HID720921 HRN720917:HRZ720921 IBJ720917:IBV720921 ILF720917:ILR720921 IVB720917:IVN720921 JEX720917:JFJ720921 JOT720917:JPF720921 JYP720917:JZB720921 KIL720917:KIX720921 KSH720917:KST720921 LCD720917:LCP720921 LLZ720917:LML720921 LVV720917:LWH720921 MFR720917:MGD720921 MPN720917:MPZ720921 MZJ720917:MZV720921 NJF720917:NJR720921 NTB720917:NTN720921 OCX720917:ODJ720921 OMT720917:ONF720921 OWP720917:OXB720921 PGL720917:PGX720921 PQH720917:PQT720921 QAD720917:QAP720921 QJZ720917:QKL720921 QTV720917:QUH720921 RDR720917:RED720921 RNN720917:RNZ720921 RXJ720917:RXV720921 SHF720917:SHR720921 SRB720917:SRN720921 TAX720917:TBJ720921 TKT720917:TLF720921 TUP720917:TVB720921 UEL720917:UEX720921 UOH720917:UOT720921 UYD720917:UYP720921 VHZ720917:VIL720921 VRV720917:VSH720921 WBR720917:WCD720921 WLN720917:WLZ720921 WVJ720917:WVV720921 IX786453:JJ786457 ST786453:TF786457 ACP786453:ADB786457 AML786453:AMX786457 AWH786453:AWT786457 BGD786453:BGP786457 BPZ786453:BQL786457 BZV786453:CAH786457 CJR786453:CKD786457 CTN786453:CTZ786457 DDJ786453:DDV786457 DNF786453:DNR786457 DXB786453:DXN786457 EGX786453:EHJ786457 EQT786453:ERF786457 FAP786453:FBB786457 FKL786453:FKX786457 FUH786453:FUT786457 GED786453:GEP786457 GNZ786453:GOL786457 GXV786453:GYH786457 HHR786453:HID786457 HRN786453:HRZ786457 IBJ786453:IBV786457 ILF786453:ILR786457 IVB786453:IVN786457 JEX786453:JFJ786457 JOT786453:JPF786457 JYP786453:JZB786457 KIL786453:KIX786457 KSH786453:KST786457 LCD786453:LCP786457 LLZ786453:LML786457 LVV786453:LWH786457 MFR786453:MGD786457 MPN786453:MPZ786457 MZJ786453:MZV786457 NJF786453:NJR786457 NTB786453:NTN786457 OCX786453:ODJ786457 OMT786453:ONF786457 OWP786453:OXB786457 PGL786453:PGX786457 PQH786453:PQT786457 QAD786453:QAP786457 QJZ786453:QKL786457 QTV786453:QUH786457 RDR786453:RED786457 RNN786453:RNZ786457 RXJ786453:RXV786457 SHF786453:SHR786457 SRB786453:SRN786457 TAX786453:TBJ786457 TKT786453:TLF786457 TUP786453:TVB786457 UEL786453:UEX786457 UOH786453:UOT786457 UYD786453:UYP786457 VHZ786453:VIL786457 VRV786453:VSH786457 WBR786453:WCD786457 WLN786453:WLZ786457 WVJ786453:WVV786457 IX851989:JJ851993 ST851989:TF851993 ACP851989:ADB851993 AML851989:AMX851993 AWH851989:AWT851993 BGD851989:BGP851993 BPZ851989:BQL851993 BZV851989:CAH851993 CJR851989:CKD851993 CTN851989:CTZ851993 DDJ851989:DDV851993 DNF851989:DNR851993 DXB851989:DXN851993 EGX851989:EHJ851993 EQT851989:ERF851993 FAP851989:FBB851993 FKL851989:FKX851993 FUH851989:FUT851993 GED851989:GEP851993 GNZ851989:GOL851993 GXV851989:GYH851993 HHR851989:HID851993 HRN851989:HRZ851993 IBJ851989:IBV851993 ILF851989:ILR851993 IVB851989:IVN851993 JEX851989:JFJ851993 JOT851989:JPF851993 JYP851989:JZB851993 KIL851989:KIX851993 KSH851989:KST851993 LCD851989:LCP851993 LLZ851989:LML851993 LVV851989:LWH851993 MFR851989:MGD851993 MPN851989:MPZ851993 MZJ851989:MZV851993 NJF851989:NJR851993 NTB851989:NTN851993 OCX851989:ODJ851993 OMT851989:ONF851993 OWP851989:OXB851993 PGL851989:PGX851993 PQH851989:PQT851993 QAD851989:QAP851993 QJZ851989:QKL851993 QTV851989:QUH851993 RDR851989:RED851993 RNN851989:RNZ851993 RXJ851989:RXV851993 SHF851989:SHR851993 SRB851989:SRN851993 TAX851989:TBJ851993 TKT851989:TLF851993 TUP851989:TVB851993 UEL851989:UEX851993 UOH851989:UOT851993 UYD851989:UYP851993 VHZ851989:VIL851993 VRV851989:VSH851993 WBR851989:WCD851993 WLN851989:WLZ851993 WVJ851989:WVV851993 IX917525:JJ917529 ST917525:TF917529 ACP917525:ADB917529 AML917525:AMX917529 AWH917525:AWT917529 BGD917525:BGP917529 BPZ917525:BQL917529 BZV917525:CAH917529 CJR917525:CKD917529 CTN917525:CTZ917529 DDJ917525:DDV917529 DNF917525:DNR917529 DXB917525:DXN917529 EGX917525:EHJ917529 EQT917525:ERF917529 FAP917525:FBB917529 FKL917525:FKX917529 FUH917525:FUT917529 GED917525:GEP917529 GNZ917525:GOL917529 GXV917525:GYH917529 HHR917525:HID917529 HRN917525:HRZ917529 IBJ917525:IBV917529 ILF917525:ILR917529 IVB917525:IVN917529 JEX917525:JFJ917529 JOT917525:JPF917529 JYP917525:JZB917529 KIL917525:KIX917529 KSH917525:KST917529 LCD917525:LCP917529 LLZ917525:LML917529 LVV917525:LWH917529 MFR917525:MGD917529 MPN917525:MPZ917529 MZJ917525:MZV917529 NJF917525:NJR917529 NTB917525:NTN917529 OCX917525:ODJ917529 OMT917525:ONF917529 OWP917525:OXB917529 PGL917525:PGX917529 PQH917525:PQT917529 QAD917525:QAP917529 QJZ917525:QKL917529 QTV917525:QUH917529 RDR917525:RED917529 RNN917525:RNZ917529 RXJ917525:RXV917529 SHF917525:SHR917529 SRB917525:SRN917529 TAX917525:TBJ917529 TKT917525:TLF917529 TUP917525:TVB917529 UEL917525:UEX917529 UOH917525:UOT917529 UYD917525:UYP917529 VHZ917525:VIL917529 VRV917525:VSH917529 WBR917525:WCD917529 WLN917525:WLZ917529 WVJ917525:WVV917529 WVJ983061:WVV983065 IX983061:JJ983065 ST983061:TF983065 ACP983061:ADB983065 AML983061:AMX983065 AWH983061:AWT983065 BGD983061:BGP983065 BPZ983061:BQL983065 BZV983061:CAH983065 CJR983061:CKD983065 CTN983061:CTZ983065 DDJ983061:DDV983065 DNF983061:DNR983065 DXB983061:DXN983065 EGX983061:EHJ983065 EQT983061:ERF983065 FAP983061:FBB983065 FKL983061:FKX983065 FUH983061:FUT983065 GED983061:GEP983065 GNZ983061:GOL983065 GXV983061:GYH983065 HHR983061:HID983065 HRN983061:HRZ983065 IBJ983061:IBV983065 ILF983061:ILR983065 IVB983061:IVN983065 JEX983061:JFJ983065 JOT983061:JPF983065 JYP983061:JZB983065 KIL983061:KIX983065 KSH983061:KST983065 LCD983061:LCP983065 LLZ983061:LML983065 LVV983061:LWH983065 MFR983061:MGD983065 MPN983061:MPZ983065 MZJ983061:MZV983065 NJF983061:NJR983065 NTB983061:NTN983065 OCX983061:ODJ983065 OMT983061:ONF983065 OWP983061:OXB983065 PGL983061:PGX983065 PQH983061:PQT983065 QAD983061:QAP983065 QJZ983061:QKL983065 QTV983061:QUH983065 RDR983061:RED983065 RNN983061:RNZ983065 RXJ983061:RXV983065 SHF983061:SHR983065 SRB983061:SRN983065 TAX983061:TBJ983065 TKT983061:TLF983065 TUP983061:TVB983065 UEL983061:UEX983065 UOH983061:UOT983065 UYD983061:UYP983065 VHZ983061:VIL983065 VRV983061:VSH983065 WBR983061:WCD983065 WLN983061:WLZ983065 L983061:X983065 L65557:X65561 L131093:X131097 L196629:X196633 L262165:X262169 L327701:X327705 L393237:X393241 L458773:X458777 L524309:X524313 L589845:X589849 L655381:X655385 L720917:X720921 L786453:X786457 L851989:X851993 L917525:X917529"/>
    <dataValidation type="textLength" operator="lessThanOrEqual" allowBlank="1" showInputMessage="1" showErrorMessage="1" errorTitle="Ошибка" error="Допускается ввод не более 900 символов!" prompt="Укажите заявителя" sqref="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23 IY23 WVK983059 M65555 IY65555 SU65555 ACQ65555 AMM65555 AWI65555 BGE65555 BQA65555 BZW65555 CJS65555 CTO65555 DDK65555 DNG65555 DXC65555 EGY65555 EQU65555 FAQ65555 FKM65555 FUI65555 GEE65555 GOA65555 GXW65555 HHS65555 HRO65555 IBK65555 ILG65555 IVC65555 JEY65555 JOU65555 JYQ65555 KIM65555 KSI65555 LCE65555 LMA65555 LVW65555 MFS65555 MPO65555 MZK65555 NJG65555 NTC65555 OCY65555 OMU65555 OWQ65555 PGM65555 PQI65555 QAE65555 QKA65555 QTW65555 RDS65555 RNO65555 RXK65555 SHG65555 SRC65555 TAY65555 TKU65555 TUQ65555 UEM65555 UOI65555 UYE65555 VIA65555 VRW65555 WBS65555 WLO65555 WVK65555 M131091 IY131091 SU131091 ACQ131091 AMM131091 AWI131091 BGE131091 BQA131091 BZW131091 CJS131091 CTO131091 DDK131091 DNG131091 DXC131091 EGY131091 EQU131091 FAQ131091 FKM131091 FUI131091 GEE131091 GOA131091 GXW131091 HHS131091 HRO131091 IBK131091 ILG131091 IVC131091 JEY131091 JOU131091 JYQ131091 KIM131091 KSI131091 LCE131091 LMA131091 LVW131091 MFS131091 MPO131091 MZK131091 NJG131091 NTC131091 OCY131091 OMU131091 OWQ131091 PGM131091 PQI131091 QAE131091 QKA131091 QTW131091 RDS131091 RNO131091 RXK131091 SHG131091 SRC131091 TAY131091 TKU131091 TUQ131091 UEM131091 UOI131091 UYE131091 VIA131091 VRW131091 WBS131091 WLO131091 WVK131091 M196627 IY196627 SU196627 ACQ196627 AMM196627 AWI196627 BGE196627 BQA196627 BZW196627 CJS196627 CTO196627 DDK196627 DNG196627 DXC196627 EGY196627 EQU196627 FAQ196627 FKM196627 FUI196627 GEE196627 GOA196627 GXW196627 HHS196627 HRO196627 IBK196627 ILG196627 IVC196627 JEY196627 JOU196627 JYQ196627 KIM196627 KSI196627 LCE196627 LMA196627 LVW196627 MFS196627 MPO196627 MZK196627 NJG196627 NTC196627 OCY196627 OMU196627 OWQ196627 PGM196627 PQI196627 QAE196627 QKA196627 QTW196627 RDS196627 RNO196627 RXK196627 SHG196627 SRC196627 TAY196627 TKU196627 TUQ196627 UEM196627 UOI196627 UYE196627 VIA196627 VRW196627 WBS196627 WLO196627 WVK196627 M262163 IY262163 SU262163 ACQ262163 AMM262163 AWI262163 BGE262163 BQA262163 BZW262163 CJS262163 CTO262163 DDK262163 DNG262163 DXC262163 EGY262163 EQU262163 FAQ262163 FKM262163 FUI262163 GEE262163 GOA262163 GXW262163 HHS262163 HRO262163 IBK262163 ILG262163 IVC262163 JEY262163 JOU262163 JYQ262163 KIM262163 KSI262163 LCE262163 LMA262163 LVW262163 MFS262163 MPO262163 MZK262163 NJG262163 NTC262163 OCY262163 OMU262163 OWQ262163 PGM262163 PQI262163 QAE262163 QKA262163 QTW262163 RDS262163 RNO262163 RXK262163 SHG262163 SRC262163 TAY262163 TKU262163 TUQ262163 UEM262163 UOI262163 UYE262163 VIA262163 VRW262163 WBS262163 WLO262163 WVK262163 M327699 IY327699 SU327699 ACQ327699 AMM327699 AWI327699 BGE327699 BQA327699 BZW327699 CJS327699 CTO327699 DDK327699 DNG327699 DXC327699 EGY327699 EQU327699 FAQ327699 FKM327699 FUI327699 GEE327699 GOA327699 GXW327699 HHS327699 HRO327699 IBK327699 ILG327699 IVC327699 JEY327699 JOU327699 JYQ327699 KIM327699 KSI327699 LCE327699 LMA327699 LVW327699 MFS327699 MPO327699 MZK327699 NJG327699 NTC327699 OCY327699 OMU327699 OWQ327699 PGM327699 PQI327699 QAE327699 QKA327699 QTW327699 RDS327699 RNO327699 RXK327699 SHG327699 SRC327699 TAY327699 TKU327699 TUQ327699 UEM327699 UOI327699 UYE327699 VIA327699 VRW327699 WBS327699 WLO327699 WVK327699 M393235 IY393235 SU393235 ACQ393235 AMM393235 AWI393235 BGE393235 BQA393235 BZW393235 CJS393235 CTO393235 DDK393235 DNG393235 DXC393235 EGY393235 EQU393235 FAQ393235 FKM393235 FUI393235 GEE393235 GOA393235 GXW393235 HHS393235 HRO393235 IBK393235 ILG393235 IVC393235 JEY393235 JOU393235 JYQ393235 KIM393235 KSI393235 LCE393235 LMA393235 LVW393235 MFS393235 MPO393235 MZK393235 NJG393235 NTC393235 OCY393235 OMU393235 OWQ393235 PGM393235 PQI393235 QAE393235 QKA393235 QTW393235 RDS393235 RNO393235 RXK393235 SHG393235 SRC393235 TAY393235 TKU393235 TUQ393235 UEM393235 UOI393235 UYE393235 VIA393235 VRW393235 WBS393235 WLO393235 WVK393235 M458771 IY458771 SU458771 ACQ458771 AMM458771 AWI458771 BGE458771 BQA458771 BZW458771 CJS458771 CTO458771 DDK458771 DNG458771 DXC458771 EGY458771 EQU458771 FAQ458771 FKM458771 FUI458771 GEE458771 GOA458771 GXW458771 HHS458771 HRO458771 IBK458771 ILG458771 IVC458771 JEY458771 JOU458771 JYQ458771 KIM458771 KSI458771 LCE458771 LMA458771 LVW458771 MFS458771 MPO458771 MZK458771 NJG458771 NTC458771 OCY458771 OMU458771 OWQ458771 PGM458771 PQI458771 QAE458771 QKA458771 QTW458771 RDS458771 RNO458771 RXK458771 SHG458771 SRC458771 TAY458771 TKU458771 TUQ458771 UEM458771 UOI458771 UYE458771 VIA458771 VRW458771 WBS458771 WLO458771 WVK458771 M524307 IY524307 SU524307 ACQ524307 AMM524307 AWI524307 BGE524307 BQA524307 BZW524307 CJS524307 CTO524307 DDK524307 DNG524307 DXC524307 EGY524307 EQU524307 FAQ524307 FKM524307 FUI524307 GEE524307 GOA524307 GXW524307 HHS524307 HRO524307 IBK524307 ILG524307 IVC524307 JEY524307 JOU524307 JYQ524307 KIM524307 KSI524307 LCE524307 LMA524307 LVW524307 MFS524307 MPO524307 MZK524307 NJG524307 NTC524307 OCY524307 OMU524307 OWQ524307 PGM524307 PQI524307 QAE524307 QKA524307 QTW524307 RDS524307 RNO524307 RXK524307 SHG524307 SRC524307 TAY524307 TKU524307 TUQ524307 UEM524307 UOI524307 UYE524307 VIA524307 VRW524307 WBS524307 WLO524307 WVK524307 M589843 IY589843 SU589843 ACQ589843 AMM589843 AWI589843 BGE589843 BQA589843 BZW589843 CJS589843 CTO589843 DDK589843 DNG589843 DXC589843 EGY589843 EQU589843 FAQ589843 FKM589843 FUI589843 GEE589843 GOA589843 GXW589843 HHS589843 HRO589843 IBK589843 ILG589843 IVC589843 JEY589843 JOU589843 JYQ589843 KIM589843 KSI589843 LCE589843 LMA589843 LVW589843 MFS589843 MPO589843 MZK589843 NJG589843 NTC589843 OCY589843 OMU589843 OWQ589843 PGM589843 PQI589843 QAE589843 QKA589843 QTW589843 RDS589843 RNO589843 RXK589843 SHG589843 SRC589843 TAY589843 TKU589843 TUQ589843 UEM589843 UOI589843 UYE589843 VIA589843 VRW589843 WBS589843 WLO589843 WVK589843 M655379 IY655379 SU655379 ACQ655379 AMM655379 AWI655379 BGE655379 BQA655379 BZW655379 CJS655379 CTO655379 DDK655379 DNG655379 DXC655379 EGY655379 EQU655379 FAQ655379 FKM655379 FUI655379 GEE655379 GOA655379 GXW655379 HHS655379 HRO655379 IBK655379 ILG655379 IVC655379 JEY655379 JOU655379 JYQ655379 KIM655379 KSI655379 LCE655379 LMA655379 LVW655379 MFS655379 MPO655379 MZK655379 NJG655379 NTC655379 OCY655379 OMU655379 OWQ655379 PGM655379 PQI655379 QAE655379 QKA655379 QTW655379 RDS655379 RNO655379 RXK655379 SHG655379 SRC655379 TAY655379 TKU655379 TUQ655379 UEM655379 UOI655379 UYE655379 VIA655379 VRW655379 WBS655379 WLO655379 WVK655379 M720915 IY720915 SU720915 ACQ720915 AMM720915 AWI720915 BGE720915 BQA720915 BZW720915 CJS720915 CTO720915 DDK720915 DNG720915 DXC720915 EGY720915 EQU720915 FAQ720915 FKM720915 FUI720915 GEE720915 GOA720915 GXW720915 HHS720915 HRO720915 IBK720915 ILG720915 IVC720915 JEY720915 JOU720915 JYQ720915 KIM720915 KSI720915 LCE720915 LMA720915 LVW720915 MFS720915 MPO720915 MZK720915 NJG720915 NTC720915 OCY720915 OMU720915 OWQ720915 PGM720915 PQI720915 QAE720915 QKA720915 QTW720915 RDS720915 RNO720915 RXK720915 SHG720915 SRC720915 TAY720915 TKU720915 TUQ720915 UEM720915 UOI720915 UYE720915 VIA720915 VRW720915 WBS720915 WLO720915 WVK720915 M786451 IY786451 SU786451 ACQ786451 AMM786451 AWI786451 BGE786451 BQA786451 BZW786451 CJS786451 CTO786451 DDK786451 DNG786451 DXC786451 EGY786451 EQU786451 FAQ786451 FKM786451 FUI786451 GEE786451 GOA786451 GXW786451 HHS786451 HRO786451 IBK786451 ILG786451 IVC786451 JEY786451 JOU786451 JYQ786451 KIM786451 KSI786451 LCE786451 LMA786451 LVW786451 MFS786451 MPO786451 MZK786451 NJG786451 NTC786451 OCY786451 OMU786451 OWQ786451 PGM786451 PQI786451 QAE786451 QKA786451 QTW786451 RDS786451 RNO786451 RXK786451 SHG786451 SRC786451 TAY786451 TKU786451 TUQ786451 UEM786451 UOI786451 UYE786451 VIA786451 VRW786451 WBS786451 WLO786451 WVK786451 M851987 IY851987 SU851987 ACQ851987 AMM851987 AWI851987 BGE851987 BQA851987 BZW851987 CJS851987 CTO851987 DDK851987 DNG851987 DXC851987 EGY851987 EQU851987 FAQ851987 FKM851987 FUI851987 GEE851987 GOA851987 GXW851987 HHS851987 HRO851987 IBK851987 ILG851987 IVC851987 JEY851987 JOU851987 JYQ851987 KIM851987 KSI851987 LCE851987 LMA851987 LVW851987 MFS851987 MPO851987 MZK851987 NJG851987 NTC851987 OCY851987 OMU851987 OWQ851987 PGM851987 PQI851987 QAE851987 QKA851987 QTW851987 RDS851987 RNO851987 RXK851987 SHG851987 SRC851987 TAY851987 TKU851987 TUQ851987 UEM851987 UOI851987 UYE851987 VIA851987 VRW851987 WBS851987 WLO851987 WVK851987 M917523 IY917523 SU917523 ACQ917523 AMM917523 AWI917523 BGE917523 BQA917523 BZW917523 CJS917523 CTO917523 DDK917523 DNG917523 DXC917523 EGY917523 EQU917523 FAQ917523 FKM917523 FUI917523 GEE917523 GOA917523 GXW917523 HHS917523 HRO917523 IBK917523 ILG917523 IVC917523 JEY917523 JOU917523 JYQ917523 KIM917523 KSI917523 LCE917523 LMA917523 LVW917523 MFS917523 MPO917523 MZK917523 NJG917523 NTC917523 OCY917523 OMU917523 OWQ917523 PGM917523 PQI917523 QAE917523 QKA917523 QTW917523 RDS917523 RNO917523 RXK917523 SHG917523 SRC917523 TAY917523 TKU917523 TUQ917523 UEM917523 UOI917523 UYE917523 VIA917523 VRW917523 WBS917523 WLO917523 WVK917523 M983059 IY983059 SU983059 ACQ983059 AMM983059 AWI983059 BGE983059 BQA983059 BZW983059 CJS983059 CTO983059 DDK983059 DNG983059 DXC983059 EGY983059 EQU983059 FAQ983059 FKM983059 FUI983059 GEE983059 GOA983059 GXW983059 HHS983059 HRO983059 IBK983059 ILG983059 IVC983059 JEY983059 JOU983059 JYQ983059 KIM983059 KSI983059 LCE983059 LMA983059 LVW983059 MFS983059 MPO983059 MZK983059 NJG983059 NTC983059 OCY983059 OMU983059 OWQ983059 PGM983059 PQI983059 QAE983059 QKA983059 QTW983059 RDS983059 RNO983059 RXK983059 SHG983059 SRC983059 TAY983059 TKU983059 TUQ983059 UEM983059 UOI983059 UYE983059 VIA983059 VRW983059 WBS983059 WLO983059 SU23">
      <formula1>900</formula1>
    </dataValidation>
    <dataValidation type="decimal" allowBlank="1" showErrorMessage="1" errorTitle="Ошибка" error="Допускается ввод только неотрицательных чисел!" sqref="ACT23 AMP23 AWL23 BGH23 BQD23 BZZ23 CJV23 CTR23 DDN23 DNJ23 DXF23 EHB23 EQX23 FAT23 FKP23 FUL23 GEH23 GOD23 GXZ23 HHV23 HRR23 IBN23 ILJ23 IVF23 JFB23 JOX23 JYT23 KIP23 KSL23 LCH23 LMD23 LVZ23 MFV23 MPR23 MZN23 NJJ23 NTF23 ODB23 OMX23 OWT23 PGP23 PQL23 QAH23 QKD23 QTZ23 RDV23 RNR23 RXN23 SHJ23 SRF23 TBB23 TKX23 TUT23 UEP23 UOL23 UYH23 VID23 VRZ23 WBV23 WLR23 WVN23 P23 JB23 WVN983059 P65555 JB65555 SX65555 ACT65555 AMP65555 AWL65555 BGH65555 BQD65555 BZZ65555 CJV65555 CTR65555 DDN65555 DNJ65555 DXF65555 EHB65555 EQX65555 FAT65555 FKP65555 FUL65555 GEH65555 GOD65555 GXZ65555 HHV65555 HRR65555 IBN65555 ILJ65555 IVF65555 JFB65555 JOX65555 JYT65555 KIP65555 KSL65555 LCH65555 LMD65555 LVZ65555 MFV65555 MPR65555 MZN65555 NJJ65555 NTF65555 ODB65555 OMX65555 OWT65555 PGP65555 PQL65555 QAH65555 QKD65555 QTZ65555 RDV65555 RNR65555 RXN65555 SHJ65555 SRF65555 TBB65555 TKX65555 TUT65555 UEP65555 UOL65555 UYH65555 VID65555 VRZ65555 WBV65555 WLR65555 WVN65555 P131091 JB131091 SX131091 ACT131091 AMP131091 AWL131091 BGH131091 BQD131091 BZZ131091 CJV131091 CTR131091 DDN131091 DNJ131091 DXF131091 EHB131091 EQX131091 FAT131091 FKP131091 FUL131091 GEH131091 GOD131091 GXZ131091 HHV131091 HRR131091 IBN131091 ILJ131091 IVF131091 JFB131091 JOX131091 JYT131091 KIP131091 KSL131091 LCH131091 LMD131091 LVZ131091 MFV131091 MPR131091 MZN131091 NJJ131091 NTF131091 ODB131091 OMX131091 OWT131091 PGP131091 PQL131091 QAH131091 QKD131091 QTZ131091 RDV131091 RNR131091 RXN131091 SHJ131091 SRF131091 TBB131091 TKX131091 TUT131091 UEP131091 UOL131091 UYH131091 VID131091 VRZ131091 WBV131091 WLR131091 WVN131091 P196627 JB196627 SX196627 ACT196627 AMP196627 AWL196627 BGH196627 BQD196627 BZZ196627 CJV196627 CTR196627 DDN196627 DNJ196627 DXF196627 EHB196627 EQX196627 FAT196627 FKP196627 FUL196627 GEH196627 GOD196627 GXZ196627 HHV196627 HRR196627 IBN196627 ILJ196627 IVF196627 JFB196627 JOX196627 JYT196627 KIP196627 KSL196627 LCH196627 LMD196627 LVZ196627 MFV196627 MPR196627 MZN196627 NJJ196627 NTF196627 ODB196627 OMX196627 OWT196627 PGP196627 PQL196627 QAH196627 QKD196627 QTZ196627 RDV196627 RNR196627 RXN196627 SHJ196627 SRF196627 TBB196627 TKX196627 TUT196627 UEP196627 UOL196627 UYH196627 VID196627 VRZ196627 WBV196627 WLR196627 WVN196627 P262163 JB262163 SX262163 ACT262163 AMP262163 AWL262163 BGH262163 BQD262163 BZZ262163 CJV262163 CTR262163 DDN262163 DNJ262163 DXF262163 EHB262163 EQX262163 FAT262163 FKP262163 FUL262163 GEH262163 GOD262163 GXZ262163 HHV262163 HRR262163 IBN262163 ILJ262163 IVF262163 JFB262163 JOX262163 JYT262163 KIP262163 KSL262163 LCH262163 LMD262163 LVZ262163 MFV262163 MPR262163 MZN262163 NJJ262163 NTF262163 ODB262163 OMX262163 OWT262163 PGP262163 PQL262163 QAH262163 QKD262163 QTZ262163 RDV262163 RNR262163 RXN262163 SHJ262163 SRF262163 TBB262163 TKX262163 TUT262163 UEP262163 UOL262163 UYH262163 VID262163 VRZ262163 WBV262163 WLR262163 WVN262163 P327699 JB327699 SX327699 ACT327699 AMP327699 AWL327699 BGH327699 BQD327699 BZZ327699 CJV327699 CTR327699 DDN327699 DNJ327699 DXF327699 EHB327699 EQX327699 FAT327699 FKP327699 FUL327699 GEH327699 GOD327699 GXZ327699 HHV327699 HRR327699 IBN327699 ILJ327699 IVF327699 JFB327699 JOX327699 JYT327699 KIP327699 KSL327699 LCH327699 LMD327699 LVZ327699 MFV327699 MPR327699 MZN327699 NJJ327699 NTF327699 ODB327699 OMX327699 OWT327699 PGP327699 PQL327699 QAH327699 QKD327699 QTZ327699 RDV327699 RNR327699 RXN327699 SHJ327699 SRF327699 TBB327699 TKX327699 TUT327699 UEP327699 UOL327699 UYH327699 VID327699 VRZ327699 WBV327699 WLR327699 WVN327699 P393235 JB393235 SX393235 ACT393235 AMP393235 AWL393235 BGH393235 BQD393235 BZZ393235 CJV393235 CTR393235 DDN393235 DNJ393235 DXF393235 EHB393235 EQX393235 FAT393235 FKP393235 FUL393235 GEH393235 GOD393235 GXZ393235 HHV393235 HRR393235 IBN393235 ILJ393235 IVF393235 JFB393235 JOX393235 JYT393235 KIP393235 KSL393235 LCH393235 LMD393235 LVZ393235 MFV393235 MPR393235 MZN393235 NJJ393235 NTF393235 ODB393235 OMX393235 OWT393235 PGP393235 PQL393235 QAH393235 QKD393235 QTZ393235 RDV393235 RNR393235 RXN393235 SHJ393235 SRF393235 TBB393235 TKX393235 TUT393235 UEP393235 UOL393235 UYH393235 VID393235 VRZ393235 WBV393235 WLR393235 WVN393235 P458771 JB458771 SX458771 ACT458771 AMP458771 AWL458771 BGH458771 BQD458771 BZZ458771 CJV458771 CTR458771 DDN458771 DNJ458771 DXF458771 EHB458771 EQX458771 FAT458771 FKP458771 FUL458771 GEH458771 GOD458771 GXZ458771 HHV458771 HRR458771 IBN458771 ILJ458771 IVF458771 JFB458771 JOX458771 JYT458771 KIP458771 KSL458771 LCH458771 LMD458771 LVZ458771 MFV458771 MPR458771 MZN458771 NJJ458771 NTF458771 ODB458771 OMX458771 OWT458771 PGP458771 PQL458771 QAH458771 QKD458771 QTZ458771 RDV458771 RNR458771 RXN458771 SHJ458771 SRF458771 TBB458771 TKX458771 TUT458771 UEP458771 UOL458771 UYH458771 VID458771 VRZ458771 WBV458771 WLR458771 WVN458771 P524307 JB524307 SX524307 ACT524307 AMP524307 AWL524307 BGH524307 BQD524307 BZZ524307 CJV524307 CTR524307 DDN524307 DNJ524307 DXF524307 EHB524307 EQX524307 FAT524307 FKP524307 FUL524307 GEH524307 GOD524307 GXZ524307 HHV524307 HRR524307 IBN524307 ILJ524307 IVF524307 JFB524307 JOX524307 JYT524307 KIP524307 KSL524307 LCH524307 LMD524307 LVZ524307 MFV524307 MPR524307 MZN524307 NJJ524307 NTF524307 ODB524307 OMX524307 OWT524307 PGP524307 PQL524307 QAH524307 QKD524307 QTZ524307 RDV524307 RNR524307 RXN524307 SHJ524307 SRF524307 TBB524307 TKX524307 TUT524307 UEP524307 UOL524307 UYH524307 VID524307 VRZ524307 WBV524307 WLR524307 WVN524307 P589843 JB589843 SX589843 ACT589843 AMP589843 AWL589843 BGH589843 BQD589843 BZZ589843 CJV589843 CTR589843 DDN589843 DNJ589843 DXF589843 EHB589843 EQX589843 FAT589843 FKP589843 FUL589843 GEH589843 GOD589843 GXZ589843 HHV589843 HRR589843 IBN589843 ILJ589843 IVF589843 JFB589843 JOX589843 JYT589843 KIP589843 KSL589843 LCH589843 LMD589843 LVZ589843 MFV589843 MPR589843 MZN589843 NJJ589843 NTF589843 ODB589843 OMX589843 OWT589843 PGP589843 PQL589843 QAH589843 QKD589843 QTZ589843 RDV589843 RNR589843 RXN589843 SHJ589843 SRF589843 TBB589843 TKX589843 TUT589843 UEP589843 UOL589843 UYH589843 VID589843 VRZ589843 WBV589843 WLR589843 WVN589843 P655379 JB655379 SX655379 ACT655379 AMP655379 AWL655379 BGH655379 BQD655379 BZZ655379 CJV655379 CTR655379 DDN655379 DNJ655379 DXF655379 EHB655379 EQX655379 FAT655379 FKP655379 FUL655379 GEH655379 GOD655379 GXZ655379 HHV655379 HRR655379 IBN655379 ILJ655379 IVF655379 JFB655379 JOX655379 JYT655379 KIP655379 KSL655379 LCH655379 LMD655379 LVZ655379 MFV655379 MPR655379 MZN655379 NJJ655379 NTF655379 ODB655379 OMX655379 OWT655379 PGP655379 PQL655379 QAH655379 QKD655379 QTZ655379 RDV655379 RNR655379 RXN655379 SHJ655379 SRF655379 TBB655379 TKX655379 TUT655379 UEP655379 UOL655379 UYH655379 VID655379 VRZ655379 WBV655379 WLR655379 WVN655379 P720915 JB720915 SX720915 ACT720915 AMP720915 AWL720915 BGH720915 BQD720915 BZZ720915 CJV720915 CTR720915 DDN720915 DNJ720915 DXF720915 EHB720915 EQX720915 FAT720915 FKP720915 FUL720915 GEH720915 GOD720915 GXZ720915 HHV720915 HRR720915 IBN720915 ILJ720915 IVF720915 JFB720915 JOX720915 JYT720915 KIP720915 KSL720915 LCH720915 LMD720915 LVZ720915 MFV720915 MPR720915 MZN720915 NJJ720915 NTF720915 ODB720915 OMX720915 OWT720915 PGP720915 PQL720915 QAH720915 QKD720915 QTZ720915 RDV720915 RNR720915 RXN720915 SHJ720915 SRF720915 TBB720915 TKX720915 TUT720915 UEP720915 UOL720915 UYH720915 VID720915 VRZ720915 WBV720915 WLR720915 WVN720915 P786451 JB786451 SX786451 ACT786451 AMP786451 AWL786451 BGH786451 BQD786451 BZZ786451 CJV786451 CTR786451 DDN786451 DNJ786451 DXF786451 EHB786451 EQX786451 FAT786451 FKP786451 FUL786451 GEH786451 GOD786451 GXZ786451 HHV786451 HRR786451 IBN786451 ILJ786451 IVF786451 JFB786451 JOX786451 JYT786451 KIP786451 KSL786451 LCH786451 LMD786451 LVZ786451 MFV786451 MPR786451 MZN786451 NJJ786451 NTF786451 ODB786451 OMX786451 OWT786451 PGP786451 PQL786451 QAH786451 QKD786451 QTZ786451 RDV786451 RNR786451 RXN786451 SHJ786451 SRF786451 TBB786451 TKX786451 TUT786451 UEP786451 UOL786451 UYH786451 VID786451 VRZ786451 WBV786451 WLR786451 WVN786451 P851987 JB851987 SX851987 ACT851987 AMP851987 AWL851987 BGH851987 BQD851987 BZZ851987 CJV851987 CTR851987 DDN851987 DNJ851987 DXF851987 EHB851987 EQX851987 FAT851987 FKP851987 FUL851987 GEH851987 GOD851987 GXZ851987 HHV851987 HRR851987 IBN851987 ILJ851987 IVF851987 JFB851987 JOX851987 JYT851987 KIP851987 KSL851987 LCH851987 LMD851987 LVZ851987 MFV851987 MPR851987 MZN851987 NJJ851987 NTF851987 ODB851987 OMX851987 OWT851987 PGP851987 PQL851987 QAH851987 QKD851987 QTZ851987 RDV851987 RNR851987 RXN851987 SHJ851987 SRF851987 TBB851987 TKX851987 TUT851987 UEP851987 UOL851987 UYH851987 VID851987 VRZ851987 WBV851987 WLR851987 WVN851987 P917523 JB917523 SX917523 ACT917523 AMP917523 AWL917523 BGH917523 BQD917523 BZZ917523 CJV917523 CTR917523 DDN917523 DNJ917523 DXF917523 EHB917523 EQX917523 FAT917523 FKP917523 FUL917523 GEH917523 GOD917523 GXZ917523 HHV917523 HRR917523 IBN917523 ILJ917523 IVF917523 JFB917523 JOX917523 JYT917523 KIP917523 KSL917523 LCH917523 LMD917523 LVZ917523 MFV917523 MPR917523 MZN917523 NJJ917523 NTF917523 ODB917523 OMX917523 OWT917523 PGP917523 PQL917523 QAH917523 QKD917523 QTZ917523 RDV917523 RNR917523 RXN917523 SHJ917523 SRF917523 TBB917523 TKX917523 TUT917523 UEP917523 UOL917523 UYH917523 VID917523 VRZ917523 WBV917523 WLR917523 WVN917523 P983059 JB983059 SX983059 ACT983059 AMP983059 AWL983059 BGH983059 BQD983059 BZZ983059 CJV983059 CTR983059 DDN983059 DNJ983059 DXF983059 EHB983059 EQX983059 FAT983059 FKP983059 FUL983059 GEH983059 GOD983059 GXZ983059 HHV983059 HRR983059 IBN983059 ILJ983059 IVF983059 JFB983059 JOX983059 JYT983059 KIP983059 KSL983059 LCH983059 LMD983059 LVZ983059 MFV983059 MPR983059 MZN983059 NJJ983059 NTF983059 ODB983059 OMX983059 OWT983059 PGP983059 PQL983059 QAH983059 QKD983059 QTZ983059 RDV983059 RNR983059 RXN983059 SHJ983059 SRF983059 TBB983059 TKX983059 TUT983059 UEP983059 UOL983059 UYH983059 VID983059 VRZ983059 WBV983059 WLR983059 SX23">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Y23 AMU23 AWQ23 BGM23 BQI23 CAE23 CKA23 CTW23 DDS23 DNO23 DXK23 EHG23 ERC23 FAY23 FKU23 FUQ23 GEM23 GOI23 GYE23 HIA23 HRW23 IBS23 ILO23 IVK23 JFG23 JPC23 JYY23 KIU23 KSQ23 LCM23 LMI23 LWE23 MGA23 MPW23 MZS23 NJO23 NTK23 ODG23 ONC23 OWY23 PGU23 PQQ23 QAM23 QKI23 QUE23 REA23 RNW23 RXS23 SHO23 SRK23 TBG23 TLC23 TUY23 UEU23 UOQ23 UYM23 VII23 VSE23 WCA23 WLW23 WVS23 S23 JE23 TA23 U65555 JG65555 TC65555 ACY65555 AMU65555 AWQ65555 BGM65555 BQI65555 CAE65555 CKA65555 CTW65555 DDS65555 DNO65555 DXK65555 EHG65555 ERC65555 FAY65555 FKU65555 FUQ65555 GEM65555 GOI65555 GYE65555 HIA65555 HRW65555 IBS65555 ILO65555 IVK65555 JFG65555 JPC65555 JYY65555 KIU65555 KSQ65555 LCM65555 LMI65555 LWE65555 MGA65555 MPW65555 MZS65555 NJO65555 NTK65555 ODG65555 ONC65555 OWY65555 PGU65555 PQQ65555 QAM65555 QKI65555 QUE65555 REA65555 RNW65555 RXS65555 SHO65555 SRK65555 TBG65555 TLC65555 TUY65555 UEU65555 UOQ65555 UYM65555 VII65555 VSE65555 WCA65555 WLW65555 WVS65555 U131091 JG131091 TC131091 ACY131091 AMU131091 AWQ131091 BGM131091 BQI131091 CAE131091 CKA131091 CTW131091 DDS131091 DNO131091 DXK131091 EHG131091 ERC131091 FAY131091 FKU131091 FUQ131091 GEM131091 GOI131091 GYE131091 HIA131091 HRW131091 IBS131091 ILO131091 IVK131091 JFG131091 JPC131091 JYY131091 KIU131091 KSQ131091 LCM131091 LMI131091 LWE131091 MGA131091 MPW131091 MZS131091 NJO131091 NTK131091 ODG131091 ONC131091 OWY131091 PGU131091 PQQ131091 QAM131091 QKI131091 QUE131091 REA131091 RNW131091 RXS131091 SHO131091 SRK131091 TBG131091 TLC131091 TUY131091 UEU131091 UOQ131091 UYM131091 VII131091 VSE131091 WCA131091 WLW131091 WVS131091 U196627 JG196627 TC196627 ACY196627 AMU196627 AWQ196627 BGM196627 BQI196627 CAE196627 CKA196627 CTW196627 DDS196627 DNO196627 DXK196627 EHG196627 ERC196627 FAY196627 FKU196627 FUQ196627 GEM196627 GOI196627 GYE196627 HIA196627 HRW196627 IBS196627 ILO196627 IVK196627 JFG196627 JPC196627 JYY196627 KIU196627 KSQ196627 LCM196627 LMI196627 LWE196627 MGA196627 MPW196627 MZS196627 NJO196627 NTK196627 ODG196627 ONC196627 OWY196627 PGU196627 PQQ196627 QAM196627 QKI196627 QUE196627 REA196627 RNW196627 RXS196627 SHO196627 SRK196627 TBG196627 TLC196627 TUY196627 UEU196627 UOQ196627 UYM196627 VII196627 VSE196627 WCA196627 WLW196627 WVS196627 U262163 JG262163 TC262163 ACY262163 AMU262163 AWQ262163 BGM262163 BQI262163 CAE262163 CKA262163 CTW262163 DDS262163 DNO262163 DXK262163 EHG262163 ERC262163 FAY262163 FKU262163 FUQ262163 GEM262163 GOI262163 GYE262163 HIA262163 HRW262163 IBS262163 ILO262163 IVK262163 JFG262163 JPC262163 JYY262163 KIU262163 KSQ262163 LCM262163 LMI262163 LWE262163 MGA262163 MPW262163 MZS262163 NJO262163 NTK262163 ODG262163 ONC262163 OWY262163 PGU262163 PQQ262163 QAM262163 QKI262163 QUE262163 REA262163 RNW262163 RXS262163 SHO262163 SRK262163 TBG262163 TLC262163 TUY262163 UEU262163 UOQ262163 UYM262163 VII262163 VSE262163 WCA262163 WLW262163 WVS262163 U327699 JG327699 TC327699 ACY327699 AMU327699 AWQ327699 BGM327699 BQI327699 CAE327699 CKA327699 CTW327699 DDS327699 DNO327699 DXK327699 EHG327699 ERC327699 FAY327699 FKU327699 FUQ327699 GEM327699 GOI327699 GYE327699 HIA327699 HRW327699 IBS327699 ILO327699 IVK327699 JFG327699 JPC327699 JYY327699 KIU327699 KSQ327699 LCM327699 LMI327699 LWE327699 MGA327699 MPW327699 MZS327699 NJO327699 NTK327699 ODG327699 ONC327699 OWY327699 PGU327699 PQQ327699 QAM327699 QKI327699 QUE327699 REA327699 RNW327699 RXS327699 SHO327699 SRK327699 TBG327699 TLC327699 TUY327699 UEU327699 UOQ327699 UYM327699 VII327699 VSE327699 WCA327699 WLW327699 WVS327699 U393235 JG393235 TC393235 ACY393235 AMU393235 AWQ393235 BGM393235 BQI393235 CAE393235 CKA393235 CTW393235 DDS393235 DNO393235 DXK393235 EHG393235 ERC393235 FAY393235 FKU393235 FUQ393235 GEM393235 GOI393235 GYE393235 HIA393235 HRW393235 IBS393235 ILO393235 IVK393235 JFG393235 JPC393235 JYY393235 KIU393235 KSQ393235 LCM393235 LMI393235 LWE393235 MGA393235 MPW393235 MZS393235 NJO393235 NTK393235 ODG393235 ONC393235 OWY393235 PGU393235 PQQ393235 QAM393235 QKI393235 QUE393235 REA393235 RNW393235 RXS393235 SHO393235 SRK393235 TBG393235 TLC393235 TUY393235 UEU393235 UOQ393235 UYM393235 VII393235 VSE393235 WCA393235 WLW393235 WVS393235 U458771 JG458771 TC458771 ACY458771 AMU458771 AWQ458771 BGM458771 BQI458771 CAE458771 CKA458771 CTW458771 DDS458771 DNO458771 DXK458771 EHG458771 ERC458771 FAY458771 FKU458771 FUQ458771 GEM458771 GOI458771 GYE458771 HIA458771 HRW458771 IBS458771 ILO458771 IVK458771 JFG458771 JPC458771 JYY458771 KIU458771 KSQ458771 LCM458771 LMI458771 LWE458771 MGA458771 MPW458771 MZS458771 NJO458771 NTK458771 ODG458771 ONC458771 OWY458771 PGU458771 PQQ458771 QAM458771 QKI458771 QUE458771 REA458771 RNW458771 RXS458771 SHO458771 SRK458771 TBG458771 TLC458771 TUY458771 UEU458771 UOQ458771 UYM458771 VII458771 VSE458771 WCA458771 WLW458771 WVS458771 U524307 JG524307 TC524307 ACY524307 AMU524307 AWQ524307 BGM524307 BQI524307 CAE524307 CKA524307 CTW524307 DDS524307 DNO524307 DXK524307 EHG524307 ERC524307 FAY524307 FKU524307 FUQ524307 GEM524307 GOI524307 GYE524307 HIA524307 HRW524307 IBS524307 ILO524307 IVK524307 JFG524307 JPC524307 JYY524307 KIU524307 KSQ524307 LCM524307 LMI524307 LWE524307 MGA524307 MPW524307 MZS524307 NJO524307 NTK524307 ODG524307 ONC524307 OWY524307 PGU524307 PQQ524307 QAM524307 QKI524307 QUE524307 REA524307 RNW524307 RXS524307 SHO524307 SRK524307 TBG524307 TLC524307 TUY524307 UEU524307 UOQ524307 UYM524307 VII524307 VSE524307 WCA524307 WLW524307 WVS524307 U589843 JG589843 TC589843 ACY589843 AMU589843 AWQ589843 BGM589843 BQI589843 CAE589843 CKA589843 CTW589843 DDS589843 DNO589843 DXK589843 EHG589843 ERC589843 FAY589843 FKU589843 FUQ589843 GEM589843 GOI589843 GYE589843 HIA589843 HRW589843 IBS589843 ILO589843 IVK589843 JFG589843 JPC589843 JYY589843 KIU589843 KSQ589843 LCM589843 LMI589843 LWE589843 MGA589843 MPW589843 MZS589843 NJO589843 NTK589843 ODG589843 ONC589843 OWY589843 PGU589843 PQQ589843 QAM589843 QKI589843 QUE589843 REA589843 RNW589843 RXS589843 SHO589843 SRK589843 TBG589843 TLC589843 TUY589843 UEU589843 UOQ589843 UYM589843 VII589843 VSE589843 WCA589843 WLW589843 WVS589843 U655379 JG655379 TC655379 ACY655379 AMU655379 AWQ655379 BGM655379 BQI655379 CAE655379 CKA655379 CTW655379 DDS655379 DNO655379 DXK655379 EHG655379 ERC655379 FAY655379 FKU655379 FUQ655379 GEM655379 GOI655379 GYE655379 HIA655379 HRW655379 IBS655379 ILO655379 IVK655379 JFG655379 JPC655379 JYY655379 KIU655379 KSQ655379 LCM655379 LMI655379 LWE655379 MGA655379 MPW655379 MZS655379 NJO655379 NTK655379 ODG655379 ONC655379 OWY655379 PGU655379 PQQ655379 QAM655379 QKI655379 QUE655379 REA655379 RNW655379 RXS655379 SHO655379 SRK655379 TBG655379 TLC655379 TUY655379 UEU655379 UOQ655379 UYM655379 VII655379 VSE655379 WCA655379 WLW655379 WVS655379 U720915 JG720915 TC720915 ACY720915 AMU720915 AWQ720915 BGM720915 BQI720915 CAE720915 CKA720915 CTW720915 DDS720915 DNO720915 DXK720915 EHG720915 ERC720915 FAY720915 FKU720915 FUQ720915 GEM720915 GOI720915 GYE720915 HIA720915 HRW720915 IBS720915 ILO720915 IVK720915 JFG720915 JPC720915 JYY720915 KIU720915 KSQ720915 LCM720915 LMI720915 LWE720915 MGA720915 MPW720915 MZS720915 NJO720915 NTK720915 ODG720915 ONC720915 OWY720915 PGU720915 PQQ720915 QAM720915 QKI720915 QUE720915 REA720915 RNW720915 RXS720915 SHO720915 SRK720915 TBG720915 TLC720915 TUY720915 UEU720915 UOQ720915 UYM720915 VII720915 VSE720915 WCA720915 WLW720915 WVS720915 U786451 JG786451 TC786451 ACY786451 AMU786451 AWQ786451 BGM786451 BQI786451 CAE786451 CKA786451 CTW786451 DDS786451 DNO786451 DXK786451 EHG786451 ERC786451 FAY786451 FKU786451 FUQ786451 GEM786451 GOI786451 GYE786451 HIA786451 HRW786451 IBS786451 ILO786451 IVK786451 JFG786451 JPC786451 JYY786451 KIU786451 KSQ786451 LCM786451 LMI786451 LWE786451 MGA786451 MPW786451 MZS786451 NJO786451 NTK786451 ODG786451 ONC786451 OWY786451 PGU786451 PQQ786451 QAM786451 QKI786451 QUE786451 REA786451 RNW786451 RXS786451 SHO786451 SRK786451 TBG786451 TLC786451 TUY786451 UEU786451 UOQ786451 UYM786451 VII786451 VSE786451 WCA786451 WLW786451 WVS786451 U851987 JG851987 TC851987 ACY851987 AMU851987 AWQ851987 BGM851987 BQI851987 CAE851987 CKA851987 CTW851987 DDS851987 DNO851987 DXK851987 EHG851987 ERC851987 FAY851987 FKU851987 FUQ851987 GEM851987 GOI851987 GYE851987 HIA851987 HRW851987 IBS851987 ILO851987 IVK851987 JFG851987 JPC851987 JYY851987 KIU851987 KSQ851987 LCM851987 LMI851987 LWE851987 MGA851987 MPW851987 MZS851987 NJO851987 NTK851987 ODG851987 ONC851987 OWY851987 PGU851987 PQQ851987 QAM851987 QKI851987 QUE851987 REA851987 RNW851987 RXS851987 SHO851987 SRK851987 TBG851987 TLC851987 TUY851987 UEU851987 UOQ851987 UYM851987 VII851987 VSE851987 WCA851987 WLW851987 WVS851987 U917523 JG917523 TC917523 ACY917523 AMU917523 AWQ917523 BGM917523 BQI917523 CAE917523 CKA917523 CTW917523 DDS917523 DNO917523 DXK917523 EHG917523 ERC917523 FAY917523 FKU917523 FUQ917523 GEM917523 GOI917523 GYE917523 HIA917523 HRW917523 IBS917523 ILO917523 IVK917523 JFG917523 JPC917523 JYY917523 KIU917523 KSQ917523 LCM917523 LMI917523 LWE917523 MGA917523 MPW917523 MZS917523 NJO917523 NTK917523 ODG917523 ONC917523 OWY917523 PGU917523 PQQ917523 QAM917523 QKI917523 QUE917523 REA917523 RNW917523 RXS917523 SHO917523 SRK917523 TBG917523 TLC917523 TUY917523 UEU917523 UOQ917523 UYM917523 VII917523 VSE917523 WCA917523 WLW917523 WVS917523 U983059 JG983059 TC983059 ACY983059 AMU983059 AWQ983059 BGM983059 BQI983059 CAE983059 CKA983059 CTW983059 DDS983059 DNO983059 DXK983059 EHG983059 ERC983059 FAY983059 FKU983059 FUQ983059 GEM983059 GOI983059 GYE983059 HIA983059 HRW983059 IBS983059 ILO983059 IVK983059 JFG983059 JPC983059 JYY983059 KIU983059 KSQ983059 LCM983059 LMI983059 LWE983059 MGA983059 MPW983059 MZS983059 NJO983059 NTK983059 ODG983059 ONC983059 OWY983059 PGU983059 PQQ983059 QAM983059 QKI983059 QUE983059 REA983059 RNW983059 RXS983059 SHO983059 SRK983059 TBG983059 TLC983059 TUY983059 UEU983059 UOQ983059 UYM983059 VII983059 VSE983059 WCA983059 WLW983059 WVS983059 ACW23 AMS23 AWO23 BGK23 BQG23 CAC23 CJY23 CTU23 DDQ23 DNM23 DXI23 EHE23 ERA23 FAW23 FKS23 FUO23 GEK23 GOG23 GYC23 HHY23 HRU23 IBQ23 ILM23 IVI23 JFE23 JPA23 JYW23 KIS23 KSO23 LCK23 LMG23 LWC23 MFY23 MPU23 MZQ23 NJM23 NTI23 ODE23 ONA23 OWW23 PGS23 PQO23 QAK23 QKG23 QUC23 RDY23 RNU23 RXQ23 SHM23 SRI23 TBE23 TLA23 TUW23 UES23 UOO23 UYK23 VIG23 VSC23 WBY23 WLU23 WVQ23 JG23 WVQ983059 S65555 JE65555 TA65555 ACW65555 AMS65555 AWO65555 BGK65555 BQG65555 CAC65555 CJY65555 CTU65555 DDQ65555 DNM65555 DXI65555 EHE65555 ERA65555 FAW65555 FKS65555 FUO65555 GEK65555 GOG65555 GYC65555 HHY65555 HRU65555 IBQ65555 ILM65555 IVI65555 JFE65555 JPA65555 JYW65555 KIS65555 KSO65555 LCK65555 LMG65555 LWC65555 MFY65555 MPU65555 MZQ65555 NJM65555 NTI65555 ODE65555 ONA65555 OWW65555 PGS65555 PQO65555 QAK65555 QKG65555 QUC65555 RDY65555 RNU65555 RXQ65555 SHM65555 SRI65555 TBE65555 TLA65555 TUW65555 UES65555 UOO65555 UYK65555 VIG65555 VSC65555 WBY65555 WLU65555 WVQ65555 S131091 JE131091 TA131091 ACW131091 AMS131091 AWO131091 BGK131091 BQG131091 CAC131091 CJY131091 CTU131091 DDQ131091 DNM131091 DXI131091 EHE131091 ERA131091 FAW131091 FKS131091 FUO131091 GEK131091 GOG131091 GYC131091 HHY131091 HRU131091 IBQ131091 ILM131091 IVI131091 JFE131091 JPA131091 JYW131091 KIS131091 KSO131091 LCK131091 LMG131091 LWC131091 MFY131091 MPU131091 MZQ131091 NJM131091 NTI131091 ODE131091 ONA131091 OWW131091 PGS131091 PQO131091 QAK131091 QKG131091 QUC131091 RDY131091 RNU131091 RXQ131091 SHM131091 SRI131091 TBE131091 TLA131091 TUW131091 UES131091 UOO131091 UYK131091 VIG131091 VSC131091 WBY131091 WLU131091 WVQ131091 S196627 JE196627 TA196627 ACW196627 AMS196627 AWO196627 BGK196627 BQG196627 CAC196627 CJY196627 CTU196627 DDQ196627 DNM196627 DXI196627 EHE196627 ERA196627 FAW196627 FKS196627 FUO196627 GEK196627 GOG196627 GYC196627 HHY196627 HRU196627 IBQ196627 ILM196627 IVI196627 JFE196627 JPA196627 JYW196627 KIS196627 KSO196627 LCK196627 LMG196627 LWC196627 MFY196627 MPU196627 MZQ196627 NJM196627 NTI196627 ODE196627 ONA196627 OWW196627 PGS196627 PQO196627 QAK196627 QKG196627 QUC196627 RDY196627 RNU196627 RXQ196627 SHM196627 SRI196627 TBE196627 TLA196627 TUW196627 UES196627 UOO196627 UYK196627 VIG196627 VSC196627 WBY196627 WLU196627 WVQ196627 S262163 JE262163 TA262163 ACW262163 AMS262163 AWO262163 BGK262163 BQG262163 CAC262163 CJY262163 CTU262163 DDQ262163 DNM262163 DXI262163 EHE262163 ERA262163 FAW262163 FKS262163 FUO262163 GEK262163 GOG262163 GYC262163 HHY262163 HRU262163 IBQ262163 ILM262163 IVI262163 JFE262163 JPA262163 JYW262163 KIS262163 KSO262163 LCK262163 LMG262163 LWC262163 MFY262163 MPU262163 MZQ262163 NJM262163 NTI262163 ODE262163 ONA262163 OWW262163 PGS262163 PQO262163 QAK262163 QKG262163 QUC262163 RDY262163 RNU262163 RXQ262163 SHM262163 SRI262163 TBE262163 TLA262163 TUW262163 UES262163 UOO262163 UYK262163 VIG262163 VSC262163 WBY262163 WLU262163 WVQ262163 S327699 JE327699 TA327699 ACW327699 AMS327699 AWO327699 BGK327699 BQG327699 CAC327699 CJY327699 CTU327699 DDQ327699 DNM327699 DXI327699 EHE327699 ERA327699 FAW327699 FKS327699 FUO327699 GEK327699 GOG327699 GYC327699 HHY327699 HRU327699 IBQ327699 ILM327699 IVI327699 JFE327699 JPA327699 JYW327699 KIS327699 KSO327699 LCK327699 LMG327699 LWC327699 MFY327699 MPU327699 MZQ327699 NJM327699 NTI327699 ODE327699 ONA327699 OWW327699 PGS327699 PQO327699 QAK327699 QKG327699 QUC327699 RDY327699 RNU327699 RXQ327699 SHM327699 SRI327699 TBE327699 TLA327699 TUW327699 UES327699 UOO327699 UYK327699 VIG327699 VSC327699 WBY327699 WLU327699 WVQ327699 S393235 JE393235 TA393235 ACW393235 AMS393235 AWO393235 BGK393235 BQG393235 CAC393235 CJY393235 CTU393235 DDQ393235 DNM393235 DXI393235 EHE393235 ERA393235 FAW393235 FKS393235 FUO393235 GEK393235 GOG393235 GYC393235 HHY393235 HRU393235 IBQ393235 ILM393235 IVI393235 JFE393235 JPA393235 JYW393235 KIS393235 KSO393235 LCK393235 LMG393235 LWC393235 MFY393235 MPU393235 MZQ393235 NJM393235 NTI393235 ODE393235 ONA393235 OWW393235 PGS393235 PQO393235 QAK393235 QKG393235 QUC393235 RDY393235 RNU393235 RXQ393235 SHM393235 SRI393235 TBE393235 TLA393235 TUW393235 UES393235 UOO393235 UYK393235 VIG393235 VSC393235 WBY393235 WLU393235 WVQ393235 S458771 JE458771 TA458771 ACW458771 AMS458771 AWO458771 BGK458771 BQG458771 CAC458771 CJY458771 CTU458771 DDQ458771 DNM458771 DXI458771 EHE458771 ERA458771 FAW458771 FKS458771 FUO458771 GEK458771 GOG458771 GYC458771 HHY458771 HRU458771 IBQ458771 ILM458771 IVI458771 JFE458771 JPA458771 JYW458771 KIS458771 KSO458771 LCK458771 LMG458771 LWC458771 MFY458771 MPU458771 MZQ458771 NJM458771 NTI458771 ODE458771 ONA458771 OWW458771 PGS458771 PQO458771 QAK458771 QKG458771 QUC458771 RDY458771 RNU458771 RXQ458771 SHM458771 SRI458771 TBE458771 TLA458771 TUW458771 UES458771 UOO458771 UYK458771 VIG458771 VSC458771 WBY458771 WLU458771 WVQ458771 S524307 JE524307 TA524307 ACW524307 AMS524307 AWO524307 BGK524307 BQG524307 CAC524307 CJY524307 CTU524307 DDQ524307 DNM524307 DXI524307 EHE524307 ERA524307 FAW524307 FKS524307 FUO524307 GEK524307 GOG524307 GYC524307 HHY524307 HRU524307 IBQ524307 ILM524307 IVI524307 JFE524307 JPA524307 JYW524307 KIS524307 KSO524307 LCK524307 LMG524307 LWC524307 MFY524307 MPU524307 MZQ524307 NJM524307 NTI524307 ODE524307 ONA524307 OWW524307 PGS524307 PQO524307 QAK524307 QKG524307 QUC524307 RDY524307 RNU524307 RXQ524307 SHM524307 SRI524307 TBE524307 TLA524307 TUW524307 UES524307 UOO524307 UYK524307 VIG524307 VSC524307 WBY524307 WLU524307 WVQ524307 S589843 JE589843 TA589843 ACW589843 AMS589843 AWO589843 BGK589843 BQG589843 CAC589843 CJY589843 CTU589843 DDQ589843 DNM589843 DXI589843 EHE589843 ERA589843 FAW589843 FKS589843 FUO589843 GEK589843 GOG589843 GYC589843 HHY589843 HRU589843 IBQ589843 ILM589843 IVI589843 JFE589843 JPA589843 JYW589843 KIS589843 KSO589843 LCK589843 LMG589843 LWC589843 MFY589843 MPU589843 MZQ589843 NJM589843 NTI589843 ODE589843 ONA589843 OWW589843 PGS589843 PQO589843 QAK589843 QKG589843 QUC589843 RDY589843 RNU589843 RXQ589843 SHM589843 SRI589843 TBE589843 TLA589843 TUW589843 UES589843 UOO589843 UYK589843 VIG589843 VSC589843 WBY589843 WLU589843 WVQ589843 S655379 JE655379 TA655379 ACW655379 AMS655379 AWO655379 BGK655379 BQG655379 CAC655379 CJY655379 CTU655379 DDQ655379 DNM655379 DXI655379 EHE655379 ERA655379 FAW655379 FKS655379 FUO655379 GEK655379 GOG655379 GYC655379 HHY655379 HRU655379 IBQ655379 ILM655379 IVI655379 JFE655379 JPA655379 JYW655379 KIS655379 KSO655379 LCK655379 LMG655379 LWC655379 MFY655379 MPU655379 MZQ655379 NJM655379 NTI655379 ODE655379 ONA655379 OWW655379 PGS655379 PQO655379 QAK655379 QKG655379 QUC655379 RDY655379 RNU655379 RXQ655379 SHM655379 SRI655379 TBE655379 TLA655379 TUW655379 UES655379 UOO655379 UYK655379 VIG655379 VSC655379 WBY655379 WLU655379 WVQ655379 S720915 JE720915 TA720915 ACW720915 AMS720915 AWO720915 BGK720915 BQG720915 CAC720915 CJY720915 CTU720915 DDQ720915 DNM720915 DXI720915 EHE720915 ERA720915 FAW720915 FKS720915 FUO720915 GEK720915 GOG720915 GYC720915 HHY720915 HRU720915 IBQ720915 ILM720915 IVI720915 JFE720915 JPA720915 JYW720915 KIS720915 KSO720915 LCK720915 LMG720915 LWC720915 MFY720915 MPU720915 MZQ720915 NJM720915 NTI720915 ODE720915 ONA720915 OWW720915 PGS720915 PQO720915 QAK720915 QKG720915 QUC720915 RDY720915 RNU720915 RXQ720915 SHM720915 SRI720915 TBE720915 TLA720915 TUW720915 UES720915 UOO720915 UYK720915 VIG720915 VSC720915 WBY720915 WLU720915 WVQ720915 S786451 JE786451 TA786451 ACW786451 AMS786451 AWO786451 BGK786451 BQG786451 CAC786451 CJY786451 CTU786451 DDQ786451 DNM786451 DXI786451 EHE786451 ERA786451 FAW786451 FKS786451 FUO786451 GEK786451 GOG786451 GYC786451 HHY786451 HRU786451 IBQ786451 ILM786451 IVI786451 JFE786451 JPA786451 JYW786451 KIS786451 KSO786451 LCK786451 LMG786451 LWC786451 MFY786451 MPU786451 MZQ786451 NJM786451 NTI786451 ODE786451 ONA786451 OWW786451 PGS786451 PQO786451 QAK786451 QKG786451 QUC786451 RDY786451 RNU786451 RXQ786451 SHM786451 SRI786451 TBE786451 TLA786451 TUW786451 UES786451 UOO786451 UYK786451 VIG786451 VSC786451 WBY786451 WLU786451 WVQ786451 S851987 JE851987 TA851987 ACW851987 AMS851987 AWO851987 BGK851987 BQG851987 CAC851987 CJY851987 CTU851987 DDQ851987 DNM851987 DXI851987 EHE851987 ERA851987 FAW851987 FKS851987 FUO851987 GEK851987 GOG851987 GYC851987 HHY851987 HRU851987 IBQ851987 ILM851987 IVI851987 JFE851987 JPA851987 JYW851987 KIS851987 KSO851987 LCK851987 LMG851987 LWC851987 MFY851987 MPU851987 MZQ851987 NJM851987 NTI851987 ODE851987 ONA851987 OWW851987 PGS851987 PQO851987 QAK851987 QKG851987 QUC851987 RDY851987 RNU851987 RXQ851987 SHM851987 SRI851987 TBE851987 TLA851987 TUW851987 UES851987 UOO851987 UYK851987 VIG851987 VSC851987 WBY851987 WLU851987 WVQ851987 S917523 JE917523 TA917523 ACW917523 AMS917523 AWO917523 BGK917523 BQG917523 CAC917523 CJY917523 CTU917523 DDQ917523 DNM917523 DXI917523 EHE917523 ERA917523 FAW917523 FKS917523 FUO917523 GEK917523 GOG917523 GYC917523 HHY917523 HRU917523 IBQ917523 ILM917523 IVI917523 JFE917523 JPA917523 JYW917523 KIS917523 KSO917523 LCK917523 LMG917523 LWC917523 MFY917523 MPU917523 MZQ917523 NJM917523 NTI917523 ODE917523 ONA917523 OWW917523 PGS917523 PQO917523 QAK917523 QKG917523 QUC917523 RDY917523 RNU917523 RXQ917523 SHM917523 SRI917523 TBE917523 TLA917523 TUW917523 UES917523 UOO917523 UYK917523 VIG917523 VSC917523 WBY917523 WLU917523 WVQ917523 S983059 JE983059 TA983059 ACW983059 AMS983059 AWO983059 BGK983059 BQG983059 CAC983059 CJY983059 CTU983059 DDQ983059 DNM983059 DXI983059 EHE983059 ERA983059 FAW983059 FKS983059 FUO983059 GEK983059 GOG983059 GYC983059 HHY983059 HRU983059 IBQ983059 ILM983059 IVI983059 JFE983059 JPA983059 JYW983059 KIS983059 KSO983059 LCK983059 LMG983059 LWC983059 MFY983059 MPU983059 MZQ983059 NJM983059 NTI983059 ODE983059 ONA983059 OWW983059 PGS983059 PQO983059 QAK983059 QKG983059 QUC983059 RDY983059 RNU983059 RXQ983059 SHM983059 SRI983059 TBE983059 TLA983059 TUW983059 UES983059 UOO983059 UYK983059 VIG983059 VSC983059 WBY983059 WLU983059 TC23"/>
    <dataValidation type="decimal" allowBlank="1" showErrorMessage="1" errorTitle="Ошибка" error="Допускается ввод только действительных чисел!" sqref="ACU23:ACV23 AMQ23:AMR23 AWM23:AWN23 BGI23:BGJ23 BQE23:BQF23 CAA23:CAB23 CJW23:CJX23 CTS23:CTT23 DDO23:DDP23 DNK23:DNL23 DXG23:DXH23 EHC23:EHD23 EQY23:EQZ23 FAU23:FAV23 FKQ23:FKR23 FUM23:FUN23 GEI23:GEJ23 GOE23:GOF23 GYA23:GYB23 HHW23:HHX23 HRS23:HRT23 IBO23:IBP23 ILK23:ILL23 IVG23:IVH23 JFC23:JFD23 JOY23:JOZ23 JYU23:JYV23 KIQ23:KIR23 KSM23:KSN23 LCI23:LCJ23 LME23:LMF23 LWA23:LWB23 MFW23:MFX23 MPS23:MPT23 MZO23:MZP23 NJK23:NJL23 NTG23:NTH23 ODC23:ODD23 OMY23:OMZ23 OWU23:OWV23 PGQ23:PGR23 PQM23:PQN23 QAI23:QAJ23 QKE23:QKF23 QUA23:QUB23 RDW23:RDX23 RNS23:RNT23 RXO23:RXP23 SHK23:SHL23 SRG23:SRH23 TBC23:TBD23 TKY23:TKZ23 TUU23:TUV23 UEQ23:UER23 UOM23:UON23 UYI23:UYJ23 VIE23:VIF23 VSA23:VSB23 WBW23:WBX23 WLS23:WLT23 WVO23:WVP23 Q23:R23 JC23:JD23 WVO983059:WVP983059 Q65555:R65555 JC65555:JD65555 SY65555:SZ65555 ACU65555:ACV65555 AMQ65555:AMR65555 AWM65555:AWN65555 BGI65555:BGJ65555 BQE65555:BQF65555 CAA65555:CAB65555 CJW65555:CJX65555 CTS65555:CTT65555 DDO65555:DDP65555 DNK65555:DNL65555 DXG65555:DXH65555 EHC65555:EHD65555 EQY65555:EQZ65555 FAU65555:FAV65555 FKQ65555:FKR65555 FUM65555:FUN65555 GEI65555:GEJ65555 GOE65555:GOF65555 GYA65555:GYB65555 HHW65555:HHX65555 HRS65555:HRT65555 IBO65555:IBP65555 ILK65555:ILL65555 IVG65555:IVH65555 JFC65555:JFD65555 JOY65555:JOZ65555 JYU65555:JYV65555 KIQ65555:KIR65555 KSM65555:KSN65555 LCI65555:LCJ65555 LME65555:LMF65555 LWA65555:LWB65555 MFW65555:MFX65555 MPS65555:MPT65555 MZO65555:MZP65555 NJK65555:NJL65555 NTG65555:NTH65555 ODC65555:ODD65555 OMY65555:OMZ65555 OWU65555:OWV65555 PGQ65555:PGR65555 PQM65555:PQN65555 QAI65555:QAJ65555 QKE65555:QKF65555 QUA65555:QUB65555 RDW65555:RDX65555 RNS65555:RNT65555 RXO65555:RXP65555 SHK65555:SHL65555 SRG65555:SRH65555 TBC65555:TBD65555 TKY65555:TKZ65555 TUU65555:TUV65555 UEQ65555:UER65555 UOM65555:UON65555 UYI65555:UYJ65555 VIE65555:VIF65555 VSA65555:VSB65555 WBW65555:WBX65555 WLS65555:WLT65555 WVO65555:WVP65555 Q131091:R131091 JC131091:JD131091 SY131091:SZ131091 ACU131091:ACV131091 AMQ131091:AMR131091 AWM131091:AWN131091 BGI131091:BGJ131091 BQE131091:BQF131091 CAA131091:CAB131091 CJW131091:CJX131091 CTS131091:CTT131091 DDO131091:DDP131091 DNK131091:DNL131091 DXG131091:DXH131091 EHC131091:EHD131091 EQY131091:EQZ131091 FAU131091:FAV131091 FKQ131091:FKR131091 FUM131091:FUN131091 GEI131091:GEJ131091 GOE131091:GOF131091 GYA131091:GYB131091 HHW131091:HHX131091 HRS131091:HRT131091 IBO131091:IBP131091 ILK131091:ILL131091 IVG131091:IVH131091 JFC131091:JFD131091 JOY131091:JOZ131091 JYU131091:JYV131091 KIQ131091:KIR131091 KSM131091:KSN131091 LCI131091:LCJ131091 LME131091:LMF131091 LWA131091:LWB131091 MFW131091:MFX131091 MPS131091:MPT131091 MZO131091:MZP131091 NJK131091:NJL131091 NTG131091:NTH131091 ODC131091:ODD131091 OMY131091:OMZ131091 OWU131091:OWV131091 PGQ131091:PGR131091 PQM131091:PQN131091 QAI131091:QAJ131091 QKE131091:QKF131091 QUA131091:QUB131091 RDW131091:RDX131091 RNS131091:RNT131091 RXO131091:RXP131091 SHK131091:SHL131091 SRG131091:SRH131091 TBC131091:TBD131091 TKY131091:TKZ131091 TUU131091:TUV131091 UEQ131091:UER131091 UOM131091:UON131091 UYI131091:UYJ131091 VIE131091:VIF131091 VSA131091:VSB131091 WBW131091:WBX131091 WLS131091:WLT131091 WVO131091:WVP131091 Q196627:R196627 JC196627:JD196627 SY196627:SZ196627 ACU196627:ACV196627 AMQ196627:AMR196627 AWM196627:AWN196627 BGI196627:BGJ196627 BQE196627:BQF196627 CAA196627:CAB196627 CJW196627:CJX196627 CTS196627:CTT196627 DDO196627:DDP196627 DNK196627:DNL196627 DXG196627:DXH196627 EHC196627:EHD196627 EQY196627:EQZ196627 FAU196627:FAV196627 FKQ196627:FKR196627 FUM196627:FUN196627 GEI196627:GEJ196627 GOE196627:GOF196627 GYA196627:GYB196627 HHW196627:HHX196627 HRS196627:HRT196627 IBO196627:IBP196627 ILK196627:ILL196627 IVG196627:IVH196627 JFC196627:JFD196627 JOY196627:JOZ196627 JYU196627:JYV196627 KIQ196627:KIR196627 KSM196627:KSN196627 LCI196627:LCJ196627 LME196627:LMF196627 LWA196627:LWB196627 MFW196627:MFX196627 MPS196627:MPT196627 MZO196627:MZP196627 NJK196627:NJL196627 NTG196627:NTH196627 ODC196627:ODD196627 OMY196627:OMZ196627 OWU196627:OWV196627 PGQ196627:PGR196627 PQM196627:PQN196627 QAI196627:QAJ196627 QKE196627:QKF196627 QUA196627:QUB196627 RDW196627:RDX196627 RNS196627:RNT196627 RXO196627:RXP196627 SHK196627:SHL196627 SRG196627:SRH196627 TBC196627:TBD196627 TKY196627:TKZ196627 TUU196627:TUV196627 UEQ196627:UER196627 UOM196627:UON196627 UYI196627:UYJ196627 VIE196627:VIF196627 VSA196627:VSB196627 WBW196627:WBX196627 WLS196627:WLT196627 WVO196627:WVP196627 Q262163:R262163 JC262163:JD262163 SY262163:SZ262163 ACU262163:ACV262163 AMQ262163:AMR262163 AWM262163:AWN262163 BGI262163:BGJ262163 BQE262163:BQF262163 CAA262163:CAB262163 CJW262163:CJX262163 CTS262163:CTT262163 DDO262163:DDP262163 DNK262163:DNL262163 DXG262163:DXH262163 EHC262163:EHD262163 EQY262163:EQZ262163 FAU262163:FAV262163 FKQ262163:FKR262163 FUM262163:FUN262163 GEI262163:GEJ262163 GOE262163:GOF262163 GYA262163:GYB262163 HHW262163:HHX262163 HRS262163:HRT262163 IBO262163:IBP262163 ILK262163:ILL262163 IVG262163:IVH262163 JFC262163:JFD262163 JOY262163:JOZ262163 JYU262163:JYV262163 KIQ262163:KIR262163 KSM262163:KSN262163 LCI262163:LCJ262163 LME262163:LMF262163 LWA262163:LWB262163 MFW262163:MFX262163 MPS262163:MPT262163 MZO262163:MZP262163 NJK262163:NJL262163 NTG262163:NTH262163 ODC262163:ODD262163 OMY262163:OMZ262163 OWU262163:OWV262163 PGQ262163:PGR262163 PQM262163:PQN262163 QAI262163:QAJ262163 QKE262163:QKF262163 QUA262163:QUB262163 RDW262163:RDX262163 RNS262163:RNT262163 RXO262163:RXP262163 SHK262163:SHL262163 SRG262163:SRH262163 TBC262163:TBD262163 TKY262163:TKZ262163 TUU262163:TUV262163 UEQ262163:UER262163 UOM262163:UON262163 UYI262163:UYJ262163 VIE262163:VIF262163 VSA262163:VSB262163 WBW262163:WBX262163 WLS262163:WLT262163 WVO262163:WVP262163 Q327699:R327699 JC327699:JD327699 SY327699:SZ327699 ACU327699:ACV327699 AMQ327699:AMR327699 AWM327699:AWN327699 BGI327699:BGJ327699 BQE327699:BQF327699 CAA327699:CAB327699 CJW327699:CJX327699 CTS327699:CTT327699 DDO327699:DDP327699 DNK327699:DNL327699 DXG327699:DXH327699 EHC327699:EHD327699 EQY327699:EQZ327699 FAU327699:FAV327699 FKQ327699:FKR327699 FUM327699:FUN327699 GEI327699:GEJ327699 GOE327699:GOF327699 GYA327699:GYB327699 HHW327699:HHX327699 HRS327699:HRT327699 IBO327699:IBP327699 ILK327699:ILL327699 IVG327699:IVH327699 JFC327699:JFD327699 JOY327699:JOZ327699 JYU327699:JYV327699 KIQ327699:KIR327699 KSM327699:KSN327699 LCI327699:LCJ327699 LME327699:LMF327699 LWA327699:LWB327699 MFW327699:MFX327699 MPS327699:MPT327699 MZO327699:MZP327699 NJK327699:NJL327699 NTG327699:NTH327699 ODC327699:ODD327699 OMY327699:OMZ327699 OWU327699:OWV327699 PGQ327699:PGR327699 PQM327699:PQN327699 QAI327699:QAJ327699 QKE327699:QKF327699 QUA327699:QUB327699 RDW327699:RDX327699 RNS327699:RNT327699 RXO327699:RXP327699 SHK327699:SHL327699 SRG327699:SRH327699 TBC327699:TBD327699 TKY327699:TKZ327699 TUU327699:TUV327699 UEQ327699:UER327699 UOM327699:UON327699 UYI327699:UYJ327699 VIE327699:VIF327699 VSA327699:VSB327699 WBW327699:WBX327699 WLS327699:WLT327699 WVO327699:WVP327699 Q393235:R393235 JC393235:JD393235 SY393235:SZ393235 ACU393235:ACV393235 AMQ393235:AMR393235 AWM393235:AWN393235 BGI393235:BGJ393235 BQE393235:BQF393235 CAA393235:CAB393235 CJW393235:CJX393235 CTS393235:CTT393235 DDO393235:DDP393235 DNK393235:DNL393235 DXG393235:DXH393235 EHC393235:EHD393235 EQY393235:EQZ393235 FAU393235:FAV393235 FKQ393235:FKR393235 FUM393235:FUN393235 GEI393235:GEJ393235 GOE393235:GOF393235 GYA393235:GYB393235 HHW393235:HHX393235 HRS393235:HRT393235 IBO393235:IBP393235 ILK393235:ILL393235 IVG393235:IVH393235 JFC393235:JFD393235 JOY393235:JOZ393235 JYU393235:JYV393235 KIQ393235:KIR393235 KSM393235:KSN393235 LCI393235:LCJ393235 LME393235:LMF393235 LWA393235:LWB393235 MFW393235:MFX393235 MPS393235:MPT393235 MZO393235:MZP393235 NJK393235:NJL393235 NTG393235:NTH393235 ODC393235:ODD393235 OMY393235:OMZ393235 OWU393235:OWV393235 PGQ393235:PGR393235 PQM393235:PQN393235 QAI393235:QAJ393235 QKE393235:QKF393235 QUA393235:QUB393235 RDW393235:RDX393235 RNS393235:RNT393235 RXO393235:RXP393235 SHK393235:SHL393235 SRG393235:SRH393235 TBC393235:TBD393235 TKY393235:TKZ393235 TUU393235:TUV393235 UEQ393235:UER393235 UOM393235:UON393235 UYI393235:UYJ393235 VIE393235:VIF393235 VSA393235:VSB393235 WBW393235:WBX393235 WLS393235:WLT393235 WVO393235:WVP393235 Q458771:R458771 JC458771:JD458771 SY458771:SZ458771 ACU458771:ACV458771 AMQ458771:AMR458771 AWM458771:AWN458771 BGI458771:BGJ458771 BQE458771:BQF458771 CAA458771:CAB458771 CJW458771:CJX458771 CTS458771:CTT458771 DDO458771:DDP458771 DNK458771:DNL458771 DXG458771:DXH458771 EHC458771:EHD458771 EQY458771:EQZ458771 FAU458771:FAV458771 FKQ458771:FKR458771 FUM458771:FUN458771 GEI458771:GEJ458771 GOE458771:GOF458771 GYA458771:GYB458771 HHW458771:HHX458771 HRS458771:HRT458771 IBO458771:IBP458771 ILK458771:ILL458771 IVG458771:IVH458771 JFC458771:JFD458771 JOY458771:JOZ458771 JYU458771:JYV458771 KIQ458771:KIR458771 KSM458771:KSN458771 LCI458771:LCJ458771 LME458771:LMF458771 LWA458771:LWB458771 MFW458771:MFX458771 MPS458771:MPT458771 MZO458771:MZP458771 NJK458771:NJL458771 NTG458771:NTH458771 ODC458771:ODD458771 OMY458771:OMZ458771 OWU458771:OWV458771 PGQ458771:PGR458771 PQM458771:PQN458771 QAI458771:QAJ458771 QKE458771:QKF458771 QUA458771:QUB458771 RDW458771:RDX458771 RNS458771:RNT458771 RXO458771:RXP458771 SHK458771:SHL458771 SRG458771:SRH458771 TBC458771:TBD458771 TKY458771:TKZ458771 TUU458771:TUV458771 UEQ458771:UER458771 UOM458771:UON458771 UYI458771:UYJ458771 VIE458771:VIF458771 VSA458771:VSB458771 WBW458771:WBX458771 WLS458771:WLT458771 WVO458771:WVP458771 Q524307:R524307 JC524307:JD524307 SY524307:SZ524307 ACU524307:ACV524307 AMQ524307:AMR524307 AWM524307:AWN524307 BGI524307:BGJ524307 BQE524307:BQF524307 CAA524307:CAB524307 CJW524307:CJX524307 CTS524307:CTT524307 DDO524307:DDP524307 DNK524307:DNL524307 DXG524307:DXH524307 EHC524307:EHD524307 EQY524307:EQZ524307 FAU524307:FAV524307 FKQ524307:FKR524307 FUM524307:FUN524307 GEI524307:GEJ524307 GOE524307:GOF524307 GYA524307:GYB524307 HHW524307:HHX524307 HRS524307:HRT524307 IBO524307:IBP524307 ILK524307:ILL524307 IVG524307:IVH524307 JFC524307:JFD524307 JOY524307:JOZ524307 JYU524307:JYV524307 KIQ524307:KIR524307 KSM524307:KSN524307 LCI524307:LCJ524307 LME524307:LMF524307 LWA524307:LWB524307 MFW524307:MFX524307 MPS524307:MPT524307 MZO524307:MZP524307 NJK524307:NJL524307 NTG524307:NTH524307 ODC524307:ODD524307 OMY524307:OMZ524307 OWU524307:OWV524307 PGQ524307:PGR524307 PQM524307:PQN524307 QAI524307:QAJ524307 QKE524307:QKF524307 QUA524307:QUB524307 RDW524307:RDX524307 RNS524307:RNT524307 RXO524307:RXP524307 SHK524307:SHL524307 SRG524307:SRH524307 TBC524307:TBD524307 TKY524307:TKZ524307 TUU524307:TUV524307 UEQ524307:UER524307 UOM524307:UON524307 UYI524307:UYJ524307 VIE524307:VIF524307 VSA524307:VSB524307 WBW524307:WBX524307 WLS524307:WLT524307 WVO524307:WVP524307 Q589843:R589843 JC589843:JD589843 SY589843:SZ589843 ACU589843:ACV589843 AMQ589843:AMR589843 AWM589843:AWN589843 BGI589843:BGJ589843 BQE589843:BQF589843 CAA589843:CAB589843 CJW589843:CJX589843 CTS589843:CTT589843 DDO589843:DDP589843 DNK589843:DNL589843 DXG589843:DXH589843 EHC589843:EHD589843 EQY589843:EQZ589843 FAU589843:FAV589843 FKQ589843:FKR589843 FUM589843:FUN589843 GEI589843:GEJ589843 GOE589843:GOF589843 GYA589843:GYB589843 HHW589843:HHX589843 HRS589843:HRT589843 IBO589843:IBP589843 ILK589843:ILL589843 IVG589843:IVH589843 JFC589843:JFD589843 JOY589843:JOZ589843 JYU589843:JYV589843 KIQ589843:KIR589843 KSM589843:KSN589843 LCI589843:LCJ589843 LME589843:LMF589843 LWA589843:LWB589843 MFW589843:MFX589843 MPS589843:MPT589843 MZO589843:MZP589843 NJK589843:NJL589843 NTG589843:NTH589843 ODC589843:ODD589843 OMY589843:OMZ589843 OWU589843:OWV589843 PGQ589843:PGR589843 PQM589843:PQN589843 QAI589843:QAJ589843 QKE589843:QKF589843 QUA589843:QUB589843 RDW589843:RDX589843 RNS589843:RNT589843 RXO589843:RXP589843 SHK589843:SHL589843 SRG589843:SRH589843 TBC589843:TBD589843 TKY589843:TKZ589843 TUU589843:TUV589843 UEQ589843:UER589843 UOM589843:UON589843 UYI589843:UYJ589843 VIE589843:VIF589843 VSA589843:VSB589843 WBW589843:WBX589843 WLS589843:WLT589843 WVO589843:WVP589843 Q655379:R655379 JC655379:JD655379 SY655379:SZ655379 ACU655379:ACV655379 AMQ655379:AMR655379 AWM655379:AWN655379 BGI655379:BGJ655379 BQE655379:BQF655379 CAA655379:CAB655379 CJW655379:CJX655379 CTS655379:CTT655379 DDO655379:DDP655379 DNK655379:DNL655379 DXG655379:DXH655379 EHC655379:EHD655379 EQY655379:EQZ655379 FAU655379:FAV655379 FKQ655379:FKR655379 FUM655379:FUN655379 GEI655379:GEJ655379 GOE655379:GOF655379 GYA655379:GYB655379 HHW655379:HHX655379 HRS655379:HRT655379 IBO655379:IBP655379 ILK655379:ILL655379 IVG655379:IVH655379 JFC655379:JFD655379 JOY655379:JOZ655379 JYU655379:JYV655379 KIQ655379:KIR655379 KSM655379:KSN655379 LCI655379:LCJ655379 LME655379:LMF655379 LWA655379:LWB655379 MFW655379:MFX655379 MPS655379:MPT655379 MZO655379:MZP655379 NJK655379:NJL655379 NTG655379:NTH655379 ODC655379:ODD655379 OMY655379:OMZ655379 OWU655379:OWV655379 PGQ655379:PGR655379 PQM655379:PQN655379 QAI655379:QAJ655379 QKE655379:QKF655379 QUA655379:QUB655379 RDW655379:RDX655379 RNS655379:RNT655379 RXO655379:RXP655379 SHK655379:SHL655379 SRG655379:SRH655379 TBC655379:TBD655379 TKY655379:TKZ655379 TUU655379:TUV655379 UEQ655379:UER655379 UOM655379:UON655379 UYI655379:UYJ655379 VIE655379:VIF655379 VSA655379:VSB655379 WBW655379:WBX655379 WLS655379:WLT655379 WVO655379:WVP655379 Q720915:R720915 JC720915:JD720915 SY720915:SZ720915 ACU720915:ACV720915 AMQ720915:AMR720915 AWM720915:AWN720915 BGI720915:BGJ720915 BQE720915:BQF720915 CAA720915:CAB720915 CJW720915:CJX720915 CTS720915:CTT720915 DDO720915:DDP720915 DNK720915:DNL720915 DXG720915:DXH720915 EHC720915:EHD720915 EQY720915:EQZ720915 FAU720915:FAV720915 FKQ720915:FKR720915 FUM720915:FUN720915 GEI720915:GEJ720915 GOE720915:GOF720915 GYA720915:GYB720915 HHW720915:HHX720915 HRS720915:HRT720915 IBO720915:IBP720915 ILK720915:ILL720915 IVG720915:IVH720915 JFC720915:JFD720915 JOY720915:JOZ720915 JYU720915:JYV720915 KIQ720915:KIR720915 KSM720915:KSN720915 LCI720915:LCJ720915 LME720915:LMF720915 LWA720915:LWB720915 MFW720915:MFX720915 MPS720915:MPT720915 MZO720915:MZP720915 NJK720915:NJL720915 NTG720915:NTH720915 ODC720915:ODD720915 OMY720915:OMZ720915 OWU720915:OWV720915 PGQ720915:PGR720915 PQM720915:PQN720915 QAI720915:QAJ720915 QKE720915:QKF720915 QUA720915:QUB720915 RDW720915:RDX720915 RNS720915:RNT720915 RXO720915:RXP720915 SHK720915:SHL720915 SRG720915:SRH720915 TBC720915:TBD720915 TKY720915:TKZ720915 TUU720915:TUV720915 UEQ720915:UER720915 UOM720915:UON720915 UYI720915:UYJ720915 VIE720915:VIF720915 VSA720915:VSB720915 WBW720915:WBX720915 WLS720915:WLT720915 WVO720915:WVP720915 Q786451:R786451 JC786451:JD786451 SY786451:SZ786451 ACU786451:ACV786451 AMQ786451:AMR786451 AWM786451:AWN786451 BGI786451:BGJ786451 BQE786451:BQF786451 CAA786451:CAB786451 CJW786451:CJX786451 CTS786451:CTT786451 DDO786451:DDP786451 DNK786451:DNL786451 DXG786451:DXH786451 EHC786451:EHD786451 EQY786451:EQZ786451 FAU786451:FAV786451 FKQ786451:FKR786451 FUM786451:FUN786451 GEI786451:GEJ786451 GOE786451:GOF786451 GYA786451:GYB786451 HHW786451:HHX786451 HRS786451:HRT786451 IBO786451:IBP786451 ILK786451:ILL786451 IVG786451:IVH786451 JFC786451:JFD786451 JOY786451:JOZ786451 JYU786451:JYV786451 KIQ786451:KIR786451 KSM786451:KSN786451 LCI786451:LCJ786451 LME786451:LMF786451 LWA786451:LWB786451 MFW786451:MFX786451 MPS786451:MPT786451 MZO786451:MZP786451 NJK786451:NJL786451 NTG786451:NTH786451 ODC786451:ODD786451 OMY786451:OMZ786451 OWU786451:OWV786451 PGQ786451:PGR786451 PQM786451:PQN786451 QAI786451:QAJ786451 QKE786451:QKF786451 QUA786451:QUB786451 RDW786451:RDX786451 RNS786451:RNT786451 RXO786451:RXP786451 SHK786451:SHL786451 SRG786451:SRH786451 TBC786451:TBD786451 TKY786451:TKZ786451 TUU786451:TUV786451 UEQ786451:UER786451 UOM786451:UON786451 UYI786451:UYJ786451 VIE786451:VIF786451 VSA786451:VSB786451 WBW786451:WBX786451 WLS786451:WLT786451 WVO786451:WVP786451 Q851987:R851987 JC851987:JD851987 SY851987:SZ851987 ACU851987:ACV851987 AMQ851987:AMR851987 AWM851987:AWN851987 BGI851987:BGJ851987 BQE851987:BQF851987 CAA851987:CAB851987 CJW851987:CJX851987 CTS851987:CTT851987 DDO851987:DDP851987 DNK851987:DNL851987 DXG851987:DXH851987 EHC851987:EHD851987 EQY851987:EQZ851987 FAU851987:FAV851987 FKQ851987:FKR851987 FUM851987:FUN851987 GEI851987:GEJ851987 GOE851987:GOF851987 GYA851987:GYB851987 HHW851987:HHX851987 HRS851987:HRT851987 IBO851987:IBP851987 ILK851987:ILL851987 IVG851987:IVH851987 JFC851987:JFD851987 JOY851987:JOZ851987 JYU851987:JYV851987 KIQ851987:KIR851987 KSM851987:KSN851987 LCI851987:LCJ851987 LME851987:LMF851987 LWA851987:LWB851987 MFW851987:MFX851987 MPS851987:MPT851987 MZO851987:MZP851987 NJK851987:NJL851987 NTG851987:NTH851987 ODC851987:ODD851987 OMY851987:OMZ851987 OWU851987:OWV851987 PGQ851987:PGR851987 PQM851987:PQN851987 QAI851987:QAJ851987 QKE851987:QKF851987 QUA851987:QUB851987 RDW851987:RDX851987 RNS851987:RNT851987 RXO851987:RXP851987 SHK851987:SHL851987 SRG851987:SRH851987 TBC851987:TBD851987 TKY851987:TKZ851987 TUU851987:TUV851987 UEQ851987:UER851987 UOM851987:UON851987 UYI851987:UYJ851987 VIE851987:VIF851987 VSA851987:VSB851987 WBW851987:WBX851987 WLS851987:WLT851987 WVO851987:WVP851987 Q917523:R917523 JC917523:JD917523 SY917523:SZ917523 ACU917523:ACV917523 AMQ917523:AMR917523 AWM917523:AWN917523 BGI917523:BGJ917523 BQE917523:BQF917523 CAA917523:CAB917523 CJW917523:CJX917523 CTS917523:CTT917523 DDO917523:DDP917523 DNK917523:DNL917523 DXG917523:DXH917523 EHC917523:EHD917523 EQY917523:EQZ917523 FAU917523:FAV917523 FKQ917523:FKR917523 FUM917523:FUN917523 GEI917523:GEJ917523 GOE917523:GOF917523 GYA917523:GYB917523 HHW917523:HHX917523 HRS917523:HRT917523 IBO917523:IBP917523 ILK917523:ILL917523 IVG917523:IVH917523 JFC917523:JFD917523 JOY917523:JOZ917523 JYU917523:JYV917523 KIQ917523:KIR917523 KSM917523:KSN917523 LCI917523:LCJ917523 LME917523:LMF917523 LWA917523:LWB917523 MFW917523:MFX917523 MPS917523:MPT917523 MZO917523:MZP917523 NJK917523:NJL917523 NTG917523:NTH917523 ODC917523:ODD917523 OMY917523:OMZ917523 OWU917523:OWV917523 PGQ917523:PGR917523 PQM917523:PQN917523 QAI917523:QAJ917523 QKE917523:QKF917523 QUA917523:QUB917523 RDW917523:RDX917523 RNS917523:RNT917523 RXO917523:RXP917523 SHK917523:SHL917523 SRG917523:SRH917523 TBC917523:TBD917523 TKY917523:TKZ917523 TUU917523:TUV917523 UEQ917523:UER917523 UOM917523:UON917523 UYI917523:UYJ917523 VIE917523:VIF917523 VSA917523:VSB917523 WBW917523:WBX917523 WLS917523:WLT917523 WVO917523:WVP917523 Q983059:R983059 JC983059:JD983059 SY983059:SZ983059 ACU983059:ACV983059 AMQ983059:AMR983059 AWM983059:AWN983059 BGI983059:BGJ983059 BQE983059:BQF983059 CAA983059:CAB983059 CJW983059:CJX983059 CTS983059:CTT983059 DDO983059:DDP983059 DNK983059:DNL983059 DXG983059:DXH983059 EHC983059:EHD983059 EQY983059:EQZ983059 FAU983059:FAV983059 FKQ983059:FKR983059 FUM983059:FUN983059 GEI983059:GEJ983059 GOE983059:GOF983059 GYA983059:GYB983059 HHW983059:HHX983059 HRS983059:HRT983059 IBO983059:IBP983059 ILK983059:ILL983059 IVG983059:IVH983059 JFC983059:JFD983059 JOY983059:JOZ983059 JYU983059:JYV983059 KIQ983059:KIR983059 KSM983059:KSN983059 LCI983059:LCJ983059 LME983059:LMF983059 LWA983059:LWB983059 MFW983059:MFX983059 MPS983059:MPT983059 MZO983059:MZP983059 NJK983059:NJL983059 NTG983059:NTH983059 ODC983059:ODD983059 OMY983059:OMZ983059 OWU983059:OWV983059 PGQ983059:PGR983059 PQM983059:PQN983059 QAI983059:QAJ983059 QKE983059:QKF983059 QUA983059:QUB983059 RDW983059:RDX983059 RNS983059:RNT983059 RXO983059:RXP983059 SHK983059:SHL983059 SRG983059:SRH983059 TBC983059:TBD983059 TKY983059:TKZ983059 TUU983059:TUV983059 UEQ983059:UER983059 UOM983059:UON983059 UYI983059:UYJ983059 VIE983059:VIF983059 VSA983059:VSB983059 WBW983059:WBX983059 WLS983059:WLT983059 SY23:SZ23">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CX23 AMT23 AWP23 BGL23 BQH23 CAD23 CJZ23 CTV23 DDR23 DNN23 DXJ23 EHF23 ERB23 FAX23 FKT23 FUP23 GEL23 GOH23 GYD23 HHZ23 HRV23 IBR23 ILN23 IVJ23 JFF23 JPB23 JYX23 KIT23 KSP23 LCL23 LMH23 LWD23 MFZ23 MPV23 MZR23 NJN23 NTJ23 ODF23 ONB23 OWX23 PGT23 PQP23 QAL23 QKH23 QUD23 RDZ23 RNV23 RXR23 SHN23 SRJ23 TBF23 TLB23 TUX23 UET23 UOP23 UYL23 VIH23 VSD23 WBZ23 WLV23 WVR23 JH23 TD23 V131091 T65555 JF65555 TB65555 ACX65555 AMT65555 AWP65555 BGL65555 BQH65555 CAD65555 CJZ65555 CTV65555 DDR65555 DNN65555 DXJ65555 EHF65555 ERB65555 FAX65555 FKT65555 FUP65555 GEL65555 GOH65555 GYD65555 HHZ65555 HRV65555 IBR65555 ILN65555 IVJ65555 JFF65555 JPB65555 JYX65555 KIT65555 KSP65555 LCL65555 LMH65555 LWD65555 MFZ65555 MPV65555 MZR65555 NJN65555 NTJ65555 ODF65555 ONB65555 OWX65555 PGT65555 PQP65555 QAL65555 QKH65555 QUD65555 RDZ65555 RNV65555 RXR65555 SHN65555 SRJ65555 TBF65555 TLB65555 TUX65555 UET65555 UOP65555 UYL65555 VIH65555 VSD65555 WBZ65555 WLV65555 WVR65555 T131091 JF131091 TB131091 ACX131091 AMT131091 AWP131091 BGL131091 BQH131091 CAD131091 CJZ131091 CTV131091 DDR131091 DNN131091 DXJ131091 EHF131091 ERB131091 FAX131091 FKT131091 FUP131091 GEL131091 GOH131091 GYD131091 HHZ131091 HRV131091 IBR131091 ILN131091 IVJ131091 JFF131091 JPB131091 JYX131091 KIT131091 KSP131091 LCL131091 LMH131091 LWD131091 MFZ131091 MPV131091 MZR131091 NJN131091 NTJ131091 ODF131091 ONB131091 OWX131091 PGT131091 PQP131091 QAL131091 QKH131091 QUD131091 RDZ131091 RNV131091 RXR131091 SHN131091 SRJ131091 TBF131091 TLB131091 TUX131091 UET131091 UOP131091 UYL131091 VIH131091 VSD131091 WBZ131091 WLV131091 WVR131091 T196627 JF196627 TB196627 ACX196627 AMT196627 AWP196627 BGL196627 BQH196627 CAD196627 CJZ196627 CTV196627 DDR196627 DNN196627 DXJ196627 EHF196627 ERB196627 FAX196627 FKT196627 FUP196627 GEL196627 GOH196627 GYD196627 HHZ196627 HRV196627 IBR196627 ILN196627 IVJ196627 JFF196627 JPB196627 JYX196627 KIT196627 KSP196627 LCL196627 LMH196627 LWD196627 MFZ196627 MPV196627 MZR196627 NJN196627 NTJ196627 ODF196627 ONB196627 OWX196627 PGT196627 PQP196627 QAL196627 QKH196627 QUD196627 RDZ196627 RNV196627 RXR196627 SHN196627 SRJ196627 TBF196627 TLB196627 TUX196627 UET196627 UOP196627 UYL196627 VIH196627 VSD196627 WBZ196627 WLV196627 WVR196627 T262163 JF262163 TB262163 ACX262163 AMT262163 AWP262163 BGL262163 BQH262163 CAD262163 CJZ262163 CTV262163 DDR262163 DNN262163 DXJ262163 EHF262163 ERB262163 FAX262163 FKT262163 FUP262163 GEL262163 GOH262163 GYD262163 HHZ262163 HRV262163 IBR262163 ILN262163 IVJ262163 JFF262163 JPB262163 JYX262163 KIT262163 KSP262163 LCL262163 LMH262163 LWD262163 MFZ262163 MPV262163 MZR262163 NJN262163 NTJ262163 ODF262163 ONB262163 OWX262163 PGT262163 PQP262163 QAL262163 QKH262163 QUD262163 RDZ262163 RNV262163 RXR262163 SHN262163 SRJ262163 TBF262163 TLB262163 TUX262163 UET262163 UOP262163 UYL262163 VIH262163 VSD262163 WBZ262163 WLV262163 WVR262163 T327699 JF327699 TB327699 ACX327699 AMT327699 AWP327699 BGL327699 BQH327699 CAD327699 CJZ327699 CTV327699 DDR327699 DNN327699 DXJ327699 EHF327699 ERB327699 FAX327699 FKT327699 FUP327699 GEL327699 GOH327699 GYD327699 HHZ327699 HRV327699 IBR327699 ILN327699 IVJ327699 JFF327699 JPB327699 JYX327699 KIT327699 KSP327699 LCL327699 LMH327699 LWD327699 MFZ327699 MPV327699 MZR327699 NJN327699 NTJ327699 ODF327699 ONB327699 OWX327699 PGT327699 PQP327699 QAL327699 QKH327699 QUD327699 RDZ327699 RNV327699 RXR327699 SHN327699 SRJ327699 TBF327699 TLB327699 TUX327699 UET327699 UOP327699 UYL327699 VIH327699 VSD327699 WBZ327699 WLV327699 WVR327699 T393235 JF393235 TB393235 ACX393235 AMT393235 AWP393235 BGL393235 BQH393235 CAD393235 CJZ393235 CTV393235 DDR393235 DNN393235 DXJ393235 EHF393235 ERB393235 FAX393235 FKT393235 FUP393235 GEL393235 GOH393235 GYD393235 HHZ393235 HRV393235 IBR393235 ILN393235 IVJ393235 JFF393235 JPB393235 JYX393235 KIT393235 KSP393235 LCL393235 LMH393235 LWD393235 MFZ393235 MPV393235 MZR393235 NJN393235 NTJ393235 ODF393235 ONB393235 OWX393235 PGT393235 PQP393235 QAL393235 QKH393235 QUD393235 RDZ393235 RNV393235 RXR393235 SHN393235 SRJ393235 TBF393235 TLB393235 TUX393235 UET393235 UOP393235 UYL393235 VIH393235 VSD393235 WBZ393235 WLV393235 WVR393235 T458771 JF458771 TB458771 ACX458771 AMT458771 AWP458771 BGL458771 BQH458771 CAD458771 CJZ458771 CTV458771 DDR458771 DNN458771 DXJ458771 EHF458771 ERB458771 FAX458771 FKT458771 FUP458771 GEL458771 GOH458771 GYD458771 HHZ458771 HRV458771 IBR458771 ILN458771 IVJ458771 JFF458771 JPB458771 JYX458771 KIT458771 KSP458771 LCL458771 LMH458771 LWD458771 MFZ458771 MPV458771 MZR458771 NJN458771 NTJ458771 ODF458771 ONB458771 OWX458771 PGT458771 PQP458771 QAL458771 QKH458771 QUD458771 RDZ458771 RNV458771 RXR458771 SHN458771 SRJ458771 TBF458771 TLB458771 TUX458771 UET458771 UOP458771 UYL458771 VIH458771 VSD458771 WBZ458771 WLV458771 WVR458771 T524307 JF524307 TB524307 ACX524307 AMT524307 AWP524307 BGL524307 BQH524307 CAD524307 CJZ524307 CTV524307 DDR524307 DNN524307 DXJ524307 EHF524307 ERB524307 FAX524307 FKT524307 FUP524307 GEL524307 GOH524307 GYD524307 HHZ524307 HRV524307 IBR524307 ILN524307 IVJ524307 JFF524307 JPB524307 JYX524307 KIT524307 KSP524307 LCL524307 LMH524307 LWD524307 MFZ524307 MPV524307 MZR524307 NJN524307 NTJ524307 ODF524307 ONB524307 OWX524307 PGT524307 PQP524307 QAL524307 QKH524307 QUD524307 RDZ524307 RNV524307 RXR524307 SHN524307 SRJ524307 TBF524307 TLB524307 TUX524307 UET524307 UOP524307 UYL524307 VIH524307 VSD524307 WBZ524307 WLV524307 WVR524307 T589843 JF589843 TB589843 ACX589843 AMT589843 AWP589843 BGL589843 BQH589843 CAD589843 CJZ589843 CTV589843 DDR589843 DNN589843 DXJ589843 EHF589843 ERB589843 FAX589843 FKT589843 FUP589843 GEL589843 GOH589843 GYD589843 HHZ589843 HRV589843 IBR589843 ILN589843 IVJ589843 JFF589843 JPB589843 JYX589843 KIT589843 KSP589843 LCL589843 LMH589843 LWD589843 MFZ589843 MPV589843 MZR589843 NJN589843 NTJ589843 ODF589843 ONB589843 OWX589843 PGT589843 PQP589843 QAL589843 QKH589843 QUD589843 RDZ589843 RNV589843 RXR589843 SHN589843 SRJ589843 TBF589843 TLB589843 TUX589843 UET589843 UOP589843 UYL589843 VIH589843 VSD589843 WBZ589843 WLV589843 WVR589843 T655379 JF655379 TB655379 ACX655379 AMT655379 AWP655379 BGL655379 BQH655379 CAD655379 CJZ655379 CTV655379 DDR655379 DNN655379 DXJ655379 EHF655379 ERB655379 FAX655379 FKT655379 FUP655379 GEL655379 GOH655379 GYD655379 HHZ655379 HRV655379 IBR655379 ILN655379 IVJ655379 JFF655379 JPB655379 JYX655379 KIT655379 KSP655379 LCL655379 LMH655379 LWD655379 MFZ655379 MPV655379 MZR655379 NJN655379 NTJ655379 ODF655379 ONB655379 OWX655379 PGT655379 PQP655379 QAL655379 QKH655379 QUD655379 RDZ655379 RNV655379 RXR655379 SHN655379 SRJ655379 TBF655379 TLB655379 TUX655379 UET655379 UOP655379 UYL655379 VIH655379 VSD655379 WBZ655379 WLV655379 WVR655379 T720915 JF720915 TB720915 ACX720915 AMT720915 AWP720915 BGL720915 BQH720915 CAD720915 CJZ720915 CTV720915 DDR720915 DNN720915 DXJ720915 EHF720915 ERB720915 FAX720915 FKT720915 FUP720915 GEL720915 GOH720915 GYD720915 HHZ720915 HRV720915 IBR720915 ILN720915 IVJ720915 JFF720915 JPB720915 JYX720915 KIT720915 KSP720915 LCL720915 LMH720915 LWD720915 MFZ720915 MPV720915 MZR720915 NJN720915 NTJ720915 ODF720915 ONB720915 OWX720915 PGT720915 PQP720915 QAL720915 QKH720915 QUD720915 RDZ720915 RNV720915 RXR720915 SHN720915 SRJ720915 TBF720915 TLB720915 TUX720915 UET720915 UOP720915 UYL720915 VIH720915 VSD720915 WBZ720915 WLV720915 WVR720915 T786451 JF786451 TB786451 ACX786451 AMT786451 AWP786451 BGL786451 BQH786451 CAD786451 CJZ786451 CTV786451 DDR786451 DNN786451 DXJ786451 EHF786451 ERB786451 FAX786451 FKT786451 FUP786451 GEL786451 GOH786451 GYD786451 HHZ786451 HRV786451 IBR786451 ILN786451 IVJ786451 JFF786451 JPB786451 JYX786451 KIT786451 KSP786451 LCL786451 LMH786451 LWD786451 MFZ786451 MPV786451 MZR786451 NJN786451 NTJ786451 ODF786451 ONB786451 OWX786451 PGT786451 PQP786451 QAL786451 QKH786451 QUD786451 RDZ786451 RNV786451 RXR786451 SHN786451 SRJ786451 TBF786451 TLB786451 TUX786451 UET786451 UOP786451 UYL786451 VIH786451 VSD786451 WBZ786451 WLV786451 WVR786451 T851987 JF851987 TB851987 ACX851987 AMT851987 AWP851987 BGL851987 BQH851987 CAD851987 CJZ851987 CTV851987 DDR851987 DNN851987 DXJ851987 EHF851987 ERB851987 FAX851987 FKT851987 FUP851987 GEL851987 GOH851987 GYD851987 HHZ851987 HRV851987 IBR851987 ILN851987 IVJ851987 JFF851987 JPB851987 JYX851987 KIT851987 KSP851987 LCL851987 LMH851987 LWD851987 MFZ851987 MPV851987 MZR851987 NJN851987 NTJ851987 ODF851987 ONB851987 OWX851987 PGT851987 PQP851987 QAL851987 QKH851987 QUD851987 RDZ851987 RNV851987 RXR851987 SHN851987 SRJ851987 TBF851987 TLB851987 TUX851987 UET851987 UOP851987 UYL851987 VIH851987 VSD851987 WBZ851987 WLV851987 WVR851987 T917523 JF917523 TB917523 ACX917523 AMT917523 AWP917523 BGL917523 BQH917523 CAD917523 CJZ917523 CTV917523 DDR917523 DNN917523 DXJ917523 EHF917523 ERB917523 FAX917523 FKT917523 FUP917523 GEL917523 GOH917523 GYD917523 HHZ917523 HRV917523 IBR917523 ILN917523 IVJ917523 JFF917523 JPB917523 JYX917523 KIT917523 KSP917523 LCL917523 LMH917523 LWD917523 MFZ917523 MPV917523 MZR917523 NJN917523 NTJ917523 ODF917523 ONB917523 OWX917523 PGT917523 PQP917523 QAL917523 QKH917523 QUD917523 RDZ917523 RNV917523 RXR917523 SHN917523 SRJ917523 TBF917523 TLB917523 TUX917523 UET917523 UOP917523 UYL917523 VIH917523 VSD917523 WBZ917523 WLV917523 WVR917523 T983059 JF983059 TB983059 ACX983059 AMT983059 AWP983059 BGL983059 BQH983059 CAD983059 CJZ983059 CTV983059 DDR983059 DNN983059 DXJ983059 EHF983059 ERB983059 FAX983059 FKT983059 FUP983059 GEL983059 GOH983059 GYD983059 HHZ983059 HRV983059 IBR983059 ILN983059 IVJ983059 JFF983059 JPB983059 JYX983059 KIT983059 KSP983059 LCL983059 LMH983059 LWD983059 MFZ983059 MPV983059 MZR983059 NJN983059 NTJ983059 ODF983059 ONB983059 OWX983059 PGT983059 PQP983059 QAL983059 QKH983059 QUD983059 RDZ983059 RNV983059 RXR983059 SHN983059 SRJ983059 TBF983059 TLB983059 TUX983059 UET983059 UOP983059 UYL983059 VIH983059 VSD983059 WBZ983059 WLV983059 WVR983059 ACZ23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T23 V196627 JF23 V262163 JH65555 TD65555 ACZ65555 AMV65555 AWR65555 BGN65555 BQJ65555 CAF65555 CKB65555 CTX65555 DDT65555 DNP65555 DXL65555 EHH65555 ERD65555 FAZ65555 FKV65555 FUR65555 GEN65555 GOJ65555 GYF65555 HIB65555 HRX65555 IBT65555 ILP65555 IVL65555 JFH65555 JPD65555 JYZ65555 KIV65555 KSR65555 LCN65555 LMJ65555 LWF65555 MGB65555 MPX65555 MZT65555 NJP65555 NTL65555 ODH65555 OND65555 OWZ65555 PGV65555 PQR65555 QAN65555 QKJ65555 QUF65555 REB65555 RNX65555 RXT65555 SHP65555 SRL65555 TBH65555 TLD65555 TUZ65555 UEV65555 UOR65555 UYN65555 VIJ65555 VSF65555 WCB65555 WLX65555 WVT65555 V327699 JH131091 TD131091 ACZ131091 AMV131091 AWR131091 BGN131091 BQJ131091 CAF131091 CKB131091 CTX131091 DDT131091 DNP131091 DXL131091 EHH131091 ERD131091 FAZ131091 FKV131091 FUR131091 GEN131091 GOJ131091 GYF131091 HIB131091 HRX131091 IBT131091 ILP131091 IVL131091 JFH131091 JPD131091 JYZ131091 KIV131091 KSR131091 LCN131091 LMJ131091 LWF131091 MGB131091 MPX131091 MZT131091 NJP131091 NTL131091 ODH131091 OND131091 OWZ131091 PGV131091 PQR131091 QAN131091 QKJ131091 QUF131091 REB131091 RNX131091 RXT131091 SHP131091 SRL131091 TBH131091 TLD131091 TUZ131091 UEV131091 UOR131091 UYN131091 VIJ131091 VSF131091 WCB131091 WLX131091 WVT131091 V393235 JH196627 TD196627 ACZ196627 AMV196627 AWR196627 BGN196627 BQJ196627 CAF196627 CKB196627 CTX196627 DDT196627 DNP196627 DXL196627 EHH196627 ERD196627 FAZ196627 FKV196627 FUR196627 GEN196627 GOJ196627 GYF196627 HIB196627 HRX196627 IBT196627 ILP196627 IVL196627 JFH196627 JPD196627 JYZ196627 KIV196627 KSR196627 LCN196627 LMJ196627 LWF196627 MGB196627 MPX196627 MZT196627 NJP196627 NTL196627 ODH196627 OND196627 OWZ196627 PGV196627 PQR196627 QAN196627 QKJ196627 QUF196627 REB196627 RNX196627 RXT196627 SHP196627 SRL196627 TBH196627 TLD196627 TUZ196627 UEV196627 UOR196627 UYN196627 VIJ196627 VSF196627 WCB196627 WLX196627 WVT196627 V458771 JH262163 TD262163 ACZ262163 AMV262163 AWR262163 BGN262163 BQJ262163 CAF262163 CKB262163 CTX262163 DDT262163 DNP262163 DXL262163 EHH262163 ERD262163 FAZ262163 FKV262163 FUR262163 GEN262163 GOJ262163 GYF262163 HIB262163 HRX262163 IBT262163 ILP262163 IVL262163 JFH262163 JPD262163 JYZ262163 KIV262163 KSR262163 LCN262163 LMJ262163 LWF262163 MGB262163 MPX262163 MZT262163 NJP262163 NTL262163 ODH262163 OND262163 OWZ262163 PGV262163 PQR262163 QAN262163 QKJ262163 QUF262163 REB262163 RNX262163 RXT262163 SHP262163 SRL262163 TBH262163 TLD262163 TUZ262163 UEV262163 UOR262163 UYN262163 VIJ262163 VSF262163 WCB262163 WLX262163 WVT262163 V524307 JH327699 TD327699 ACZ327699 AMV327699 AWR327699 BGN327699 BQJ327699 CAF327699 CKB327699 CTX327699 DDT327699 DNP327699 DXL327699 EHH327699 ERD327699 FAZ327699 FKV327699 FUR327699 GEN327699 GOJ327699 GYF327699 HIB327699 HRX327699 IBT327699 ILP327699 IVL327699 JFH327699 JPD327699 JYZ327699 KIV327699 KSR327699 LCN327699 LMJ327699 LWF327699 MGB327699 MPX327699 MZT327699 NJP327699 NTL327699 ODH327699 OND327699 OWZ327699 PGV327699 PQR327699 QAN327699 QKJ327699 QUF327699 REB327699 RNX327699 RXT327699 SHP327699 SRL327699 TBH327699 TLD327699 TUZ327699 UEV327699 UOR327699 UYN327699 VIJ327699 VSF327699 WCB327699 WLX327699 WVT327699 V851987 JH393235 TD393235 ACZ393235 AMV393235 AWR393235 BGN393235 BQJ393235 CAF393235 CKB393235 CTX393235 DDT393235 DNP393235 DXL393235 EHH393235 ERD393235 FAZ393235 FKV393235 FUR393235 GEN393235 GOJ393235 GYF393235 HIB393235 HRX393235 IBT393235 ILP393235 IVL393235 JFH393235 JPD393235 JYZ393235 KIV393235 KSR393235 LCN393235 LMJ393235 LWF393235 MGB393235 MPX393235 MZT393235 NJP393235 NTL393235 ODH393235 OND393235 OWZ393235 PGV393235 PQR393235 QAN393235 QKJ393235 QUF393235 REB393235 RNX393235 RXT393235 SHP393235 SRL393235 TBH393235 TLD393235 TUZ393235 UEV393235 UOR393235 UYN393235 VIJ393235 VSF393235 WCB393235 WLX393235 WVT393235 V589843 JH458771 TD458771 ACZ458771 AMV458771 AWR458771 BGN458771 BQJ458771 CAF458771 CKB458771 CTX458771 DDT458771 DNP458771 DXL458771 EHH458771 ERD458771 FAZ458771 FKV458771 FUR458771 GEN458771 GOJ458771 GYF458771 HIB458771 HRX458771 IBT458771 ILP458771 IVL458771 JFH458771 JPD458771 JYZ458771 KIV458771 KSR458771 LCN458771 LMJ458771 LWF458771 MGB458771 MPX458771 MZT458771 NJP458771 NTL458771 ODH458771 OND458771 OWZ458771 PGV458771 PQR458771 QAN458771 QKJ458771 QUF458771 REB458771 RNX458771 RXT458771 SHP458771 SRL458771 TBH458771 TLD458771 TUZ458771 UEV458771 UOR458771 UYN458771 VIJ458771 VSF458771 WCB458771 WLX458771 WVT458771 V655379 JH524307 TD524307 ACZ524307 AMV524307 AWR524307 BGN524307 BQJ524307 CAF524307 CKB524307 CTX524307 DDT524307 DNP524307 DXL524307 EHH524307 ERD524307 FAZ524307 FKV524307 FUR524307 GEN524307 GOJ524307 GYF524307 HIB524307 HRX524307 IBT524307 ILP524307 IVL524307 JFH524307 JPD524307 JYZ524307 KIV524307 KSR524307 LCN524307 LMJ524307 LWF524307 MGB524307 MPX524307 MZT524307 NJP524307 NTL524307 ODH524307 OND524307 OWZ524307 PGV524307 PQR524307 QAN524307 QKJ524307 QUF524307 REB524307 RNX524307 RXT524307 SHP524307 SRL524307 TBH524307 TLD524307 TUZ524307 UEV524307 UOR524307 UYN524307 VIJ524307 VSF524307 WCB524307 WLX524307 WVT524307 V720915 JH589843 TD589843 ACZ589843 AMV589843 AWR589843 BGN589843 BQJ589843 CAF589843 CKB589843 CTX589843 DDT589843 DNP589843 DXL589843 EHH589843 ERD589843 FAZ589843 FKV589843 FUR589843 GEN589843 GOJ589843 GYF589843 HIB589843 HRX589843 IBT589843 ILP589843 IVL589843 JFH589843 JPD589843 JYZ589843 KIV589843 KSR589843 LCN589843 LMJ589843 LWF589843 MGB589843 MPX589843 MZT589843 NJP589843 NTL589843 ODH589843 OND589843 OWZ589843 PGV589843 PQR589843 QAN589843 QKJ589843 QUF589843 REB589843 RNX589843 RXT589843 SHP589843 SRL589843 TBH589843 TLD589843 TUZ589843 UEV589843 UOR589843 UYN589843 VIJ589843 VSF589843 WCB589843 WLX589843 WVT589843 V786451 JH655379 TD655379 ACZ655379 AMV655379 AWR655379 BGN655379 BQJ655379 CAF655379 CKB655379 CTX655379 DDT655379 DNP655379 DXL655379 EHH655379 ERD655379 FAZ655379 FKV655379 FUR655379 GEN655379 GOJ655379 GYF655379 HIB655379 HRX655379 IBT655379 ILP655379 IVL655379 JFH655379 JPD655379 JYZ655379 KIV655379 KSR655379 LCN655379 LMJ655379 LWF655379 MGB655379 MPX655379 MZT655379 NJP655379 NTL655379 ODH655379 OND655379 OWZ655379 PGV655379 PQR655379 QAN655379 QKJ655379 QUF655379 REB655379 RNX655379 RXT655379 SHP655379 SRL655379 TBH655379 TLD655379 TUZ655379 UEV655379 UOR655379 UYN655379 VIJ655379 VSF655379 WCB655379 WLX655379 WVT655379 V917523 JH720915 TD720915 ACZ720915 AMV720915 AWR720915 BGN720915 BQJ720915 CAF720915 CKB720915 CTX720915 DDT720915 DNP720915 DXL720915 EHH720915 ERD720915 FAZ720915 FKV720915 FUR720915 GEN720915 GOJ720915 GYF720915 HIB720915 HRX720915 IBT720915 ILP720915 IVL720915 JFH720915 JPD720915 JYZ720915 KIV720915 KSR720915 LCN720915 LMJ720915 LWF720915 MGB720915 MPX720915 MZT720915 NJP720915 NTL720915 ODH720915 OND720915 OWZ720915 PGV720915 PQR720915 QAN720915 QKJ720915 QUF720915 REB720915 RNX720915 RXT720915 SHP720915 SRL720915 TBH720915 TLD720915 TUZ720915 UEV720915 UOR720915 UYN720915 VIJ720915 VSF720915 WCB720915 WLX720915 WVT720915 V23 JH786451 TD786451 ACZ786451 AMV786451 AWR786451 BGN786451 BQJ786451 CAF786451 CKB786451 CTX786451 DDT786451 DNP786451 DXL786451 EHH786451 ERD786451 FAZ786451 FKV786451 FUR786451 GEN786451 GOJ786451 GYF786451 HIB786451 HRX786451 IBT786451 ILP786451 IVL786451 JFH786451 JPD786451 JYZ786451 KIV786451 KSR786451 LCN786451 LMJ786451 LWF786451 MGB786451 MPX786451 MZT786451 NJP786451 NTL786451 ODH786451 OND786451 OWZ786451 PGV786451 PQR786451 QAN786451 QKJ786451 QUF786451 REB786451 RNX786451 RXT786451 SHP786451 SRL786451 TBH786451 TLD786451 TUZ786451 UEV786451 UOR786451 UYN786451 VIJ786451 VSF786451 WCB786451 WLX786451 WVT786451 V983059 JH851987 TD851987 ACZ851987 AMV851987 AWR851987 BGN851987 BQJ851987 CAF851987 CKB851987 CTX851987 DDT851987 DNP851987 DXL851987 EHH851987 ERD851987 FAZ851987 FKV851987 FUR851987 GEN851987 GOJ851987 GYF851987 HIB851987 HRX851987 IBT851987 ILP851987 IVL851987 JFH851987 JPD851987 JYZ851987 KIV851987 KSR851987 LCN851987 LMJ851987 LWF851987 MGB851987 MPX851987 MZT851987 NJP851987 NTL851987 ODH851987 OND851987 OWZ851987 PGV851987 PQR851987 QAN851987 QKJ851987 QUF851987 REB851987 RNX851987 RXT851987 SHP851987 SRL851987 TBH851987 TLD851987 TUZ851987 UEV851987 UOR851987 UYN851987 VIJ851987 VSF851987 WCB851987 WLX851987 WVT851987 JH917523 TD917523 ACZ917523 AMV917523 AWR917523 BGN917523 BQJ917523 CAF917523 CKB917523 CTX917523 DDT917523 DNP917523 DXL917523 EHH917523 ERD917523 FAZ917523 FKV917523 FUR917523 GEN917523 GOJ917523 GYF917523 HIB917523 HRX917523 IBT917523 ILP917523 IVL917523 JFH917523 JPD917523 JYZ917523 KIV917523 KSR917523 LCN917523 LMJ917523 LWF917523 MGB917523 MPX917523 MZT917523 NJP917523 NTL917523 ODH917523 OND917523 OWZ917523 PGV917523 PQR917523 QAN917523 QKJ917523 QUF917523 REB917523 RNX917523 RXT917523 SHP917523 SRL917523 TBH917523 TLD917523 TUZ917523 UEV917523 UOR917523 UYN917523 VIJ917523 VSF917523 WCB917523 WLX917523 WVT917523 WVT983059 JH983059 TD983059 ACZ983059 AMV983059 AWR983059 BGN983059 BQJ983059 CAF983059 CKB983059 CTX983059 DDT983059 DNP983059 DXL983059 EHH983059 ERD983059 FAZ983059 FKV983059 FUR983059 GEN983059 GOJ983059 GYF983059 HIB983059 HRX983059 IBT983059 ILP983059 IVL983059 JFH983059 JPD983059 JYZ983059 KIV983059 KSR983059 LCN983059 LMJ983059 LWF983059 MGB983059 MPX983059 MZT983059 NJP983059 NTL983059 ODH983059 OND983059 OWZ983059 PGV983059 PQR983059 QAN983059 QKJ983059 QUF983059 REB983059 RNX983059 RXT983059 SHP983059 SRL983059 TBH983059 TLD983059 TUZ983059 UEV983059 UOR983059 UYN983059 VIJ983059 VSF983059 WCB983059 WLX983059 TB23 V65555"/>
    <dataValidation allowBlank="1" promptTitle="checkPeriodRange" sqref="R24 JD24 SZ24 ACV24 AMR24 AWN24 BGJ24 BQF24 CAB24 CJX24 CTT24 DDP24 DNL24 DXH24 EHD24 EQZ24 FAV24 FKR24 FUN24 GEJ24 GOF24 GYB24 HHX24 HRT24 IBP24 ILL24 IVH24 JFD24 JOZ24 JYV24 KIR24 KSN24 LCJ24 LMF24 LWB24 MFX24 MPT24 MZP24 NJL24 NTH24 ODD24 OMZ24 OWV24 PGR24 PQN24 QAJ24 QKF24 QUB24 RDX24 RNT24 RXP24 SHL24 SRH24 TBD24 TKZ24 TUV24 UER24 UON24 UYJ24 VIF24 VSB24 WBX24 WLT24 WVP24 R65556 JD65556 SZ65556 ACV65556 AMR65556 AWN65556 BGJ65556 BQF65556 CAB65556 CJX65556 CTT65556 DDP65556 DNL65556 DXH65556 EHD65556 EQZ65556 FAV65556 FKR65556 FUN65556 GEJ65556 GOF65556 GYB65556 HHX65556 HRT65556 IBP65556 ILL65556 IVH65556 JFD65556 JOZ65556 JYV65556 KIR65556 KSN65556 LCJ65556 LMF65556 LWB65556 MFX65556 MPT65556 MZP65556 NJL65556 NTH65556 ODD65556 OMZ65556 OWV65556 PGR65556 PQN65556 QAJ65556 QKF65556 QUB65556 RDX65556 RNT65556 RXP65556 SHL65556 SRH65556 TBD65556 TKZ65556 TUV65556 UER65556 UON65556 UYJ65556 VIF65556 VSB65556 WBX65556 WLT65556 WVP65556 R131092 JD131092 SZ131092 ACV131092 AMR131092 AWN131092 BGJ131092 BQF131092 CAB131092 CJX131092 CTT131092 DDP131092 DNL131092 DXH131092 EHD131092 EQZ131092 FAV131092 FKR131092 FUN131092 GEJ131092 GOF131092 GYB131092 HHX131092 HRT131092 IBP131092 ILL131092 IVH131092 JFD131092 JOZ131092 JYV131092 KIR131092 KSN131092 LCJ131092 LMF131092 LWB131092 MFX131092 MPT131092 MZP131092 NJL131092 NTH131092 ODD131092 OMZ131092 OWV131092 PGR131092 PQN131092 QAJ131092 QKF131092 QUB131092 RDX131092 RNT131092 RXP131092 SHL131092 SRH131092 TBD131092 TKZ131092 TUV131092 UER131092 UON131092 UYJ131092 VIF131092 VSB131092 WBX131092 WLT131092 WVP131092 R196628 JD196628 SZ196628 ACV196628 AMR196628 AWN196628 BGJ196628 BQF196628 CAB196628 CJX196628 CTT196628 DDP196628 DNL196628 DXH196628 EHD196628 EQZ196628 FAV196628 FKR196628 FUN196628 GEJ196628 GOF196628 GYB196628 HHX196628 HRT196628 IBP196628 ILL196628 IVH196628 JFD196628 JOZ196628 JYV196628 KIR196628 KSN196628 LCJ196628 LMF196628 LWB196628 MFX196628 MPT196628 MZP196628 NJL196628 NTH196628 ODD196628 OMZ196628 OWV196628 PGR196628 PQN196628 QAJ196628 QKF196628 QUB196628 RDX196628 RNT196628 RXP196628 SHL196628 SRH196628 TBD196628 TKZ196628 TUV196628 UER196628 UON196628 UYJ196628 VIF196628 VSB196628 WBX196628 WLT196628 WVP196628 R262164 JD262164 SZ262164 ACV262164 AMR262164 AWN262164 BGJ262164 BQF262164 CAB262164 CJX262164 CTT262164 DDP262164 DNL262164 DXH262164 EHD262164 EQZ262164 FAV262164 FKR262164 FUN262164 GEJ262164 GOF262164 GYB262164 HHX262164 HRT262164 IBP262164 ILL262164 IVH262164 JFD262164 JOZ262164 JYV262164 KIR262164 KSN262164 LCJ262164 LMF262164 LWB262164 MFX262164 MPT262164 MZP262164 NJL262164 NTH262164 ODD262164 OMZ262164 OWV262164 PGR262164 PQN262164 QAJ262164 QKF262164 QUB262164 RDX262164 RNT262164 RXP262164 SHL262164 SRH262164 TBD262164 TKZ262164 TUV262164 UER262164 UON262164 UYJ262164 VIF262164 VSB262164 WBX262164 WLT262164 WVP262164 R327700 JD327700 SZ327700 ACV327700 AMR327700 AWN327700 BGJ327700 BQF327700 CAB327700 CJX327700 CTT327700 DDP327700 DNL327700 DXH327700 EHD327700 EQZ327700 FAV327700 FKR327700 FUN327700 GEJ327700 GOF327700 GYB327700 HHX327700 HRT327700 IBP327700 ILL327700 IVH327700 JFD327700 JOZ327700 JYV327700 KIR327700 KSN327700 LCJ327700 LMF327700 LWB327700 MFX327700 MPT327700 MZP327700 NJL327700 NTH327700 ODD327700 OMZ327700 OWV327700 PGR327700 PQN327700 QAJ327700 QKF327700 QUB327700 RDX327700 RNT327700 RXP327700 SHL327700 SRH327700 TBD327700 TKZ327700 TUV327700 UER327700 UON327700 UYJ327700 VIF327700 VSB327700 WBX327700 WLT327700 WVP327700 R393236 JD393236 SZ393236 ACV393236 AMR393236 AWN393236 BGJ393236 BQF393236 CAB393236 CJX393236 CTT393236 DDP393236 DNL393236 DXH393236 EHD393236 EQZ393236 FAV393236 FKR393236 FUN393236 GEJ393236 GOF393236 GYB393236 HHX393236 HRT393236 IBP393236 ILL393236 IVH393236 JFD393236 JOZ393236 JYV393236 KIR393236 KSN393236 LCJ393236 LMF393236 LWB393236 MFX393236 MPT393236 MZP393236 NJL393236 NTH393236 ODD393236 OMZ393236 OWV393236 PGR393236 PQN393236 QAJ393236 QKF393236 QUB393236 RDX393236 RNT393236 RXP393236 SHL393236 SRH393236 TBD393236 TKZ393236 TUV393236 UER393236 UON393236 UYJ393236 VIF393236 VSB393236 WBX393236 WLT393236 WVP393236 R458772 JD458772 SZ458772 ACV458772 AMR458772 AWN458772 BGJ458772 BQF458772 CAB458772 CJX458772 CTT458772 DDP458772 DNL458772 DXH458772 EHD458772 EQZ458772 FAV458772 FKR458772 FUN458772 GEJ458772 GOF458772 GYB458772 HHX458772 HRT458772 IBP458772 ILL458772 IVH458772 JFD458772 JOZ458772 JYV458772 KIR458772 KSN458772 LCJ458772 LMF458772 LWB458772 MFX458772 MPT458772 MZP458772 NJL458772 NTH458772 ODD458772 OMZ458772 OWV458772 PGR458772 PQN458772 QAJ458772 QKF458772 QUB458772 RDX458772 RNT458772 RXP458772 SHL458772 SRH458772 TBD458772 TKZ458772 TUV458772 UER458772 UON458772 UYJ458772 VIF458772 VSB458772 WBX458772 WLT458772 WVP458772 R524308 JD524308 SZ524308 ACV524308 AMR524308 AWN524308 BGJ524308 BQF524308 CAB524308 CJX524308 CTT524308 DDP524308 DNL524308 DXH524308 EHD524308 EQZ524308 FAV524308 FKR524308 FUN524308 GEJ524308 GOF524308 GYB524308 HHX524308 HRT524308 IBP524308 ILL524308 IVH524308 JFD524308 JOZ524308 JYV524308 KIR524308 KSN524308 LCJ524308 LMF524308 LWB524308 MFX524308 MPT524308 MZP524308 NJL524308 NTH524308 ODD524308 OMZ524308 OWV524308 PGR524308 PQN524308 QAJ524308 QKF524308 QUB524308 RDX524308 RNT524308 RXP524308 SHL524308 SRH524308 TBD524308 TKZ524308 TUV524308 UER524308 UON524308 UYJ524308 VIF524308 VSB524308 WBX524308 WLT524308 WVP524308 R589844 JD589844 SZ589844 ACV589844 AMR589844 AWN589844 BGJ589844 BQF589844 CAB589844 CJX589844 CTT589844 DDP589844 DNL589844 DXH589844 EHD589844 EQZ589844 FAV589844 FKR589844 FUN589844 GEJ589844 GOF589844 GYB589844 HHX589844 HRT589844 IBP589844 ILL589844 IVH589844 JFD589844 JOZ589844 JYV589844 KIR589844 KSN589844 LCJ589844 LMF589844 LWB589844 MFX589844 MPT589844 MZP589844 NJL589844 NTH589844 ODD589844 OMZ589844 OWV589844 PGR589844 PQN589844 QAJ589844 QKF589844 QUB589844 RDX589844 RNT589844 RXP589844 SHL589844 SRH589844 TBD589844 TKZ589844 TUV589844 UER589844 UON589844 UYJ589844 VIF589844 VSB589844 WBX589844 WLT589844 WVP589844 R655380 JD655380 SZ655380 ACV655380 AMR655380 AWN655380 BGJ655380 BQF655380 CAB655380 CJX655380 CTT655380 DDP655380 DNL655380 DXH655380 EHD655380 EQZ655380 FAV655380 FKR655380 FUN655380 GEJ655380 GOF655380 GYB655380 HHX655380 HRT655380 IBP655380 ILL655380 IVH655380 JFD655380 JOZ655380 JYV655380 KIR655380 KSN655380 LCJ655380 LMF655380 LWB655380 MFX655380 MPT655380 MZP655380 NJL655380 NTH655380 ODD655380 OMZ655380 OWV655380 PGR655380 PQN655380 QAJ655380 QKF655380 QUB655380 RDX655380 RNT655380 RXP655380 SHL655380 SRH655380 TBD655380 TKZ655380 TUV655380 UER655380 UON655380 UYJ655380 VIF655380 VSB655380 WBX655380 WLT655380 WVP655380 R720916 JD720916 SZ720916 ACV720916 AMR720916 AWN720916 BGJ720916 BQF720916 CAB720916 CJX720916 CTT720916 DDP720916 DNL720916 DXH720916 EHD720916 EQZ720916 FAV720916 FKR720916 FUN720916 GEJ720916 GOF720916 GYB720916 HHX720916 HRT720916 IBP720916 ILL720916 IVH720916 JFD720916 JOZ720916 JYV720916 KIR720916 KSN720916 LCJ720916 LMF720916 LWB720916 MFX720916 MPT720916 MZP720916 NJL720916 NTH720916 ODD720916 OMZ720916 OWV720916 PGR720916 PQN720916 QAJ720916 QKF720916 QUB720916 RDX720916 RNT720916 RXP720916 SHL720916 SRH720916 TBD720916 TKZ720916 TUV720916 UER720916 UON720916 UYJ720916 VIF720916 VSB720916 WBX720916 WLT720916 WVP720916 R786452 JD786452 SZ786452 ACV786452 AMR786452 AWN786452 BGJ786452 BQF786452 CAB786452 CJX786452 CTT786452 DDP786452 DNL786452 DXH786452 EHD786452 EQZ786452 FAV786452 FKR786452 FUN786452 GEJ786452 GOF786452 GYB786452 HHX786452 HRT786452 IBP786452 ILL786452 IVH786452 JFD786452 JOZ786452 JYV786452 KIR786452 KSN786452 LCJ786452 LMF786452 LWB786452 MFX786452 MPT786452 MZP786452 NJL786452 NTH786452 ODD786452 OMZ786452 OWV786452 PGR786452 PQN786452 QAJ786452 QKF786452 QUB786452 RDX786452 RNT786452 RXP786452 SHL786452 SRH786452 TBD786452 TKZ786452 TUV786452 UER786452 UON786452 UYJ786452 VIF786452 VSB786452 WBX786452 WLT786452 WVP786452 R851988 JD851988 SZ851988 ACV851988 AMR851988 AWN851988 BGJ851988 BQF851988 CAB851988 CJX851988 CTT851988 DDP851988 DNL851988 DXH851988 EHD851988 EQZ851988 FAV851988 FKR851988 FUN851988 GEJ851988 GOF851988 GYB851988 HHX851988 HRT851988 IBP851988 ILL851988 IVH851988 JFD851988 JOZ851988 JYV851988 KIR851988 KSN851988 LCJ851988 LMF851988 LWB851988 MFX851988 MPT851988 MZP851988 NJL851988 NTH851988 ODD851988 OMZ851988 OWV851988 PGR851988 PQN851988 QAJ851988 QKF851988 QUB851988 RDX851988 RNT851988 RXP851988 SHL851988 SRH851988 TBD851988 TKZ851988 TUV851988 UER851988 UON851988 UYJ851988 VIF851988 VSB851988 WBX851988 WLT851988 WVP851988 R917524 JD917524 SZ917524 ACV917524 AMR917524 AWN917524 BGJ917524 BQF917524 CAB917524 CJX917524 CTT917524 DDP917524 DNL917524 DXH917524 EHD917524 EQZ917524 FAV917524 FKR917524 FUN917524 GEJ917524 GOF917524 GYB917524 HHX917524 HRT917524 IBP917524 ILL917524 IVH917524 JFD917524 JOZ917524 JYV917524 KIR917524 KSN917524 LCJ917524 LMF917524 LWB917524 MFX917524 MPT917524 MZP917524 NJL917524 NTH917524 ODD917524 OMZ917524 OWV917524 PGR917524 PQN917524 QAJ917524 QKF917524 QUB917524 RDX917524 RNT917524 RXP917524 SHL917524 SRH917524 TBD917524 TKZ917524 TUV917524 UER917524 UON917524 UYJ917524 VIF917524 VSB917524 WBX917524 WLT917524 WVP917524 R983060 JD983060 SZ983060 ACV983060 AMR983060 AWN983060 BGJ983060 BQF983060 CAB983060 CJX983060 CTT983060 DDP983060 DNL983060 DXH983060 EHD983060 EQZ983060 FAV983060 FKR983060 FUN983060 GEJ983060 GOF983060 GYB983060 HHX983060 HRT983060 IBP983060 ILL983060 IVH983060 JFD983060 JOZ983060 JYV983060 KIR983060 KSN983060 LCJ983060 LMF983060 LWB983060 MFX983060 MPT983060 MZP983060 NJL983060 NTH983060 ODD983060 OMZ983060 OWV983060 PGR983060 PQN983060 QAJ983060 QKF983060 QUB983060 RDX983060 RNT983060 RXP983060 SHL983060 SRH983060 TBD983060 TKZ983060 TUV983060 UER983060 UON983060 UYJ983060 VIF983060 VSB983060 WBX983060 WLT983060 WVP983060"/>
    <dataValidation type="textLength" operator="lessThanOrEqual" allowBlank="1" showInputMessage="1" showErrorMessage="1" errorTitle="Ошибка" error="Допускается ввод не более 900 символов!" sqref="ACS23 AMO23 AWK23 BGG23 BQC23 BZY23 CJU23 CTQ23 DDM23 DNI23 DXE23 EHA23 EQW23 FAS23 FKO23 FUK23 GEG23 GOC23 GXY23 HHU23 HRQ23 IBM23 ILI23 IVE23 JFA23 JOW23 JYS23 KIO23 KSK23 LCG23 LMC23 LVY23 MFU23 MPQ23 MZM23 NJI23 NTE23 ODA23 OMW23 OWS23 PGO23 PQK23 QAG23 QKC23 QTY23 RDU23 RNQ23 RXM23 SHI23 SRE23 TBA23 TKW23 TUS23 UEO23 UOK23 UYG23 VIC23 VRY23 WBU23 WLQ23 WVM23 O23 O65555 JA65555 SW65555 ACS65555 AMO65555 AWK65555 BGG65555 BQC65555 BZY65555 CJU65555 CTQ65555 DDM65555 DNI65555 DXE65555 EHA65555 EQW65555 FAS65555 FKO65555 FUK65555 GEG65555 GOC65555 GXY65555 HHU65555 HRQ65555 IBM65555 ILI65555 IVE65555 JFA65555 JOW65555 JYS65555 KIO65555 KSK65555 LCG65555 LMC65555 LVY65555 MFU65555 MPQ65555 MZM65555 NJI65555 NTE65555 ODA65555 OMW65555 OWS65555 PGO65555 PQK65555 QAG65555 QKC65555 QTY65555 RDU65555 RNQ65555 RXM65555 SHI65555 SRE65555 TBA65555 TKW65555 TUS65555 UEO65555 UOK65555 UYG65555 VIC65555 VRY65555 WBU65555 WLQ65555 WVM65555 O131091 JA131091 SW131091 ACS131091 AMO131091 AWK131091 BGG131091 BQC131091 BZY131091 CJU131091 CTQ131091 DDM131091 DNI131091 DXE131091 EHA131091 EQW131091 FAS131091 FKO131091 FUK131091 GEG131091 GOC131091 GXY131091 HHU131091 HRQ131091 IBM131091 ILI131091 IVE131091 JFA131091 JOW131091 JYS131091 KIO131091 KSK131091 LCG131091 LMC131091 LVY131091 MFU131091 MPQ131091 MZM131091 NJI131091 NTE131091 ODA131091 OMW131091 OWS131091 PGO131091 PQK131091 QAG131091 QKC131091 QTY131091 RDU131091 RNQ131091 RXM131091 SHI131091 SRE131091 TBA131091 TKW131091 TUS131091 UEO131091 UOK131091 UYG131091 VIC131091 VRY131091 WBU131091 WLQ131091 WVM131091 O196627 JA196627 SW196627 ACS196627 AMO196627 AWK196627 BGG196627 BQC196627 BZY196627 CJU196627 CTQ196627 DDM196627 DNI196627 DXE196627 EHA196627 EQW196627 FAS196627 FKO196627 FUK196627 GEG196627 GOC196627 GXY196627 HHU196627 HRQ196627 IBM196627 ILI196627 IVE196627 JFA196627 JOW196627 JYS196627 KIO196627 KSK196627 LCG196627 LMC196627 LVY196627 MFU196627 MPQ196627 MZM196627 NJI196627 NTE196627 ODA196627 OMW196627 OWS196627 PGO196627 PQK196627 QAG196627 QKC196627 QTY196627 RDU196627 RNQ196627 RXM196627 SHI196627 SRE196627 TBA196627 TKW196627 TUS196627 UEO196627 UOK196627 UYG196627 VIC196627 VRY196627 WBU196627 WLQ196627 WVM196627 O262163 JA262163 SW262163 ACS262163 AMO262163 AWK262163 BGG262163 BQC262163 BZY262163 CJU262163 CTQ262163 DDM262163 DNI262163 DXE262163 EHA262163 EQW262163 FAS262163 FKO262163 FUK262163 GEG262163 GOC262163 GXY262163 HHU262163 HRQ262163 IBM262163 ILI262163 IVE262163 JFA262163 JOW262163 JYS262163 KIO262163 KSK262163 LCG262163 LMC262163 LVY262163 MFU262163 MPQ262163 MZM262163 NJI262163 NTE262163 ODA262163 OMW262163 OWS262163 PGO262163 PQK262163 QAG262163 QKC262163 QTY262163 RDU262163 RNQ262163 RXM262163 SHI262163 SRE262163 TBA262163 TKW262163 TUS262163 UEO262163 UOK262163 UYG262163 VIC262163 VRY262163 WBU262163 WLQ262163 WVM262163 O327699 JA327699 SW327699 ACS327699 AMO327699 AWK327699 BGG327699 BQC327699 BZY327699 CJU327699 CTQ327699 DDM327699 DNI327699 DXE327699 EHA327699 EQW327699 FAS327699 FKO327699 FUK327699 GEG327699 GOC327699 GXY327699 HHU327699 HRQ327699 IBM327699 ILI327699 IVE327699 JFA327699 JOW327699 JYS327699 KIO327699 KSK327699 LCG327699 LMC327699 LVY327699 MFU327699 MPQ327699 MZM327699 NJI327699 NTE327699 ODA327699 OMW327699 OWS327699 PGO327699 PQK327699 QAG327699 QKC327699 QTY327699 RDU327699 RNQ327699 RXM327699 SHI327699 SRE327699 TBA327699 TKW327699 TUS327699 UEO327699 UOK327699 UYG327699 VIC327699 VRY327699 WBU327699 WLQ327699 WVM327699 O393235 JA393235 SW393235 ACS393235 AMO393235 AWK393235 BGG393235 BQC393235 BZY393235 CJU393235 CTQ393235 DDM393235 DNI393235 DXE393235 EHA393235 EQW393235 FAS393235 FKO393235 FUK393235 GEG393235 GOC393235 GXY393235 HHU393235 HRQ393235 IBM393235 ILI393235 IVE393235 JFA393235 JOW393235 JYS393235 KIO393235 KSK393235 LCG393235 LMC393235 LVY393235 MFU393235 MPQ393235 MZM393235 NJI393235 NTE393235 ODA393235 OMW393235 OWS393235 PGO393235 PQK393235 QAG393235 QKC393235 QTY393235 RDU393235 RNQ393235 RXM393235 SHI393235 SRE393235 TBA393235 TKW393235 TUS393235 UEO393235 UOK393235 UYG393235 VIC393235 VRY393235 WBU393235 WLQ393235 WVM393235 O458771 JA458771 SW458771 ACS458771 AMO458771 AWK458771 BGG458771 BQC458771 BZY458771 CJU458771 CTQ458771 DDM458771 DNI458771 DXE458771 EHA458771 EQW458771 FAS458771 FKO458771 FUK458771 GEG458771 GOC458771 GXY458771 HHU458771 HRQ458771 IBM458771 ILI458771 IVE458771 JFA458771 JOW458771 JYS458771 KIO458771 KSK458771 LCG458771 LMC458771 LVY458771 MFU458771 MPQ458771 MZM458771 NJI458771 NTE458771 ODA458771 OMW458771 OWS458771 PGO458771 PQK458771 QAG458771 QKC458771 QTY458771 RDU458771 RNQ458771 RXM458771 SHI458771 SRE458771 TBA458771 TKW458771 TUS458771 UEO458771 UOK458771 UYG458771 VIC458771 VRY458771 WBU458771 WLQ458771 WVM458771 O524307 JA524307 SW524307 ACS524307 AMO524307 AWK524307 BGG524307 BQC524307 BZY524307 CJU524307 CTQ524307 DDM524307 DNI524307 DXE524307 EHA524307 EQW524307 FAS524307 FKO524307 FUK524307 GEG524307 GOC524307 GXY524307 HHU524307 HRQ524307 IBM524307 ILI524307 IVE524307 JFA524307 JOW524307 JYS524307 KIO524307 KSK524307 LCG524307 LMC524307 LVY524307 MFU524307 MPQ524307 MZM524307 NJI524307 NTE524307 ODA524307 OMW524307 OWS524307 PGO524307 PQK524307 QAG524307 QKC524307 QTY524307 RDU524307 RNQ524307 RXM524307 SHI524307 SRE524307 TBA524307 TKW524307 TUS524307 UEO524307 UOK524307 UYG524307 VIC524307 VRY524307 WBU524307 WLQ524307 WVM524307 O589843 JA589843 SW589843 ACS589843 AMO589843 AWK589843 BGG589843 BQC589843 BZY589843 CJU589843 CTQ589843 DDM589843 DNI589843 DXE589843 EHA589843 EQW589843 FAS589843 FKO589843 FUK589843 GEG589843 GOC589843 GXY589843 HHU589843 HRQ589843 IBM589843 ILI589843 IVE589843 JFA589843 JOW589843 JYS589843 KIO589843 KSK589843 LCG589843 LMC589843 LVY589843 MFU589843 MPQ589843 MZM589843 NJI589843 NTE589843 ODA589843 OMW589843 OWS589843 PGO589843 PQK589843 QAG589843 QKC589843 QTY589843 RDU589843 RNQ589843 RXM589843 SHI589843 SRE589843 TBA589843 TKW589843 TUS589843 UEO589843 UOK589843 UYG589843 VIC589843 VRY589843 WBU589843 WLQ589843 WVM589843 O655379 JA655379 SW655379 ACS655379 AMO655379 AWK655379 BGG655379 BQC655379 BZY655379 CJU655379 CTQ655379 DDM655379 DNI655379 DXE655379 EHA655379 EQW655379 FAS655379 FKO655379 FUK655379 GEG655379 GOC655379 GXY655379 HHU655379 HRQ655379 IBM655379 ILI655379 IVE655379 JFA655379 JOW655379 JYS655379 KIO655379 KSK655379 LCG655379 LMC655379 LVY655379 MFU655379 MPQ655379 MZM655379 NJI655379 NTE655379 ODA655379 OMW655379 OWS655379 PGO655379 PQK655379 QAG655379 QKC655379 QTY655379 RDU655379 RNQ655379 RXM655379 SHI655379 SRE655379 TBA655379 TKW655379 TUS655379 UEO655379 UOK655379 UYG655379 VIC655379 VRY655379 WBU655379 WLQ655379 WVM655379 O720915 JA720915 SW720915 ACS720915 AMO720915 AWK720915 BGG720915 BQC720915 BZY720915 CJU720915 CTQ720915 DDM720915 DNI720915 DXE720915 EHA720915 EQW720915 FAS720915 FKO720915 FUK720915 GEG720915 GOC720915 GXY720915 HHU720915 HRQ720915 IBM720915 ILI720915 IVE720915 JFA720915 JOW720915 JYS720915 KIO720915 KSK720915 LCG720915 LMC720915 LVY720915 MFU720915 MPQ720915 MZM720915 NJI720915 NTE720915 ODA720915 OMW720915 OWS720915 PGO720915 PQK720915 QAG720915 QKC720915 QTY720915 RDU720915 RNQ720915 RXM720915 SHI720915 SRE720915 TBA720915 TKW720915 TUS720915 UEO720915 UOK720915 UYG720915 VIC720915 VRY720915 WBU720915 WLQ720915 WVM720915 O786451 JA786451 SW786451 ACS786451 AMO786451 AWK786451 BGG786451 BQC786451 BZY786451 CJU786451 CTQ786451 DDM786451 DNI786451 DXE786451 EHA786451 EQW786451 FAS786451 FKO786451 FUK786451 GEG786451 GOC786451 GXY786451 HHU786451 HRQ786451 IBM786451 ILI786451 IVE786451 JFA786451 JOW786451 JYS786451 KIO786451 KSK786451 LCG786451 LMC786451 LVY786451 MFU786451 MPQ786451 MZM786451 NJI786451 NTE786451 ODA786451 OMW786451 OWS786451 PGO786451 PQK786451 QAG786451 QKC786451 QTY786451 RDU786451 RNQ786451 RXM786451 SHI786451 SRE786451 TBA786451 TKW786451 TUS786451 UEO786451 UOK786451 UYG786451 VIC786451 VRY786451 WBU786451 WLQ786451 WVM786451 O851987 JA851987 SW851987 ACS851987 AMO851987 AWK851987 BGG851987 BQC851987 BZY851987 CJU851987 CTQ851987 DDM851987 DNI851987 DXE851987 EHA851987 EQW851987 FAS851987 FKO851987 FUK851987 GEG851987 GOC851987 GXY851987 HHU851987 HRQ851987 IBM851987 ILI851987 IVE851987 JFA851987 JOW851987 JYS851987 KIO851987 KSK851987 LCG851987 LMC851987 LVY851987 MFU851987 MPQ851987 MZM851987 NJI851987 NTE851987 ODA851987 OMW851987 OWS851987 PGO851987 PQK851987 QAG851987 QKC851987 QTY851987 RDU851987 RNQ851987 RXM851987 SHI851987 SRE851987 TBA851987 TKW851987 TUS851987 UEO851987 UOK851987 UYG851987 VIC851987 VRY851987 WBU851987 WLQ851987 WVM851987 O917523 JA917523 SW917523 ACS917523 AMO917523 AWK917523 BGG917523 BQC917523 BZY917523 CJU917523 CTQ917523 DDM917523 DNI917523 DXE917523 EHA917523 EQW917523 FAS917523 FKO917523 FUK917523 GEG917523 GOC917523 GXY917523 HHU917523 HRQ917523 IBM917523 ILI917523 IVE917523 JFA917523 JOW917523 JYS917523 KIO917523 KSK917523 LCG917523 LMC917523 LVY917523 MFU917523 MPQ917523 MZM917523 NJI917523 NTE917523 ODA917523 OMW917523 OWS917523 PGO917523 PQK917523 QAG917523 QKC917523 QTY917523 RDU917523 RNQ917523 RXM917523 SHI917523 SRE917523 TBA917523 TKW917523 TUS917523 UEO917523 UOK917523 UYG917523 VIC917523 VRY917523 WBU917523 WLQ917523 WVM917523 O983059 JA983059 SW983059 ACS983059 AMO983059 AWK983059 BGG983059 BQC983059 BZY983059 CJU983059 CTQ983059 DDM983059 DNI983059 DXE983059 EHA983059 EQW983059 FAS983059 FKO983059 FUK983059 GEG983059 GOC983059 GXY983059 HHU983059 HRQ983059 IBM983059 ILI983059 IVE983059 JFA983059 JOW983059 JYS983059 KIO983059 KSK983059 LCG983059 LMC983059 LVY983059 MFU983059 MPQ983059 MZM983059 NJI983059 NTE983059 ODA983059 OMW983059 OWS983059 PGO983059 PQK983059 QAG983059 QKC983059 QTY983059 RDU983059 RNQ983059 RXM983059 SHI983059 SRE983059 TBA983059 TKW983059 TUS983059 UEO983059 UOK983059 UYG983059 VIC983059 VRY983059 WBU983059 WLQ983059 WVM983059 WVV983055:WVV983060 JA23 X65551:X65556 JJ65551:JJ65556 TF65551:TF65556 ADB65551:ADB65556 AMX65551:AMX65556 AWT65551:AWT65556 BGP65551:BGP65556 BQL65551:BQL65556 CAH65551:CAH65556 CKD65551:CKD65556 CTZ65551:CTZ65556 DDV65551:DDV65556 DNR65551:DNR65556 DXN65551:DXN65556 EHJ65551:EHJ65556 ERF65551:ERF65556 FBB65551:FBB65556 FKX65551:FKX65556 FUT65551:FUT65556 GEP65551:GEP65556 GOL65551:GOL65556 GYH65551:GYH65556 HID65551:HID65556 HRZ65551:HRZ65556 IBV65551:IBV65556 ILR65551:ILR65556 IVN65551:IVN65556 JFJ65551:JFJ65556 JPF65551:JPF65556 JZB65551:JZB65556 KIX65551:KIX65556 KST65551:KST65556 LCP65551:LCP65556 LML65551:LML65556 LWH65551:LWH65556 MGD65551:MGD65556 MPZ65551:MPZ65556 MZV65551:MZV65556 NJR65551:NJR65556 NTN65551:NTN65556 ODJ65551:ODJ65556 ONF65551:ONF65556 OXB65551:OXB65556 PGX65551:PGX65556 PQT65551:PQT65556 QAP65551:QAP65556 QKL65551:QKL65556 QUH65551:QUH65556 RED65551:RED65556 RNZ65551:RNZ65556 RXV65551:RXV65556 SHR65551:SHR65556 SRN65551:SRN65556 TBJ65551:TBJ65556 TLF65551:TLF65556 TVB65551:TVB65556 UEX65551:UEX65556 UOT65551:UOT65556 UYP65551:UYP65556 VIL65551:VIL65556 VSH65551:VSH65556 WCD65551:WCD65556 WLZ65551:WLZ65556 WVV65551:WVV65556 X131087:X131092 JJ131087:JJ131092 TF131087:TF131092 ADB131087:ADB131092 AMX131087:AMX131092 AWT131087:AWT131092 BGP131087:BGP131092 BQL131087:BQL131092 CAH131087:CAH131092 CKD131087:CKD131092 CTZ131087:CTZ131092 DDV131087:DDV131092 DNR131087:DNR131092 DXN131087:DXN131092 EHJ131087:EHJ131092 ERF131087:ERF131092 FBB131087:FBB131092 FKX131087:FKX131092 FUT131087:FUT131092 GEP131087:GEP131092 GOL131087:GOL131092 GYH131087:GYH131092 HID131087:HID131092 HRZ131087:HRZ131092 IBV131087:IBV131092 ILR131087:ILR131092 IVN131087:IVN131092 JFJ131087:JFJ131092 JPF131087:JPF131092 JZB131087:JZB131092 KIX131087:KIX131092 KST131087:KST131092 LCP131087:LCP131092 LML131087:LML131092 LWH131087:LWH131092 MGD131087:MGD131092 MPZ131087:MPZ131092 MZV131087:MZV131092 NJR131087:NJR131092 NTN131087:NTN131092 ODJ131087:ODJ131092 ONF131087:ONF131092 OXB131087:OXB131092 PGX131087:PGX131092 PQT131087:PQT131092 QAP131087:QAP131092 QKL131087:QKL131092 QUH131087:QUH131092 RED131087:RED131092 RNZ131087:RNZ131092 RXV131087:RXV131092 SHR131087:SHR131092 SRN131087:SRN131092 TBJ131087:TBJ131092 TLF131087:TLF131092 TVB131087:TVB131092 UEX131087:UEX131092 UOT131087:UOT131092 UYP131087:UYP131092 VIL131087:VIL131092 VSH131087:VSH131092 WCD131087:WCD131092 WLZ131087:WLZ131092 WVV131087:WVV131092 X196623:X196628 JJ196623:JJ196628 TF196623:TF196628 ADB196623:ADB196628 AMX196623:AMX196628 AWT196623:AWT196628 BGP196623:BGP196628 BQL196623:BQL196628 CAH196623:CAH196628 CKD196623:CKD196628 CTZ196623:CTZ196628 DDV196623:DDV196628 DNR196623:DNR196628 DXN196623:DXN196628 EHJ196623:EHJ196628 ERF196623:ERF196628 FBB196623:FBB196628 FKX196623:FKX196628 FUT196623:FUT196628 GEP196623:GEP196628 GOL196623:GOL196628 GYH196623:GYH196628 HID196623:HID196628 HRZ196623:HRZ196628 IBV196623:IBV196628 ILR196623:ILR196628 IVN196623:IVN196628 JFJ196623:JFJ196628 JPF196623:JPF196628 JZB196623:JZB196628 KIX196623:KIX196628 KST196623:KST196628 LCP196623:LCP196628 LML196623:LML196628 LWH196623:LWH196628 MGD196623:MGD196628 MPZ196623:MPZ196628 MZV196623:MZV196628 NJR196623:NJR196628 NTN196623:NTN196628 ODJ196623:ODJ196628 ONF196623:ONF196628 OXB196623:OXB196628 PGX196623:PGX196628 PQT196623:PQT196628 QAP196623:QAP196628 QKL196623:QKL196628 QUH196623:QUH196628 RED196623:RED196628 RNZ196623:RNZ196628 RXV196623:RXV196628 SHR196623:SHR196628 SRN196623:SRN196628 TBJ196623:TBJ196628 TLF196623:TLF196628 TVB196623:TVB196628 UEX196623:UEX196628 UOT196623:UOT196628 UYP196623:UYP196628 VIL196623:VIL196628 VSH196623:VSH196628 WCD196623:WCD196628 WLZ196623:WLZ196628 WVV196623:WVV196628 X262159:X262164 JJ262159:JJ262164 TF262159:TF262164 ADB262159:ADB262164 AMX262159:AMX262164 AWT262159:AWT262164 BGP262159:BGP262164 BQL262159:BQL262164 CAH262159:CAH262164 CKD262159:CKD262164 CTZ262159:CTZ262164 DDV262159:DDV262164 DNR262159:DNR262164 DXN262159:DXN262164 EHJ262159:EHJ262164 ERF262159:ERF262164 FBB262159:FBB262164 FKX262159:FKX262164 FUT262159:FUT262164 GEP262159:GEP262164 GOL262159:GOL262164 GYH262159:GYH262164 HID262159:HID262164 HRZ262159:HRZ262164 IBV262159:IBV262164 ILR262159:ILR262164 IVN262159:IVN262164 JFJ262159:JFJ262164 JPF262159:JPF262164 JZB262159:JZB262164 KIX262159:KIX262164 KST262159:KST262164 LCP262159:LCP262164 LML262159:LML262164 LWH262159:LWH262164 MGD262159:MGD262164 MPZ262159:MPZ262164 MZV262159:MZV262164 NJR262159:NJR262164 NTN262159:NTN262164 ODJ262159:ODJ262164 ONF262159:ONF262164 OXB262159:OXB262164 PGX262159:PGX262164 PQT262159:PQT262164 QAP262159:QAP262164 QKL262159:QKL262164 QUH262159:QUH262164 RED262159:RED262164 RNZ262159:RNZ262164 RXV262159:RXV262164 SHR262159:SHR262164 SRN262159:SRN262164 TBJ262159:TBJ262164 TLF262159:TLF262164 TVB262159:TVB262164 UEX262159:UEX262164 UOT262159:UOT262164 UYP262159:UYP262164 VIL262159:VIL262164 VSH262159:VSH262164 WCD262159:WCD262164 WLZ262159:WLZ262164 WVV262159:WVV262164 X327695:X327700 JJ327695:JJ327700 TF327695:TF327700 ADB327695:ADB327700 AMX327695:AMX327700 AWT327695:AWT327700 BGP327695:BGP327700 BQL327695:BQL327700 CAH327695:CAH327700 CKD327695:CKD327700 CTZ327695:CTZ327700 DDV327695:DDV327700 DNR327695:DNR327700 DXN327695:DXN327700 EHJ327695:EHJ327700 ERF327695:ERF327700 FBB327695:FBB327700 FKX327695:FKX327700 FUT327695:FUT327700 GEP327695:GEP327700 GOL327695:GOL327700 GYH327695:GYH327700 HID327695:HID327700 HRZ327695:HRZ327700 IBV327695:IBV327700 ILR327695:ILR327700 IVN327695:IVN327700 JFJ327695:JFJ327700 JPF327695:JPF327700 JZB327695:JZB327700 KIX327695:KIX327700 KST327695:KST327700 LCP327695:LCP327700 LML327695:LML327700 LWH327695:LWH327700 MGD327695:MGD327700 MPZ327695:MPZ327700 MZV327695:MZV327700 NJR327695:NJR327700 NTN327695:NTN327700 ODJ327695:ODJ327700 ONF327695:ONF327700 OXB327695:OXB327700 PGX327695:PGX327700 PQT327695:PQT327700 QAP327695:QAP327700 QKL327695:QKL327700 QUH327695:QUH327700 RED327695:RED327700 RNZ327695:RNZ327700 RXV327695:RXV327700 SHR327695:SHR327700 SRN327695:SRN327700 TBJ327695:TBJ327700 TLF327695:TLF327700 TVB327695:TVB327700 UEX327695:UEX327700 UOT327695:UOT327700 UYP327695:UYP327700 VIL327695:VIL327700 VSH327695:VSH327700 WCD327695:WCD327700 WLZ327695:WLZ327700 WVV327695:WVV327700 X393231:X393236 JJ393231:JJ393236 TF393231:TF393236 ADB393231:ADB393236 AMX393231:AMX393236 AWT393231:AWT393236 BGP393231:BGP393236 BQL393231:BQL393236 CAH393231:CAH393236 CKD393231:CKD393236 CTZ393231:CTZ393236 DDV393231:DDV393236 DNR393231:DNR393236 DXN393231:DXN393236 EHJ393231:EHJ393236 ERF393231:ERF393236 FBB393231:FBB393236 FKX393231:FKX393236 FUT393231:FUT393236 GEP393231:GEP393236 GOL393231:GOL393236 GYH393231:GYH393236 HID393231:HID393236 HRZ393231:HRZ393236 IBV393231:IBV393236 ILR393231:ILR393236 IVN393231:IVN393236 JFJ393231:JFJ393236 JPF393231:JPF393236 JZB393231:JZB393236 KIX393231:KIX393236 KST393231:KST393236 LCP393231:LCP393236 LML393231:LML393236 LWH393231:LWH393236 MGD393231:MGD393236 MPZ393231:MPZ393236 MZV393231:MZV393236 NJR393231:NJR393236 NTN393231:NTN393236 ODJ393231:ODJ393236 ONF393231:ONF393236 OXB393231:OXB393236 PGX393231:PGX393236 PQT393231:PQT393236 QAP393231:QAP393236 QKL393231:QKL393236 QUH393231:QUH393236 RED393231:RED393236 RNZ393231:RNZ393236 RXV393231:RXV393236 SHR393231:SHR393236 SRN393231:SRN393236 TBJ393231:TBJ393236 TLF393231:TLF393236 TVB393231:TVB393236 UEX393231:UEX393236 UOT393231:UOT393236 UYP393231:UYP393236 VIL393231:VIL393236 VSH393231:VSH393236 WCD393231:WCD393236 WLZ393231:WLZ393236 WVV393231:WVV393236 X458767:X458772 JJ458767:JJ458772 TF458767:TF458772 ADB458767:ADB458772 AMX458767:AMX458772 AWT458767:AWT458772 BGP458767:BGP458772 BQL458767:BQL458772 CAH458767:CAH458772 CKD458767:CKD458772 CTZ458767:CTZ458772 DDV458767:DDV458772 DNR458767:DNR458772 DXN458767:DXN458772 EHJ458767:EHJ458772 ERF458767:ERF458772 FBB458767:FBB458772 FKX458767:FKX458772 FUT458767:FUT458772 GEP458767:GEP458772 GOL458767:GOL458772 GYH458767:GYH458772 HID458767:HID458772 HRZ458767:HRZ458772 IBV458767:IBV458772 ILR458767:ILR458772 IVN458767:IVN458772 JFJ458767:JFJ458772 JPF458767:JPF458772 JZB458767:JZB458772 KIX458767:KIX458772 KST458767:KST458772 LCP458767:LCP458772 LML458767:LML458772 LWH458767:LWH458772 MGD458767:MGD458772 MPZ458767:MPZ458772 MZV458767:MZV458772 NJR458767:NJR458772 NTN458767:NTN458772 ODJ458767:ODJ458772 ONF458767:ONF458772 OXB458767:OXB458772 PGX458767:PGX458772 PQT458767:PQT458772 QAP458767:QAP458772 QKL458767:QKL458772 QUH458767:QUH458772 RED458767:RED458772 RNZ458767:RNZ458772 RXV458767:RXV458772 SHR458767:SHR458772 SRN458767:SRN458772 TBJ458767:TBJ458772 TLF458767:TLF458772 TVB458767:TVB458772 UEX458767:UEX458772 UOT458767:UOT458772 UYP458767:UYP458772 VIL458767:VIL458772 VSH458767:VSH458772 WCD458767:WCD458772 WLZ458767:WLZ458772 WVV458767:WVV458772 X524303:X524308 JJ524303:JJ524308 TF524303:TF524308 ADB524303:ADB524308 AMX524303:AMX524308 AWT524303:AWT524308 BGP524303:BGP524308 BQL524303:BQL524308 CAH524303:CAH524308 CKD524303:CKD524308 CTZ524303:CTZ524308 DDV524303:DDV524308 DNR524303:DNR524308 DXN524303:DXN524308 EHJ524303:EHJ524308 ERF524303:ERF524308 FBB524303:FBB524308 FKX524303:FKX524308 FUT524303:FUT524308 GEP524303:GEP524308 GOL524303:GOL524308 GYH524303:GYH524308 HID524303:HID524308 HRZ524303:HRZ524308 IBV524303:IBV524308 ILR524303:ILR524308 IVN524303:IVN524308 JFJ524303:JFJ524308 JPF524303:JPF524308 JZB524303:JZB524308 KIX524303:KIX524308 KST524303:KST524308 LCP524303:LCP524308 LML524303:LML524308 LWH524303:LWH524308 MGD524303:MGD524308 MPZ524303:MPZ524308 MZV524303:MZV524308 NJR524303:NJR524308 NTN524303:NTN524308 ODJ524303:ODJ524308 ONF524303:ONF524308 OXB524303:OXB524308 PGX524303:PGX524308 PQT524303:PQT524308 QAP524303:QAP524308 QKL524303:QKL524308 QUH524303:QUH524308 RED524303:RED524308 RNZ524303:RNZ524308 RXV524303:RXV524308 SHR524303:SHR524308 SRN524303:SRN524308 TBJ524303:TBJ524308 TLF524303:TLF524308 TVB524303:TVB524308 UEX524303:UEX524308 UOT524303:UOT524308 UYP524303:UYP524308 VIL524303:VIL524308 VSH524303:VSH524308 WCD524303:WCD524308 WLZ524303:WLZ524308 WVV524303:WVV524308 X589839:X589844 JJ589839:JJ589844 TF589839:TF589844 ADB589839:ADB589844 AMX589839:AMX589844 AWT589839:AWT589844 BGP589839:BGP589844 BQL589839:BQL589844 CAH589839:CAH589844 CKD589839:CKD589844 CTZ589839:CTZ589844 DDV589839:DDV589844 DNR589839:DNR589844 DXN589839:DXN589844 EHJ589839:EHJ589844 ERF589839:ERF589844 FBB589839:FBB589844 FKX589839:FKX589844 FUT589839:FUT589844 GEP589839:GEP589844 GOL589839:GOL589844 GYH589839:GYH589844 HID589839:HID589844 HRZ589839:HRZ589844 IBV589839:IBV589844 ILR589839:ILR589844 IVN589839:IVN589844 JFJ589839:JFJ589844 JPF589839:JPF589844 JZB589839:JZB589844 KIX589839:KIX589844 KST589839:KST589844 LCP589839:LCP589844 LML589839:LML589844 LWH589839:LWH589844 MGD589839:MGD589844 MPZ589839:MPZ589844 MZV589839:MZV589844 NJR589839:NJR589844 NTN589839:NTN589844 ODJ589839:ODJ589844 ONF589839:ONF589844 OXB589839:OXB589844 PGX589839:PGX589844 PQT589839:PQT589844 QAP589839:QAP589844 QKL589839:QKL589844 QUH589839:QUH589844 RED589839:RED589844 RNZ589839:RNZ589844 RXV589839:RXV589844 SHR589839:SHR589844 SRN589839:SRN589844 TBJ589839:TBJ589844 TLF589839:TLF589844 TVB589839:TVB589844 UEX589839:UEX589844 UOT589839:UOT589844 UYP589839:UYP589844 VIL589839:VIL589844 VSH589839:VSH589844 WCD589839:WCD589844 WLZ589839:WLZ589844 WVV589839:WVV589844 X655375:X655380 JJ655375:JJ655380 TF655375:TF655380 ADB655375:ADB655380 AMX655375:AMX655380 AWT655375:AWT655380 BGP655375:BGP655380 BQL655375:BQL655380 CAH655375:CAH655380 CKD655375:CKD655380 CTZ655375:CTZ655380 DDV655375:DDV655380 DNR655375:DNR655380 DXN655375:DXN655380 EHJ655375:EHJ655380 ERF655375:ERF655380 FBB655375:FBB655380 FKX655375:FKX655380 FUT655375:FUT655380 GEP655375:GEP655380 GOL655375:GOL655380 GYH655375:GYH655380 HID655375:HID655380 HRZ655375:HRZ655380 IBV655375:IBV655380 ILR655375:ILR655380 IVN655375:IVN655380 JFJ655375:JFJ655380 JPF655375:JPF655380 JZB655375:JZB655380 KIX655375:KIX655380 KST655375:KST655380 LCP655375:LCP655380 LML655375:LML655380 LWH655375:LWH655380 MGD655375:MGD655380 MPZ655375:MPZ655380 MZV655375:MZV655380 NJR655375:NJR655380 NTN655375:NTN655380 ODJ655375:ODJ655380 ONF655375:ONF655380 OXB655375:OXB655380 PGX655375:PGX655380 PQT655375:PQT655380 QAP655375:QAP655380 QKL655375:QKL655380 QUH655375:QUH655380 RED655375:RED655380 RNZ655375:RNZ655380 RXV655375:RXV655380 SHR655375:SHR655380 SRN655375:SRN655380 TBJ655375:TBJ655380 TLF655375:TLF655380 TVB655375:TVB655380 UEX655375:UEX655380 UOT655375:UOT655380 UYP655375:UYP655380 VIL655375:VIL655380 VSH655375:VSH655380 WCD655375:WCD655380 WLZ655375:WLZ655380 WVV655375:WVV655380 X720911:X720916 JJ720911:JJ720916 TF720911:TF720916 ADB720911:ADB720916 AMX720911:AMX720916 AWT720911:AWT720916 BGP720911:BGP720916 BQL720911:BQL720916 CAH720911:CAH720916 CKD720911:CKD720916 CTZ720911:CTZ720916 DDV720911:DDV720916 DNR720911:DNR720916 DXN720911:DXN720916 EHJ720911:EHJ720916 ERF720911:ERF720916 FBB720911:FBB720916 FKX720911:FKX720916 FUT720911:FUT720916 GEP720911:GEP720916 GOL720911:GOL720916 GYH720911:GYH720916 HID720911:HID720916 HRZ720911:HRZ720916 IBV720911:IBV720916 ILR720911:ILR720916 IVN720911:IVN720916 JFJ720911:JFJ720916 JPF720911:JPF720916 JZB720911:JZB720916 KIX720911:KIX720916 KST720911:KST720916 LCP720911:LCP720916 LML720911:LML720916 LWH720911:LWH720916 MGD720911:MGD720916 MPZ720911:MPZ720916 MZV720911:MZV720916 NJR720911:NJR720916 NTN720911:NTN720916 ODJ720911:ODJ720916 ONF720911:ONF720916 OXB720911:OXB720916 PGX720911:PGX720916 PQT720911:PQT720916 QAP720911:QAP720916 QKL720911:QKL720916 QUH720911:QUH720916 RED720911:RED720916 RNZ720911:RNZ720916 RXV720911:RXV720916 SHR720911:SHR720916 SRN720911:SRN720916 TBJ720911:TBJ720916 TLF720911:TLF720916 TVB720911:TVB720916 UEX720911:UEX720916 UOT720911:UOT720916 UYP720911:UYP720916 VIL720911:VIL720916 VSH720911:VSH720916 WCD720911:WCD720916 WLZ720911:WLZ720916 WVV720911:WVV720916 X786447:X786452 JJ786447:JJ786452 TF786447:TF786452 ADB786447:ADB786452 AMX786447:AMX786452 AWT786447:AWT786452 BGP786447:BGP786452 BQL786447:BQL786452 CAH786447:CAH786452 CKD786447:CKD786452 CTZ786447:CTZ786452 DDV786447:DDV786452 DNR786447:DNR786452 DXN786447:DXN786452 EHJ786447:EHJ786452 ERF786447:ERF786452 FBB786447:FBB786452 FKX786447:FKX786452 FUT786447:FUT786452 GEP786447:GEP786452 GOL786447:GOL786452 GYH786447:GYH786452 HID786447:HID786452 HRZ786447:HRZ786452 IBV786447:IBV786452 ILR786447:ILR786452 IVN786447:IVN786452 JFJ786447:JFJ786452 JPF786447:JPF786452 JZB786447:JZB786452 KIX786447:KIX786452 KST786447:KST786452 LCP786447:LCP786452 LML786447:LML786452 LWH786447:LWH786452 MGD786447:MGD786452 MPZ786447:MPZ786452 MZV786447:MZV786452 NJR786447:NJR786452 NTN786447:NTN786452 ODJ786447:ODJ786452 ONF786447:ONF786452 OXB786447:OXB786452 PGX786447:PGX786452 PQT786447:PQT786452 QAP786447:QAP786452 QKL786447:QKL786452 QUH786447:QUH786452 RED786447:RED786452 RNZ786447:RNZ786452 RXV786447:RXV786452 SHR786447:SHR786452 SRN786447:SRN786452 TBJ786447:TBJ786452 TLF786447:TLF786452 TVB786447:TVB786452 UEX786447:UEX786452 UOT786447:UOT786452 UYP786447:UYP786452 VIL786447:VIL786452 VSH786447:VSH786452 WCD786447:WCD786452 WLZ786447:WLZ786452 WVV786447:WVV786452 X851983:X851988 JJ851983:JJ851988 TF851983:TF851988 ADB851983:ADB851988 AMX851983:AMX851988 AWT851983:AWT851988 BGP851983:BGP851988 BQL851983:BQL851988 CAH851983:CAH851988 CKD851983:CKD851988 CTZ851983:CTZ851988 DDV851983:DDV851988 DNR851983:DNR851988 DXN851983:DXN851988 EHJ851983:EHJ851988 ERF851983:ERF851988 FBB851983:FBB851988 FKX851983:FKX851988 FUT851983:FUT851988 GEP851983:GEP851988 GOL851983:GOL851988 GYH851983:GYH851988 HID851983:HID851988 HRZ851983:HRZ851988 IBV851983:IBV851988 ILR851983:ILR851988 IVN851983:IVN851988 JFJ851983:JFJ851988 JPF851983:JPF851988 JZB851983:JZB851988 KIX851983:KIX851988 KST851983:KST851988 LCP851983:LCP851988 LML851983:LML851988 LWH851983:LWH851988 MGD851983:MGD851988 MPZ851983:MPZ851988 MZV851983:MZV851988 NJR851983:NJR851988 NTN851983:NTN851988 ODJ851983:ODJ851988 ONF851983:ONF851988 OXB851983:OXB851988 PGX851983:PGX851988 PQT851983:PQT851988 QAP851983:QAP851988 QKL851983:QKL851988 QUH851983:QUH851988 RED851983:RED851988 RNZ851983:RNZ851988 RXV851983:RXV851988 SHR851983:SHR851988 SRN851983:SRN851988 TBJ851983:TBJ851988 TLF851983:TLF851988 TVB851983:TVB851988 UEX851983:UEX851988 UOT851983:UOT851988 UYP851983:UYP851988 VIL851983:VIL851988 VSH851983:VSH851988 WCD851983:WCD851988 WLZ851983:WLZ851988 WVV851983:WVV851988 X917519:X917524 JJ917519:JJ917524 TF917519:TF917524 ADB917519:ADB917524 AMX917519:AMX917524 AWT917519:AWT917524 BGP917519:BGP917524 BQL917519:BQL917524 CAH917519:CAH917524 CKD917519:CKD917524 CTZ917519:CTZ917524 DDV917519:DDV917524 DNR917519:DNR917524 DXN917519:DXN917524 EHJ917519:EHJ917524 ERF917519:ERF917524 FBB917519:FBB917524 FKX917519:FKX917524 FUT917519:FUT917524 GEP917519:GEP917524 GOL917519:GOL917524 GYH917519:GYH917524 HID917519:HID917524 HRZ917519:HRZ917524 IBV917519:IBV917524 ILR917519:ILR917524 IVN917519:IVN917524 JFJ917519:JFJ917524 JPF917519:JPF917524 JZB917519:JZB917524 KIX917519:KIX917524 KST917519:KST917524 LCP917519:LCP917524 LML917519:LML917524 LWH917519:LWH917524 MGD917519:MGD917524 MPZ917519:MPZ917524 MZV917519:MZV917524 NJR917519:NJR917524 NTN917519:NTN917524 ODJ917519:ODJ917524 ONF917519:ONF917524 OXB917519:OXB917524 PGX917519:PGX917524 PQT917519:PQT917524 QAP917519:QAP917524 QKL917519:QKL917524 QUH917519:QUH917524 RED917519:RED917524 RNZ917519:RNZ917524 RXV917519:RXV917524 SHR917519:SHR917524 SRN917519:SRN917524 TBJ917519:TBJ917524 TLF917519:TLF917524 TVB917519:TVB917524 UEX917519:UEX917524 UOT917519:UOT917524 UYP917519:UYP917524 VIL917519:VIL917524 VSH917519:VSH917524 WCD917519:WCD917524 WLZ917519:WLZ917524 WVV917519:WVV917524 X983055:X983060 JJ983055:JJ983060 TF983055:TF983060 ADB983055:ADB983060 AMX983055:AMX983060 AWT983055:AWT983060 BGP983055:BGP983060 BQL983055:BQL983060 CAH983055:CAH983060 CKD983055:CKD983060 CTZ983055:CTZ983060 DDV983055:DDV983060 DNR983055:DNR983060 DXN983055:DXN983060 EHJ983055:EHJ983060 ERF983055:ERF983060 FBB983055:FBB983060 FKX983055:FKX983060 FUT983055:FUT983060 GEP983055:GEP983060 GOL983055:GOL983060 GYH983055:GYH983060 HID983055:HID983060 HRZ983055:HRZ983060 IBV983055:IBV983060 ILR983055:ILR983060 IVN983055:IVN983060 JFJ983055:JFJ983060 JPF983055:JPF983060 JZB983055:JZB983060 KIX983055:KIX983060 KST983055:KST983060 LCP983055:LCP983060 LML983055:LML983060 LWH983055:LWH983060 MGD983055:MGD983060 MPZ983055:MPZ983060 MZV983055:MZV983060 NJR983055:NJR983060 NTN983055:NTN983060 ODJ983055:ODJ983060 ONF983055:ONF983060 OXB983055:OXB983060 PGX983055:PGX983060 PQT983055:PQT983060 QAP983055:QAP983060 QKL983055:QKL983060 QUH983055:QUH983060 RED983055:RED983060 RNZ983055:RNZ983060 RXV983055:RXV983060 SHR983055:SHR983060 SRN983055:SRN983060 TBJ983055:TBJ983060 TLF983055:TLF983060 TVB983055:TVB983060 UEX983055:UEX983060 UOT983055:UOT983060 UYP983055:UYP983060 VIL983055:VIL983060 VSH983055:VSH983060 WCD983055:WCD983060 WLZ983055:WLZ983060 WVV24 JJ24 TF24 ADB24 AMX24 AWT24 BGP24 BQL24 CAH24 CKD24 CTZ24 DDV24 DNR24 DXN24 EHJ24 ERF24 FBB24 FKX24 FUT24 GEP24 GOL24 GYH24 HID24 HRZ24 IBV24 ILR24 IVN24 JFJ24 JPF24 JZB24 KIX24 KST24 LCP24 LML24 LWH24 MGD24 MPZ24 MZV24 NJR24 NTN24 ODJ24 ONF24 OXB24 PGX24 PQT24 QAP24 QKL24 QUH24 RED24 RNZ24 RXV24 SHR24 SRN24 TBJ24 TLF24 TVB24 UEX24 UOT24 UYP24 VIL24 VSH24 WCD24 WLZ24 WLZ19:WLZ23 WCD19:WCD23 VSH19:VSH23 VIL19:VIL23 UYP19:UYP23 UOT19:UOT23 UEX19:UEX23 TVB19:TVB23 TLF19:TLF23 TBJ19:TBJ23 SRN19:SRN23 SHR19:SHR23 RXV19:RXV23 RNZ19:RNZ23 RED19:RED23 QUH19:QUH23 QKL19:QKL23 QAP19:QAP23 PQT19:PQT23 PGX19:PGX23 OXB19:OXB23 ONF19:ONF23 ODJ19:ODJ23 NTN19:NTN23 NJR19:NJR23 MZV19:MZV23 MPZ19:MPZ23 MGD19:MGD23 LWH19:LWH23 LML19:LML23 LCP19:LCP23 KST19:KST23 KIX19:KIX23 JZB19:JZB23 JPF19:JPF23 JFJ19:JFJ23 IVN19:IVN23 ILR19:ILR23 IBV19:IBV23 HRZ19:HRZ23 HID19:HID23 GYH19:GYH23 GOL19:GOL23 GEP19:GEP23 FUT19:FUT23 FKX19:FKX23 FBB19:FBB23 ERF19:ERF23 EHJ19:EHJ23 DXN19:DXN23 DNR19:DNR23 DDV19:DDV23 CTZ19:CTZ23 CKD19:CKD23 CAH19:CAH23 BQL19:BQL23 BGP19:BGP23 AWT19:AWT23 AMX19:AMX23 ADB19:ADB23 TF19:TF23 JJ19:JJ23 WVV19:WVV23 SW23">
      <formula1>900</formula1>
    </dataValidation>
    <dataValidation type="textLength" operator="lessThanOrEqual"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U23">
      <formula1>900</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1">
    <tabColor theme="0" tint="-0.249977111117893"/>
  </sheetPr>
  <dimension ref="A1:T15"/>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210</v>
      </c>
    </row>
    <row r="2" spans="1:20" ht="22.5">
      <c r="F2" s="1196" t="s">
        <v>491</v>
      </c>
      <c r="G2" s="1197"/>
      <c r="H2" s="1198"/>
      <c r="I2" s="435"/>
    </row>
    <row r="3" spans="1:20" ht="3" customHeight="1"/>
    <row r="4" spans="1:20" s="190" customFormat="1" ht="11.25">
      <c r="A4" s="214"/>
      <c r="B4" s="214"/>
      <c r="C4" s="214"/>
      <c r="D4" s="214"/>
      <c r="F4" s="1157" t="s">
        <v>454</v>
      </c>
      <c r="G4" s="1157"/>
      <c r="H4" s="1157"/>
      <c r="I4" s="1199" t="s">
        <v>455</v>
      </c>
      <c r="J4" s="214"/>
      <c r="K4" s="214"/>
      <c r="L4" s="214"/>
      <c r="M4" s="214"/>
      <c r="N4" s="214"/>
      <c r="O4" s="214"/>
      <c r="P4" s="214"/>
      <c r="Q4" s="214"/>
      <c r="R4" s="214"/>
      <c r="S4" s="214"/>
      <c r="T4" s="214"/>
    </row>
    <row r="5" spans="1:20" s="190" customFormat="1" ht="11.25" customHeight="1">
      <c r="A5" s="214"/>
      <c r="B5" s="214"/>
      <c r="C5" s="214"/>
      <c r="D5" s="214"/>
      <c r="F5" s="318" t="s">
        <v>92</v>
      </c>
      <c r="G5" s="336" t="s">
        <v>457</v>
      </c>
      <c r="H5" s="317" t="s">
        <v>442</v>
      </c>
      <c r="I5" s="1199"/>
      <c r="J5" s="214"/>
      <c r="K5" s="214"/>
      <c r="L5" s="214"/>
      <c r="M5" s="214"/>
      <c r="N5" s="214"/>
      <c r="O5" s="214"/>
      <c r="P5" s="214"/>
      <c r="Q5" s="214"/>
      <c r="R5" s="214"/>
      <c r="S5" s="214"/>
      <c r="T5" s="214"/>
    </row>
    <row r="6" spans="1:20" s="190" customFormat="1" ht="12" customHeight="1">
      <c r="A6" s="214"/>
      <c r="B6" s="214"/>
      <c r="C6" s="214"/>
      <c r="D6" s="214"/>
      <c r="F6" s="319" t="s">
        <v>93</v>
      </c>
      <c r="G6" s="321">
        <v>2</v>
      </c>
      <c r="H6" s="322">
        <v>3</v>
      </c>
      <c r="I6" s="320">
        <v>4</v>
      </c>
      <c r="J6" s="214">
        <v>4</v>
      </c>
      <c r="K6" s="214"/>
      <c r="L6" s="214"/>
      <c r="M6" s="214"/>
      <c r="N6" s="214"/>
      <c r="O6" s="214"/>
      <c r="P6" s="214"/>
      <c r="Q6" s="214"/>
      <c r="R6" s="214"/>
      <c r="S6" s="214"/>
      <c r="T6" s="214"/>
    </row>
    <row r="7" spans="1:20" s="190" customFormat="1" ht="18.75">
      <c r="A7" s="214"/>
      <c r="B7" s="214"/>
      <c r="C7" s="214"/>
      <c r="D7" s="214"/>
      <c r="F7" s="334">
        <v>1</v>
      </c>
      <c r="G7" s="416" t="s">
        <v>492</v>
      </c>
      <c r="H7" s="316" t="str">
        <f>IF(dateCh="","",dateCh)</f>
        <v>13.05.2021</v>
      </c>
      <c r="I7" s="196" t="s">
        <v>493</v>
      </c>
      <c r="J7" s="333"/>
      <c r="K7" s="214"/>
      <c r="L7" s="214"/>
      <c r="M7" s="214"/>
      <c r="N7" s="214"/>
      <c r="O7" s="214"/>
      <c r="P7" s="214"/>
      <c r="Q7" s="214"/>
      <c r="R7" s="214"/>
      <c r="S7" s="214"/>
      <c r="T7" s="214"/>
    </row>
    <row r="8" spans="1:20" s="190" customFormat="1" ht="45">
      <c r="A8" s="1200">
        <v>1</v>
      </c>
      <c r="B8" s="214"/>
      <c r="C8" s="214"/>
      <c r="D8" s="214"/>
      <c r="F8" s="334" t="str">
        <f>"2." &amp;mergeValue(A8)</f>
        <v>2.1</v>
      </c>
      <c r="G8" s="416" t="s">
        <v>494</v>
      </c>
      <c r="H8" s="316" t="str">
        <f>IF('Перечень тарифов'!R21="","наименование отсутствует","" &amp; 'Перечень тарифов'!R21 &amp; "")</f>
        <v>наименование отсутствует</v>
      </c>
      <c r="I8" s="196" t="s">
        <v>590</v>
      </c>
      <c r="J8" s="333"/>
      <c r="K8" s="214"/>
      <c r="L8" s="214"/>
      <c r="M8" s="214"/>
      <c r="N8" s="214"/>
      <c r="O8" s="214"/>
      <c r="P8" s="214"/>
      <c r="Q8" s="214"/>
      <c r="R8" s="214"/>
      <c r="S8" s="214"/>
      <c r="T8" s="214"/>
    </row>
    <row r="9" spans="1:20" s="190" customFormat="1" ht="22.5">
      <c r="A9" s="1200"/>
      <c r="B9" s="214"/>
      <c r="C9" s="214"/>
      <c r="D9" s="214"/>
      <c r="F9" s="334" t="str">
        <f>"3." &amp;mergeValue(A9)</f>
        <v>3.1</v>
      </c>
      <c r="G9" s="416" t="s">
        <v>495</v>
      </c>
      <c r="H9" s="316" t="str">
        <f>IF('Перечень тарифов'!F21="","наименование отсутствует","" &amp; 'Перечень тарифов'!F21 &amp; "")</f>
        <v>Подключение (технологическое присоединение) к системе теплоснабжения</v>
      </c>
      <c r="I9" s="196" t="s">
        <v>588</v>
      </c>
      <c r="J9" s="333"/>
      <c r="K9" s="214"/>
      <c r="L9" s="214"/>
      <c r="M9" s="214"/>
      <c r="N9" s="214"/>
      <c r="O9" s="214"/>
      <c r="P9" s="214"/>
      <c r="Q9" s="214"/>
      <c r="R9" s="214"/>
      <c r="S9" s="214"/>
      <c r="T9" s="214"/>
    </row>
    <row r="10" spans="1:20" s="190" customFormat="1" ht="22.5">
      <c r="A10" s="1200"/>
      <c r="B10" s="214"/>
      <c r="C10" s="214"/>
      <c r="D10" s="214"/>
      <c r="F10" s="334" t="str">
        <f>"4."&amp;mergeValue(A10)</f>
        <v>4.1</v>
      </c>
      <c r="G10" s="416" t="s">
        <v>496</v>
      </c>
      <c r="H10" s="317" t="s">
        <v>458</v>
      </c>
      <c r="I10" s="196"/>
      <c r="J10" s="333"/>
      <c r="K10" s="214"/>
      <c r="L10" s="214"/>
      <c r="M10" s="214"/>
      <c r="N10" s="214"/>
      <c r="O10" s="214"/>
      <c r="P10" s="214"/>
      <c r="Q10" s="214"/>
      <c r="R10" s="214"/>
      <c r="S10" s="214"/>
      <c r="T10" s="214"/>
    </row>
    <row r="11" spans="1:20" s="190" customFormat="1" ht="18.75">
      <c r="A11" s="1200"/>
      <c r="B11" s="1200">
        <v>1</v>
      </c>
      <c r="C11" s="440"/>
      <c r="D11" s="440"/>
      <c r="F11" s="334" t="str">
        <f>"4."&amp;mergeValue(A11) &amp;"."&amp;mergeValue(B11)</f>
        <v>4.1.1</v>
      </c>
      <c r="G11" s="323" t="s">
        <v>592</v>
      </c>
      <c r="H11" s="316" t="str">
        <f>IF(region_name="","",region_name)</f>
        <v>Челябинская область</v>
      </c>
      <c r="I11" s="196" t="s">
        <v>499</v>
      </c>
      <c r="J11" s="333"/>
      <c r="K11" s="214"/>
      <c r="L11" s="214"/>
      <c r="M11" s="214"/>
      <c r="N11" s="214"/>
      <c r="O11" s="214"/>
      <c r="P11" s="214"/>
      <c r="Q11" s="214"/>
      <c r="R11" s="214"/>
      <c r="S11" s="214"/>
      <c r="T11" s="214"/>
    </row>
    <row r="12" spans="1:20" s="190" customFormat="1" ht="22.5">
      <c r="A12" s="1200"/>
      <c r="B12" s="1200"/>
      <c r="C12" s="1200">
        <v>1</v>
      </c>
      <c r="D12" s="440"/>
      <c r="F12" s="334" t="str">
        <f>"4."&amp;mergeValue(A12) &amp;"."&amp;mergeValue(B12)&amp;"."&amp;mergeValue(C12)</f>
        <v>4.1.1.1</v>
      </c>
      <c r="G12" s="340" t="s">
        <v>497</v>
      </c>
      <c r="H12" s="316" t="str">
        <f>IF(Территории!H13="","","" &amp; Территории!H13 &amp; "")</f>
        <v>Город Челябинск</v>
      </c>
      <c r="I12" s="196" t="s">
        <v>500</v>
      </c>
      <c r="J12" s="333"/>
      <c r="K12" s="214"/>
      <c r="L12" s="214"/>
      <c r="M12" s="214"/>
      <c r="N12" s="214"/>
      <c r="O12" s="214"/>
      <c r="P12" s="214"/>
      <c r="Q12" s="214"/>
      <c r="R12" s="214"/>
      <c r="S12" s="214"/>
      <c r="T12" s="214"/>
    </row>
    <row r="13" spans="1:20" s="190" customFormat="1" ht="56.25">
      <c r="A13" s="1200"/>
      <c r="B13" s="1200"/>
      <c r="C13" s="1200"/>
      <c r="D13" s="440">
        <v>1</v>
      </c>
      <c r="F13" s="334" t="str">
        <f>"4."&amp;mergeValue(A13) &amp;"."&amp;mergeValue(B13)&amp;"."&amp;mergeValue(C13)&amp;"."&amp;mergeValue(D13)</f>
        <v>4.1.1.1.1</v>
      </c>
      <c r="G13" s="419" t="s">
        <v>498</v>
      </c>
      <c r="H13" s="316" t="str">
        <f>IF(Территории!R14="","","" &amp; Территории!R14 &amp; "")</f>
        <v>Город Челябинск (75701000)</v>
      </c>
      <c r="I13" s="1104" t="s">
        <v>591</v>
      </c>
      <c r="J13" s="333"/>
      <c r="K13" s="214"/>
      <c r="L13" s="214"/>
      <c r="M13" s="214"/>
      <c r="N13" s="214"/>
      <c r="O13" s="214"/>
      <c r="P13" s="214"/>
      <c r="Q13" s="214"/>
      <c r="R13" s="214"/>
      <c r="S13" s="214"/>
      <c r="T13" s="214"/>
    </row>
    <row r="14" spans="1:20" s="325" customFormat="1" ht="3" customHeight="1">
      <c r="A14" s="326"/>
      <c r="B14" s="326"/>
      <c r="C14" s="326"/>
      <c r="D14" s="326"/>
      <c r="F14" s="324"/>
      <c r="G14" s="417"/>
      <c r="H14" s="418"/>
      <c r="I14" s="226"/>
      <c r="J14" s="326"/>
      <c r="K14" s="326"/>
      <c r="L14" s="326"/>
      <c r="M14" s="326"/>
      <c r="N14" s="326"/>
      <c r="O14" s="326"/>
      <c r="P14" s="326"/>
      <c r="Q14" s="326"/>
      <c r="R14" s="326"/>
      <c r="S14" s="326"/>
      <c r="T14" s="326"/>
    </row>
    <row r="15" spans="1:20" s="325" customFormat="1" ht="15" customHeight="1">
      <c r="A15" s="326"/>
      <c r="B15" s="326"/>
      <c r="C15" s="326"/>
      <c r="D15" s="326"/>
      <c r="F15" s="324"/>
      <c r="G15" s="1195" t="s">
        <v>593</v>
      </c>
      <c r="H15" s="1195"/>
      <c r="I15" s="226"/>
      <c r="J15" s="326"/>
      <c r="K15" s="326"/>
      <c r="L15" s="326"/>
      <c r="M15" s="326"/>
      <c r="N15" s="326"/>
      <c r="O15" s="326"/>
      <c r="P15" s="326"/>
      <c r="Q15" s="326"/>
      <c r="R15" s="326"/>
      <c r="S15" s="326"/>
      <c r="T15" s="326"/>
    </row>
  </sheetData>
  <sheetProtection algorithmName="SHA-512" hashValue="tDCe2EjyKUEJzmOlWtJ58OBFMtqTs5C+XNsMuW3SEJqdul8CdfZ1fGm82q9xCAdRWwRG2u6jpe6c3+5cggWHWw==" saltValue="tnm/OCRDnd0qmMjT3cLamA==" spinCount="100000"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1">
    <tabColor rgb="FFEAEBEE"/>
    <pageSetUpPr fitToPage="1"/>
  </sheetPr>
  <dimension ref="A1:P21"/>
  <sheetViews>
    <sheetView showGridLines="0" topLeftCell="C4" zoomScaleNormal="100" workbookViewId="0">
      <selection activeCell="F15" sqref="F15"/>
    </sheetView>
  </sheetViews>
  <sheetFormatPr defaultColWidth="10.5703125" defaultRowHeight="14.25"/>
  <cols>
    <col min="1" max="1" width="9.140625" style="96" hidden="1" customWidth="1"/>
    <col min="2" max="2" width="9.140625" style="186" hidden="1" customWidth="1"/>
    <col min="3" max="3" width="3.7109375" style="87" customWidth="1"/>
    <col min="4" max="4" width="6.28515625" style="36" bestFit="1" customWidth="1"/>
    <col min="5" max="6" width="64.140625" style="36" customWidth="1"/>
    <col min="7" max="7" width="115.7109375" style="36" customWidth="1"/>
    <col min="8" max="8" width="10.5703125" style="36"/>
    <col min="9" max="10" width="10.5703125" style="212"/>
    <col min="11" max="16384" width="10.5703125" style="36"/>
  </cols>
  <sheetData>
    <row r="1" spans="1:16" hidden="1">
      <c r="M1" s="411"/>
      <c r="N1" s="411"/>
      <c r="P1" s="411"/>
    </row>
    <row r="2" spans="1:16" hidden="1"/>
    <row r="3" spans="1:16" hidden="1"/>
    <row r="4" spans="1:16" ht="3" customHeight="1">
      <c r="C4" s="86"/>
      <c r="D4" s="37"/>
      <c r="E4" s="37"/>
      <c r="F4" s="38"/>
      <c r="G4" s="38"/>
    </row>
    <row r="5" spans="1:16" ht="22.5">
      <c r="C5" s="86"/>
      <c r="D5" s="1216" t="s">
        <v>730</v>
      </c>
      <c r="E5" s="1216"/>
      <c r="F5" s="1216"/>
      <c r="G5" s="437"/>
    </row>
    <row r="6" spans="1:16" ht="3" customHeight="1">
      <c r="C6" s="86"/>
      <c r="D6" s="37"/>
      <c r="E6" s="84"/>
      <c r="F6" s="83"/>
      <c r="G6" s="286"/>
    </row>
    <row r="7" spans="1:16">
      <c r="C7" s="86"/>
      <c r="D7" s="1229" t="s">
        <v>454</v>
      </c>
      <c r="E7" s="1229"/>
      <c r="F7" s="1229"/>
      <c r="G7" s="1272" t="s">
        <v>455</v>
      </c>
    </row>
    <row r="8" spans="1:16">
      <c r="C8" s="86"/>
      <c r="D8" s="103" t="s">
        <v>92</v>
      </c>
      <c r="E8" s="113" t="s">
        <v>457</v>
      </c>
      <c r="F8" s="113" t="s">
        <v>456</v>
      </c>
      <c r="G8" s="1272"/>
    </row>
    <row r="9" spans="1:16" ht="12" customHeight="1">
      <c r="C9" s="86"/>
      <c r="D9" s="42" t="s">
        <v>93</v>
      </c>
      <c r="E9" s="42" t="s">
        <v>49</v>
      </c>
      <c r="F9" s="42" t="s">
        <v>50</v>
      </c>
      <c r="G9" s="42" t="s">
        <v>51</v>
      </c>
    </row>
    <row r="10" spans="1:16" ht="22.5">
      <c r="A10" s="285"/>
      <c r="C10" s="86"/>
      <c r="D10" s="187">
        <v>1</v>
      </c>
      <c r="E10" s="293" t="s">
        <v>692</v>
      </c>
      <c r="F10" s="294" t="s">
        <v>458</v>
      </c>
      <c r="G10" s="196"/>
    </row>
    <row r="11" spans="1:16">
      <c r="A11" s="285"/>
      <c r="C11" s="86"/>
      <c r="D11" s="187" t="s">
        <v>295</v>
      </c>
      <c r="E11" s="287" t="s">
        <v>693</v>
      </c>
      <c r="F11" s="294" t="s">
        <v>458</v>
      </c>
      <c r="G11" s="196"/>
    </row>
    <row r="12" spans="1:16" ht="20.100000000000001" customHeight="1">
      <c r="A12" s="285"/>
      <c r="C12" s="86"/>
      <c r="D12" s="187" t="s">
        <v>8</v>
      </c>
      <c r="E12" s="1123" t="s">
        <v>2854</v>
      </c>
      <c r="F12" s="1090" t="s">
        <v>2855</v>
      </c>
      <c r="G12" s="1219" t="s">
        <v>597</v>
      </c>
    </row>
    <row r="13" spans="1:16" ht="15" customHeight="1">
      <c r="A13" s="285"/>
      <c r="C13" s="86"/>
      <c r="D13" s="114"/>
      <c r="E13" s="300" t="s">
        <v>328</v>
      </c>
      <c r="F13" s="297"/>
      <c r="G13" s="1221"/>
    </row>
    <row r="14" spans="1:16">
      <c r="A14" s="285"/>
      <c r="C14" s="86"/>
      <c r="D14" s="187" t="s">
        <v>329</v>
      </c>
      <c r="E14" s="287" t="s">
        <v>694</v>
      </c>
      <c r="F14" s="294" t="s">
        <v>458</v>
      </c>
      <c r="G14" s="790"/>
    </row>
    <row r="15" spans="1:16" ht="42.95" customHeight="1">
      <c r="A15" s="285"/>
      <c r="C15" s="86"/>
      <c r="D15" s="187" t="s">
        <v>443</v>
      </c>
      <c r="E15" s="1123" t="s">
        <v>2856</v>
      </c>
      <c r="F15" s="1090" t="s">
        <v>2855</v>
      </c>
      <c r="G15" s="1219" t="s">
        <v>695</v>
      </c>
    </row>
    <row r="16" spans="1:16" s="800" customFormat="1" ht="15" customHeight="1">
      <c r="A16" s="804"/>
      <c r="B16" s="186"/>
      <c r="C16" s="687"/>
      <c r="D16" s="825"/>
      <c r="E16" s="828" t="s">
        <v>328</v>
      </c>
      <c r="F16" s="791"/>
      <c r="G16" s="1221"/>
      <c r="I16" s="830"/>
      <c r="J16" s="830"/>
    </row>
    <row r="17" spans="1:16" s="800" customFormat="1">
      <c r="A17" s="804"/>
      <c r="B17" s="186"/>
      <c r="C17" s="687"/>
      <c r="D17" s="187" t="s">
        <v>733</v>
      </c>
      <c r="E17" s="783" t="s">
        <v>735</v>
      </c>
      <c r="F17" s="294" t="s">
        <v>458</v>
      </c>
      <c r="G17" s="790"/>
      <c r="I17" s="830"/>
      <c r="J17" s="830"/>
    </row>
    <row r="18" spans="1:16" s="800" customFormat="1" ht="18.75" hidden="1">
      <c r="A18" s="804"/>
      <c r="B18" s="186"/>
      <c r="C18" s="687"/>
      <c r="D18" s="786" t="s">
        <v>734</v>
      </c>
      <c r="E18" s="785"/>
      <c r="F18" s="784"/>
      <c r="G18" s="799"/>
      <c r="H18" s="787"/>
      <c r="I18" s="830"/>
      <c r="J18" s="830"/>
    </row>
    <row r="19" spans="1:16" ht="15" customHeight="1">
      <c r="A19" s="285"/>
      <c r="C19" s="86"/>
      <c r="D19" s="114"/>
      <c r="E19" s="828" t="s">
        <v>328</v>
      </c>
      <c r="F19" s="791"/>
      <c r="G19" s="792"/>
    </row>
    <row r="20" spans="1:16" ht="3" customHeight="1"/>
    <row r="21" spans="1:16">
      <c r="D21" s="789" t="s">
        <v>731</v>
      </c>
      <c r="E21" s="788" t="s">
        <v>732</v>
      </c>
      <c r="F21" s="726"/>
      <c r="G21" s="726"/>
      <c r="H21" s="726"/>
      <c r="I21" s="726"/>
      <c r="J21" s="726"/>
      <c r="K21" s="726"/>
      <c r="L21" s="726"/>
      <c r="M21" s="726"/>
      <c r="N21" s="726"/>
      <c r="O21" s="726"/>
      <c r="P21" s="726"/>
    </row>
  </sheetData>
  <sheetProtection algorithmName="SHA-512" hashValue="UA+9rBZDpyRbk19zE9McwHNA4EY2xQWtg7EyaQCK1Ges5+wGZyWHbXGpc4K7DRICpGV0C1j4hKOfC0tewTZDng==" saltValue="x2UXfWtGYqwF3KG5wfPdog==" spinCount="100000" sheet="1" objects="1" scenarios="1" formatColumns="0" formatRows="0"/>
  <dataConsolidate/>
  <mergeCells count="5">
    <mergeCell ref="G15:G16"/>
    <mergeCell ref="D7:F7"/>
    <mergeCell ref="G7:G8"/>
    <mergeCell ref="G12:G13"/>
    <mergeCell ref="D5:F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F12 F15:F16">
      <formula1>900</formula1>
    </dataValidation>
    <dataValidation type="textLength" operator="lessThanOrEqual" allowBlank="1" showInputMessage="1" showErrorMessage="1" errorTitle="Ошибка" error="Допускается ввод не более 900 символов!" sqref="G12 E15 E12 G18 G15">
      <formula1>900</formula1>
    </dataValidation>
  </dataValidations>
  <hyperlinks>
    <hyperlink ref="F12" location="'Форма 4.7'!$F$12" tooltip="Кликните по гиперссылке, чтобы перейти по ссылке на обосновывающие документы или отредактировать её" display="https://portal.eias.ru/Portal/DownloadPage.aspx?type=12&amp;guid=f353e845-cf78-4b65-a2f6-94e9274e0dd4"/>
    <hyperlink ref="F15" location="'Форма 4.7'!$F$15" tooltip="Кликните по гиперссылке, чтобы перейти по ссылке на обосновывающие документы или отредактировать её" display="https://portal.eias.ru/Portal/DownloadPage.aspx?type=12&amp;guid=f353e845-cf78-4b65-a2f6-94e9274e0dd4"/>
  </hyperlink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2">
    <tabColor theme="0" tint="-0.249977111117893"/>
  </sheetPr>
  <dimension ref="A1:T15"/>
  <sheetViews>
    <sheetView showGridLines="0" topLeftCell="E1" zoomScaleNormal="100" workbookViewId="0"/>
  </sheetViews>
  <sheetFormatPr defaultColWidth="10.5703125" defaultRowHeight="14.25"/>
  <cols>
    <col min="1" max="1" width="3.7109375" style="1014" hidden="1" customWidth="1"/>
    <col min="2" max="4" width="3.7109375" style="1008" hidden="1" customWidth="1"/>
    <col min="5" max="5" width="3.7109375" style="810" customWidth="1"/>
    <col min="6" max="6" width="9.7109375" style="1061" customWidth="1"/>
    <col min="7" max="7" width="37.7109375" style="1061" customWidth="1"/>
    <col min="8" max="8" width="66.85546875" style="1061" customWidth="1"/>
    <col min="9" max="9" width="115.7109375" style="1061" customWidth="1"/>
    <col min="10" max="11" width="10.5703125" style="1008"/>
    <col min="12" max="12" width="11.140625" style="1008" customWidth="1"/>
    <col min="13" max="20" width="10.5703125" style="1008"/>
    <col min="21" max="16384" width="10.5703125" style="1061"/>
  </cols>
  <sheetData>
    <row r="1" spans="1:20" ht="3" customHeight="1">
      <c r="A1" s="1014" t="s">
        <v>210</v>
      </c>
    </row>
    <row r="2" spans="1:20" ht="22.5">
      <c r="F2" s="1196" t="s">
        <v>491</v>
      </c>
      <c r="G2" s="1197"/>
      <c r="H2" s="1198"/>
      <c r="I2" s="807"/>
    </row>
    <row r="3" spans="1:20" ht="3" customHeight="1"/>
    <row r="4" spans="1:20" s="1007" customFormat="1" ht="11.25">
      <c r="A4" s="1013"/>
      <c r="B4" s="1013"/>
      <c r="C4" s="1013"/>
      <c r="D4" s="1013"/>
      <c r="F4" s="1157" t="s">
        <v>454</v>
      </c>
      <c r="G4" s="1157"/>
      <c r="H4" s="1157"/>
      <c r="I4" s="1199" t="s">
        <v>455</v>
      </c>
      <c r="J4" s="1013"/>
      <c r="K4" s="1013"/>
      <c r="L4" s="1013"/>
      <c r="M4" s="1013"/>
      <c r="N4" s="1013"/>
      <c r="O4" s="1013"/>
      <c r="P4" s="1013"/>
      <c r="Q4" s="1013"/>
      <c r="R4" s="1013"/>
      <c r="S4" s="1013"/>
      <c r="T4" s="1013"/>
    </row>
    <row r="5" spans="1:20" s="1007" customFormat="1" ht="11.25" customHeight="1">
      <c r="A5" s="1013"/>
      <c r="B5" s="1013"/>
      <c r="C5" s="1013"/>
      <c r="D5" s="1013"/>
      <c r="F5" s="1102" t="s">
        <v>92</v>
      </c>
      <c r="G5" s="811" t="s">
        <v>457</v>
      </c>
      <c r="H5" s="1108" t="s">
        <v>442</v>
      </c>
      <c r="I5" s="1199"/>
      <c r="J5" s="1013"/>
      <c r="K5" s="1013"/>
      <c r="L5" s="1013"/>
      <c r="M5" s="1013"/>
      <c r="N5" s="1013"/>
      <c r="O5" s="1013"/>
      <c r="P5" s="1013"/>
      <c r="Q5" s="1013"/>
      <c r="R5" s="1013"/>
      <c r="S5" s="1013"/>
      <c r="T5" s="1013"/>
    </row>
    <row r="6" spans="1:20" s="1007" customFormat="1" ht="12" customHeight="1">
      <c r="A6" s="1013"/>
      <c r="B6" s="1013"/>
      <c r="C6" s="1013"/>
      <c r="D6" s="1013"/>
      <c r="F6" s="812" t="s">
        <v>93</v>
      </c>
      <c r="G6" s="813">
        <v>2</v>
      </c>
      <c r="H6" s="814">
        <v>3</v>
      </c>
      <c r="I6" s="609">
        <v>4</v>
      </c>
      <c r="J6" s="1013">
        <v>4</v>
      </c>
      <c r="K6" s="1013"/>
      <c r="L6" s="1013"/>
      <c r="M6" s="1013"/>
      <c r="N6" s="1013"/>
      <c r="O6" s="1013"/>
      <c r="P6" s="1013"/>
      <c r="Q6" s="1013"/>
      <c r="R6" s="1013"/>
      <c r="S6" s="1013"/>
      <c r="T6" s="1013"/>
    </row>
    <row r="7" spans="1:20" s="1007" customFormat="1" ht="18.75">
      <c r="A7" s="1013"/>
      <c r="B7" s="1013"/>
      <c r="C7" s="1013"/>
      <c r="D7" s="1013"/>
      <c r="F7" s="1029">
        <v>1</v>
      </c>
      <c r="G7" s="816" t="s">
        <v>492</v>
      </c>
      <c r="H7" s="1105" t="str">
        <f>IF(dateCh="","",dateCh)</f>
        <v>13.05.2021</v>
      </c>
      <c r="I7" s="817" t="s">
        <v>493</v>
      </c>
      <c r="J7" s="616"/>
      <c r="K7" s="1013"/>
      <c r="L7" s="1013"/>
      <c r="M7" s="1013"/>
      <c r="N7" s="1013"/>
      <c r="O7" s="1013"/>
      <c r="P7" s="1013"/>
      <c r="Q7" s="1013"/>
      <c r="R7" s="1013"/>
      <c r="S7" s="1013"/>
      <c r="T7" s="1013"/>
    </row>
    <row r="8" spans="1:20" s="1007" customFormat="1" ht="45">
      <c r="A8" s="1200">
        <v>1</v>
      </c>
      <c r="B8" s="1013"/>
      <c r="C8" s="1013"/>
      <c r="D8" s="1013"/>
      <c r="F8" s="1029" t="str">
        <f>"2." &amp;mergeValue(A8)</f>
        <v>2.1</v>
      </c>
      <c r="G8" s="816" t="s">
        <v>494</v>
      </c>
      <c r="H8" s="1105" t="str">
        <f>IF('Перечень тарифов'!R21="","наименование отсутствует","" &amp; 'Перечень тарифов'!R21 &amp; "")</f>
        <v>наименование отсутствует</v>
      </c>
      <c r="I8" s="817" t="s">
        <v>590</v>
      </c>
      <c r="J8" s="616"/>
      <c r="K8" s="1013"/>
      <c r="L8" s="1013"/>
      <c r="M8" s="1013"/>
      <c r="N8" s="1013"/>
      <c r="O8" s="1013"/>
      <c r="P8" s="1013"/>
      <c r="Q8" s="1013"/>
      <c r="R8" s="1013"/>
      <c r="S8" s="1013"/>
      <c r="T8" s="1013"/>
    </row>
    <row r="9" spans="1:20" s="1007" customFormat="1" ht="22.5">
      <c r="A9" s="1200"/>
      <c r="B9" s="1013"/>
      <c r="C9" s="1013"/>
      <c r="D9" s="1013"/>
      <c r="F9" s="1029" t="str">
        <f>"3." &amp;mergeValue(A9)</f>
        <v>3.1</v>
      </c>
      <c r="G9" s="816" t="s">
        <v>495</v>
      </c>
      <c r="H9" s="1105" t="str">
        <f>IF('Перечень тарифов'!F21="","наименование отсутствует","" &amp; 'Перечень тарифов'!F21 &amp; "")</f>
        <v>Подключение (технологическое присоединение) к системе теплоснабжения</v>
      </c>
      <c r="I9" s="817" t="s">
        <v>588</v>
      </c>
      <c r="J9" s="616"/>
      <c r="K9" s="1013"/>
      <c r="L9" s="1013"/>
      <c r="M9" s="1013"/>
      <c r="N9" s="1013"/>
      <c r="O9" s="1013"/>
      <c r="P9" s="1013"/>
      <c r="Q9" s="1013"/>
      <c r="R9" s="1013"/>
      <c r="S9" s="1013"/>
      <c r="T9" s="1013"/>
    </row>
    <row r="10" spans="1:20" s="1007" customFormat="1" ht="22.5">
      <c r="A10" s="1200"/>
      <c r="B10" s="1013"/>
      <c r="C10" s="1013"/>
      <c r="D10" s="1013"/>
      <c r="F10" s="1029" t="str">
        <f>"4."&amp;mergeValue(A10)</f>
        <v>4.1</v>
      </c>
      <c r="G10" s="816" t="s">
        <v>496</v>
      </c>
      <c r="H10" s="1108" t="s">
        <v>458</v>
      </c>
      <c r="I10" s="817"/>
      <c r="J10" s="616"/>
      <c r="K10" s="1013"/>
      <c r="L10" s="1013"/>
      <c r="M10" s="1013"/>
      <c r="N10" s="1013"/>
      <c r="O10" s="1013"/>
      <c r="P10" s="1013"/>
      <c r="Q10" s="1013"/>
      <c r="R10" s="1013"/>
      <c r="S10" s="1013"/>
      <c r="T10" s="1013"/>
    </row>
    <row r="11" spans="1:20" s="1007" customFormat="1" ht="18.75">
      <c r="A11" s="1200"/>
      <c r="B11" s="1200">
        <v>1</v>
      </c>
      <c r="C11" s="1103"/>
      <c r="D11" s="1103"/>
      <c r="F11" s="1029" t="str">
        <f>"4."&amp;mergeValue(A11) &amp;"."&amp;mergeValue(B11)</f>
        <v>4.1.1</v>
      </c>
      <c r="G11" s="831" t="s">
        <v>592</v>
      </c>
      <c r="H11" s="1105" t="str">
        <f>IF(region_name="","",region_name)</f>
        <v>Челябинская область</v>
      </c>
      <c r="I11" s="817" t="s">
        <v>499</v>
      </c>
      <c r="J11" s="616"/>
      <c r="K11" s="1013"/>
      <c r="L11" s="1013"/>
      <c r="M11" s="1013"/>
      <c r="N11" s="1013"/>
      <c r="O11" s="1013"/>
      <c r="P11" s="1013"/>
      <c r="Q11" s="1013"/>
      <c r="R11" s="1013"/>
      <c r="S11" s="1013"/>
      <c r="T11" s="1013"/>
    </row>
    <row r="12" spans="1:20" s="1007" customFormat="1" ht="22.5">
      <c r="A12" s="1200"/>
      <c r="B12" s="1200"/>
      <c r="C12" s="1200">
        <v>1</v>
      </c>
      <c r="D12" s="1103"/>
      <c r="F12" s="1029" t="str">
        <f>"4."&amp;mergeValue(A12) &amp;"."&amp;mergeValue(B12)&amp;"."&amp;mergeValue(C12)</f>
        <v>4.1.1.1</v>
      </c>
      <c r="G12" s="818" t="s">
        <v>497</v>
      </c>
      <c r="H12" s="1105" t="str">
        <f>IF(Территории!H13="","","" &amp; Территории!H13 &amp; "")</f>
        <v>Город Челябинск</v>
      </c>
      <c r="I12" s="817" t="s">
        <v>500</v>
      </c>
      <c r="J12" s="616"/>
      <c r="K12" s="1013"/>
      <c r="L12" s="1013"/>
      <c r="M12" s="1013"/>
      <c r="N12" s="1013"/>
      <c r="O12" s="1013"/>
      <c r="P12" s="1013"/>
      <c r="Q12" s="1013"/>
      <c r="R12" s="1013"/>
      <c r="S12" s="1013"/>
      <c r="T12" s="1013"/>
    </row>
    <row r="13" spans="1:20" s="1007" customFormat="1" ht="56.25">
      <c r="A13" s="1200"/>
      <c r="B13" s="1200"/>
      <c r="C13" s="1200"/>
      <c r="D13" s="1103">
        <v>1</v>
      </c>
      <c r="F13" s="1029" t="str">
        <f>"4."&amp;mergeValue(A13) &amp;"."&amp;mergeValue(B13)&amp;"."&amp;mergeValue(C13)&amp;"."&amp;mergeValue(D13)</f>
        <v>4.1.1.1.1</v>
      </c>
      <c r="G13" s="819" t="s">
        <v>498</v>
      </c>
      <c r="H13" s="1105" t="str">
        <f>IF(Территории!R14="","","" &amp; Территории!R14 &amp; "")</f>
        <v>Город Челябинск (75701000)</v>
      </c>
      <c r="I13" s="1104" t="s">
        <v>591</v>
      </c>
      <c r="J13" s="616"/>
      <c r="K13" s="1013"/>
      <c r="L13" s="1013"/>
      <c r="M13" s="1013"/>
      <c r="N13" s="1013"/>
      <c r="O13" s="1013"/>
      <c r="P13" s="1013"/>
      <c r="Q13" s="1013"/>
      <c r="R13" s="1013"/>
      <c r="S13" s="1013"/>
      <c r="T13" s="1013"/>
    </row>
    <row r="14" spans="1:20" s="773" customFormat="1" ht="3" customHeight="1">
      <c r="A14" s="774"/>
      <c r="B14" s="774"/>
      <c r="C14" s="774"/>
      <c r="D14" s="774"/>
      <c r="F14" s="823"/>
      <c r="G14" s="417"/>
      <c r="H14" s="418"/>
      <c r="I14" s="984"/>
      <c r="J14" s="774"/>
      <c r="K14" s="774"/>
      <c r="L14" s="774"/>
      <c r="M14" s="774"/>
      <c r="N14" s="774"/>
      <c r="O14" s="774"/>
      <c r="P14" s="774"/>
      <c r="Q14" s="774"/>
      <c r="R14" s="774"/>
      <c r="S14" s="774"/>
      <c r="T14" s="774"/>
    </row>
    <row r="15" spans="1:20" s="773" customFormat="1" ht="15" customHeight="1">
      <c r="A15" s="774"/>
      <c r="B15" s="774"/>
      <c r="C15" s="774"/>
      <c r="D15" s="774"/>
      <c r="F15" s="823"/>
      <c r="G15" s="1195" t="s">
        <v>593</v>
      </c>
      <c r="H15" s="1195"/>
      <c r="I15" s="984"/>
      <c r="J15" s="774"/>
      <c r="K15" s="774"/>
      <c r="L15" s="774"/>
      <c r="M15" s="774"/>
      <c r="N15" s="774"/>
      <c r="O15" s="774"/>
      <c r="P15" s="774"/>
      <c r="Q15" s="774"/>
      <c r="R15" s="774"/>
      <c r="S15" s="774"/>
      <c r="T15" s="774"/>
    </row>
  </sheetData>
  <sheetProtection algorithmName="SHA-512" hashValue="iiS+W+/yLOXEx2r00W64HjEI9d2ZhWhFdjrydlYNgsTqJSRPjxBC4V6pikrmAMWPewIC1Pse7XhoZDnWyms6Cg==" saltValue="W9HAXRb96TCsaxeB4s95Sw==" spinCount="100000"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2">
    <tabColor rgb="FFEAEBEE"/>
  </sheetPr>
  <dimension ref="A1:L37"/>
  <sheetViews>
    <sheetView showGridLines="0" topLeftCell="C4" zoomScaleNormal="100" workbookViewId="0">
      <selection activeCell="G43" sqref="G43"/>
    </sheetView>
  </sheetViews>
  <sheetFormatPr defaultColWidth="10.5703125" defaultRowHeight="14.25"/>
  <cols>
    <col min="1" max="1" width="9.140625" style="96" hidden="1" customWidth="1"/>
    <col min="2" max="2" width="9.140625" style="186" hidden="1" customWidth="1"/>
    <col min="3" max="3" width="3.7109375" style="87" customWidth="1"/>
    <col min="4" max="4" width="6.28515625" style="36" bestFit="1" customWidth="1"/>
    <col min="5" max="5" width="63.42578125" style="36" customWidth="1"/>
    <col min="6" max="6" width="1.7109375" style="36" hidden="1" customWidth="1"/>
    <col min="7" max="8" width="35.7109375" style="36" customWidth="1"/>
    <col min="9" max="9" width="91.5703125" style="36" customWidth="1"/>
    <col min="10" max="10" width="10.5703125" style="36"/>
    <col min="11" max="12" width="10.5703125" style="212"/>
    <col min="13" max="16384" width="10.5703125" style="36"/>
  </cols>
  <sheetData>
    <row r="1" spans="1:9" hidden="1"/>
    <row r="2" spans="1:9" hidden="1"/>
    <row r="3" spans="1:9" hidden="1"/>
    <row r="4" spans="1:9" ht="3" customHeight="1">
      <c r="C4" s="86"/>
      <c r="D4" s="37"/>
      <c r="E4" s="37"/>
      <c r="F4" s="37"/>
      <c r="G4" s="37"/>
      <c r="H4" s="38"/>
      <c r="I4" s="38"/>
    </row>
    <row r="5" spans="1:9" ht="26.1" customHeight="1">
      <c r="C5" s="86"/>
      <c r="D5" s="1216" t="s">
        <v>696</v>
      </c>
      <c r="E5" s="1216"/>
      <c r="F5" s="1216"/>
      <c r="G5" s="1216"/>
      <c r="H5" s="1216"/>
      <c r="I5" s="335"/>
    </row>
    <row r="6" spans="1:9" ht="3" customHeight="1">
      <c r="C6" s="86"/>
      <c r="D6" s="37"/>
      <c r="E6" s="84"/>
      <c r="F6" s="84"/>
      <c r="G6" s="84"/>
      <c r="H6" s="83"/>
      <c r="I6" s="286"/>
    </row>
    <row r="7" spans="1:9" ht="21" customHeight="1">
      <c r="C7" s="86"/>
      <c r="D7" s="1229" t="s">
        <v>454</v>
      </c>
      <c r="E7" s="1229"/>
      <c r="F7" s="1229"/>
      <c r="G7" s="1229"/>
      <c r="H7" s="1229"/>
      <c r="I7" s="1272" t="s">
        <v>455</v>
      </c>
    </row>
    <row r="8" spans="1:9" ht="21" customHeight="1">
      <c r="C8" s="86"/>
      <c r="D8" s="103" t="s">
        <v>92</v>
      </c>
      <c r="E8" s="113" t="s">
        <v>457</v>
      </c>
      <c r="F8" s="113"/>
      <c r="G8" s="113" t="s">
        <v>442</v>
      </c>
      <c r="H8" s="113" t="s">
        <v>456</v>
      </c>
      <c r="I8" s="1272"/>
    </row>
    <row r="9" spans="1:9" ht="12" customHeight="1">
      <c r="C9" s="86"/>
      <c r="D9" s="42" t="s">
        <v>93</v>
      </c>
      <c r="E9" s="42" t="s">
        <v>49</v>
      </c>
      <c r="F9" s="42"/>
      <c r="G9" s="42" t="s">
        <v>50</v>
      </c>
      <c r="H9" s="42" t="s">
        <v>51</v>
      </c>
      <c r="I9" s="42" t="s">
        <v>68</v>
      </c>
    </row>
    <row r="10" spans="1:9">
      <c r="A10" s="285"/>
      <c r="C10" s="86"/>
      <c r="D10" s="187">
        <v>1</v>
      </c>
      <c r="E10" s="1275" t="s">
        <v>459</v>
      </c>
      <c r="F10" s="1275"/>
      <c r="G10" s="1275"/>
      <c r="H10" s="1275"/>
      <c r="I10" s="306"/>
    </row>
    <row r="11" spans="1:9" ht="20.100000000000001" customHeight="1">
      <c r="A11" s="285"/>
      <c r="C11" s="86"/>
      <c r="D11" s="187" t="s">
        <v>295</v>
      </c>
      <c r="E11" s="287" t="s">
        <v>460</v>
      </c>
      <c r="F11" s="294"/>
      <c r="G11" s="431" t="s">
        <v>776</v>
      </c>
      <c r="H11" s="294" t="s">
        <v>458</v>
      </c>
      <c r="I11" s="196" t="s">
        <v>461</v>
      </c>
    </row>
    <row r="12" spans="1:9" ht="45">
      <c r="A12" s="285"/>
      <c r="C12" s="86"/>
      <c r="D12" s="187" t="s">
        <v>329</v>
      </c>
      <c r="E12" s="287" t="s">
        <v>462</v>
      </c>
      <c r="F12" s="294"/>
      <c r="G12" s="413" t="s">
        <v>2857</v>
      </c>
      <c r="H12" s="1090" t="s">
        <v>2855</v>
      </c>
      <c r="I12" s="414" t="s">
        <v>697</v>
      </c>
    </row>
    <row r="13" spans="1:9" ht="33.75">
      <c r="A13" s="285"/>
      <c r="B13" s="186">
        <v>3</v>
      </c>
      <c r="C13" s="86"/>
      <c r="D13" s="187">
        <v>2</v>
      </c>
      <c r="E13" s="351" t="s">
        <v>698</v>
      </c>
      <c r="F13" s="294"/>
      <c r="G13" s="294" t="s">
        <v>458</v>
      </c>
      <c r="H13" s="1090" t="s">
        <v>2855</v>
      </c>
      <c r="I13" s="415" t="s">
        <v>463</v>
      </c>
    </row>
    <row r="14" spans="1:9" ht="39" customHeight="1">
      <c r="A14" s="285"/>
      <c r="C14" s="86"/>
      <c r="D14" s="187">
        <v>3</v>
      </c>
      <c r="E14" s="1273" t="s">
        <v>699</v>
      </c>
      <c r="F14" s="1273"/>
      <c r="G14" s="1273"/>
      <c r="H14" s="1273"/>
      <c r="I14" s="412"/>
    </row>
    <row r="15" spans="1:9" ht="32.1" customHeight="1">
      <c r="A15" s="285"/>
      <c r="C15" s="86"/>
      <c r="D15" s="187" t="s">
        <v>444</v>
      </c>
      <c r="E15" s="291" t="s">
        <v>2858</v>
      </c>
      <c r="F15" s="294"/>
      <c r="G15" s="294" t="s">
        <v>458</v>
      </c>
      <c r="H15" s="1090" t="s">
        <v>2855</v>
      </c>
      <c r="I15" s="1219" t="s">
        <v>700</v>
      </c>
    </row>
    <row r="16" spans="1:9" ht="15" customHeight="1">
      <c r="A16" s="285"/>
      <c r="C16" s="86"/>
      <c r="D16" s="114"/>
      <c r="E16" s="299" t="s">
        <v>328</v>
      </c>
      <c r="F16" s="300"/>
      <c r="G16" s="300"/>
      <c r="H16" s="297"/>
      <c r="I16" s="1221"/>
    </row>
    <row r="17" spans="1:12" ht="69" customHeight="1">
      <c r="A17" s="285"/>
      <c r="B17" s="186">
        <v>3</v>
      </c>
      <c r="C17" s="86"/>
      <c r="D17" s="187">
        <v>4</v>
      </c>
      <c r="E17" s="1273" t="s">
        <v>701</v>
      </c>
      <c r="F17" s="1273"/>
      <c r="G17" s="1273"/>
      <c r="H17" s="1273"/>
      <c r="I17" s="412"/>
    </row>
    <row r="18" spans="1:12" ht="20.100000000000001" customHeight="1">
      <c r="A18" s="285"/>
      <c r="C18" s="86"/>
      <c r="D18" s="187" t="s">
        <v>445</v>
      </c>
      <c r="E18" s="301" t="s">
        <v>464</v>
      </c>
      <c r="F18" s="294"/>
      <c r="G18" s="291" t="s">
        <v>2861</v>
      </c>
      <c r="H18" s="294" t="s">
        <v>458</v>
      </c>
      <c r="I18" s="1219" t="s">
        <v>481</v>
      </c>
    </row>
    <row r="19" spans="1:12" s="1061" customFormat="1" ht="20.100000000000001" customHeight="1">
      <c r="A19" s="804"/>
      <c r="B19" s="186"/>
      <c r="C19" s="1113" t="s">
        <v>2859</v>
      </c>
      <c r="D19" s="187" t="s">
        <v>2860</v>
      </c>
      <c r="E19" s="301" t="str">
        <f>E18</f>
        <v>наименование НПА</v>
      </c>
      <c r="F19" s="294" t="s">
        <v>458</v>
      </c>
      <c r="G19" s="291" t="s">
        <v>2862</v>
      </c>
      <c r="H19" s="294" t="s">
        <v>458</v>
      </c>
      <c r="I19" s="1220"/>
      <c r="K19" s="830"/>
      <c r="L19" s="830"/>
    </row>
    <row r="20" spans="1:12" ht="15" customHeight="1">
      <c r="A20" s="285"/>
      <c r="C20" s="86"/>
      <c r="D20" s="114"/>
      <c r="E20" s="299" t="s">
        <v>328</v>
      </c>
      <c r="F20" s="300"/>
      <c r="G20" s="300"/>
      <c r="H20" s="297"/>
      <c r="I20" s="1221"/>
    </row>
    <row r="21" spans="1:12" ht="30" customHeight="1">
      <c r="A21" s="285"/>
      <c r="B21" s="186">
        <v>3</v>
      </c>
      <c r="C21" s="86"/>
      <c r="D21" s="187">
        <v>5</v>
      </c>
      <c r="E21" s="1273" t="s">
        <v>702</v>
      </c>
      <c r="F21" s="1273"/>
      <c r="G21" s="1273"/>
      <c r="H21" s="1273"/>
      <c r="I21" s="412"/>
    </row>
    <row r="22" spans="1:12" ht="26.1" customHeight="1">
      <c r="A22" s="285"/>
      <c r="C22" s="86"/>
      <c r="D22" s="187" t="s">
        <v>446</v>
      </c>
      <c r="E22" s="1274" t="s">
        <v>703</v>
      </c>
      <c r="F22" s="1274"/>
      <c r="G22" s="1274"/>
      <c r="H22" s="1274"/>
      <c r="I22" s="412"/>
    </row>
    <row r="23" spans="1:12" ht="20.100000000000001" customHeight="1">
      <c r="A23" s="285"/>
      <c r="C23" s="86"/>
      <c r="D23" s="187" t="s">
        <v>447</v>
      </c>
      <c r="E23" s="302" t="s">
        <v>465</v>
      </c>
      <c r="F23" s="294"/>
      <c r="G23" s="413" t="s">
        <v>2865</v>
      </c>
      <c r="H23" s="294" t="s">
        <v>458</v>
      </c>
      <c r="I23" s="1219" t="s">
        <v>704</v>
      </c>
    </row>
    <row r="24" spans="1:12" s="1061" customFormat="1" ht="20.100000000000001" customHeight="1">
      <c r="A24" s="804"/>
      <c r="B24" s="186"/>
      <c r="C24" s="1113" t="s">
        <v>2859</v>
      </c>
      <c r="D24" s="187" t="s">
        <v>2863</v>
      </c>
      <c r="E24" s="302" t="str">
        <f>E23</f>
        <v>контактный телефон службы</v>
      </c>
      <c r="F24" s="294" t="s">
        <v>458</v>
      </c>
      <c r="G24" s="413" t="s">
        <v>2866</v>
      </c>
      <c r="H24" s="294" t="s">
        <v>458</v>
      </c>
      <c r="I24" s="1220"/>
      <c r="K24" s="830"/>
      <c r="L24" s="830"/>
    </row>
    <row r="25" spans="1:12" s="1061" customFormat="1" ht="20.100000000000001" customHeight="1">
      <c r="A25" s="804"/>
      <c r="B25" s="186"/>
      <c r="C25" s="1113" t="s">
        <v>2859</v>
      </c>
      <c r="D25" s="187" t="s">
        <v>2864</v>
      </c>
      <c r="E25" s="302" t="str">
        <f>E24</f>
        <v>контактный телефон службы</v>
      </c>
      <c r="F25" s="294" t="s">
        <v>458</v>
      </c>
      <c r="G25" s="413" t="s">
        <v>2867</v>
      </c>
      <c r="H25" s="294" t="s">
        <v>458</v>
      </c>
      <c r="I25" s="1220"/>
      <c r="K25" s="830"/>
      <c r="L25" s="830"/>
    </row>
    <row r="26" spans="1:12" ht="15" customHeight="1">
      <c r="A26" s="285"/>
      <c r="C26" s="86"/>
      <c r="D26" s="114"/>
      <c r="E26" s="300" t="s">
        <v>328</v>
      </c>
      <c r="F26" s="296"/>
      <c r="G26" s="296"/>
      <c r="H26" s="297"/>
      <c r="I26" s="1221"/>
    </row>
    <row r="27" spans="1:12" ht="14.25" customHeight="1">
      <c r="A27" s="285"/>
      <c r="C27" s="86"/>
      <c r="D27" s="187" t="s">
        <v>448</v>
      </c>
      <c r="E27" s="1274" t="s">
        <v>705</v>
      </c>
      <c r="F27" s="1274"/>
      <c r="G27" s="1274"/>
      <c r="H27" s="1274"/>
      <c r="I27" s="412"/>
    </row>
    <row r="28" spans="1:12" ht="42.95" customHeight="1">
      <c r="A28" s="285"/>
      <c r="C28" s="86"/>
      <c r="D28" s="187" t="s">
        <v>449</v>
      </c>
      <c r="E28" s="302" t="s">
        <v>467</v>
      </c>
      <c r="F28" s="294"/>
      <c r="G28" s="413" t="s">
        <v>2868</v>
      </c>
      <c r="H28" s="294" t="s">
        <v>458</v>
      </c>
      <c r="I28" s="1219" t="s">
        <v>598</v>
      </c>
    </row>
    <row r="29" spans="1:12" ht="15" customHeight="1">
      <c r="A29" s="285"/>
      <c r="C29" s="86"/>
      <c r="D29" s="114"/>
      <c r="E29" s="300" t="s">
        <v>328</v>
      </c>
      <c r="F29" s="296"/>
      <c r="G29" s="296"/>
      <c r="H29" s="297"/>
      <c r="I29" s="1221"/>
    </row>
    <row r="30" spans="1:12" ht="26.1" customHeight="1">
      <c r="A30" s="285"/>
      <c r="C30" s="86"/>
      <c r="D30" s="187" t="s">
        <v>450</v>
      </c>
      <c r="E30" s="1274" t="s">
        <v>706</v>
      </c>
      <c r="F30" s="1274"/>
      <c r="G30" s="1274"/>
      <c r="H30" s="1274"/>
      <c r="I30" s="412"/>
    </row>
    <row r="31" spans="1:12" ht="32.1" customHeight="1">
      <c r="A31" s="285"/>
      <c r="C31" s="86"/>
      <c r="D31" s="187" t="s">
        <v>451</v>
      </c>
      <c r="E31" s="302" t="s">
        <v>466</v>
      </c>
      <c r="F31" s="294"/>
      <c r="G31" s="305" t="s">
        <v>2871</v>
      </c>
      <c r="H31" s="294" t="s">
        <v>458</v>
      </c>
      <c r="I31" s="1219" t="s">
        <v>707</v>
      </c>
      <c r="K31" s="212" t="s">
        <v>2870</v>
      </c>
      <c r="L31" s="212" t="s">
        <v>2869</v>
      </c>
    </row>
    <row r="32" spans="1:12" ht="15" customHeight="1">
      <c r="A32" s="285"/>
      <c r="C32" s="86"/>
      <c r="D32" s="114"/>
      <c r="E32" s="300" t="s">
        <v>328</v>
      </c>
      <c r="F32" s="296"/>
      <c r="G32" s="296"/>
      <c r="H32" s="297"/>
      <c r="I32" s="1221"/>
    </row>
    <row r="33" spans="1:12" ht="49.5" customHeight="1">
      <c r="A33" s="285"/>
      <c r="B33" s="186">
        <v>3</v>
      </c>
      <c r="C33" s="86"/>
      <c r="D33" s="187" t="s">
        <v>69</v>
      </c>
      <c r="E33" s="1273" t="s">
        <v>709</v>
      </c>
      <c r="F33" s="1273"/>
      <c r="G33" s="1273"/>
      <c r="H33" s="1273"/>
      <c r="I33" s="412"/>
    </row>
    <row r="34" spans="1:12" ht="20.100000000000001" customHeight="1">
      <c r="A34" s="285"/>
      <c r="C34" s="86"/>
      <c r="D34" s="187" t="s">
        <v>452</v>
      </c>
      <c r="E34" s="1123" t="s">
        <v>2872</v>
      </c>
      <c r="F34" s="294"/>
      <c r="G34" s="294" t="s">
        <v>458</v>
      </c>
      <c r="H34" s="1090" t="s">
        <v>2855</v>
      </c>
      <c r="I34" s="1219" t="s">
        <v>480</v>
      </c>
    </row>
    <row r="35" spans="1:12" ht="15" customHeight="1">
      <c r="A35" s="285"/>
      <c r="C35" s="86"/>
      <c r="D35" s="114"/>
      <c r="E35" s="299" t="s">
        <v>328</v>
      </c>
      <c r="F35" s="296"/>
      <c r="G35" s="296"/>
      <c r="H35" s="297"/>
      <c r="I35" s="1221"/>
    </row>
    <row r="36" spans="1:12" s="174" customFormat="1" ht="3" customHeight="1">
      <c r="A36" s="285"/>
      <c r="K36" s="289"/>
      <c r="L36" s="289"/>
    </row>
    <row r="37" spans="1:12" ht="24.75" customHeight="1">
      <c r="D37" s="298">
        <v>1</v>
      </c>
      <c r="E37" s="1195" t="s">
        <v>708</v>
      </c>
      <c r="F37" s="1195"/>
      <c r="G37" s="1195"/>
      <c r="H37" s="1195"/>
      <c r="I37" s="1195"/>
    </row>
  </sheetData>
  <sheetProtection algorithmName="SHA-512" hashValue="Ww4zTwS5Utjv0smBtgmgSQ/9e31SK3tw1I//1kBZa3tdu8w8fuzu3pE16Do/eV7PLMzUUQDIG6pM73RgxpKjqg==" saltValue="3AwCWNKB/VkwVQbWGqLdvA==" spinCount="100000" sheet="1" objects="1" scenarios="1" formatColumns="0" formatRows="0"/>
  <mergeCells count="18">
    <mergeCell ref="I18:I20"/>
    <mergeCell ref="E21:H21"/>
    <mergeCell ref="D5:H5"/>
    <mergeCell ref="D7:H7"/>
    <mergeCell ref="I7:I8"/>
    <mergeCell ref="E10:H10"/>
    <mergeCell ref="E14:H14"/>
    <mergeCell ref="I15:I16"/>
    <mergeCell ref="E17:H17"/>
    <mergeCell ref="E37:I37"/>
    <mergeCell ref="E33:H33"/>
    <mergeCell ref="E22:H22"/>
    <mergeCell ref="E27:H27"/>
    <mergeCell ref="E30:H30"/>
    <mergeCell ref="I23:I26"/>
    <mergeCell ref="I28:I29"/>
    <mergeCell ref="I31:I32"/>
    <mergeCell ref="I34:I35"/>
  </mergeCells>
  <dataValidations count="4">
    <dataValidation type="textLength" operator="lessThanOrEqual" allowBlank="1" showInputMessage="1" showErrorMessage="1" errorTitle="Ошибка" error="Допускается ввод не более 900 символов!" sqref="I12:I13 E23 I28 E31 E15 E18 I23 G28 G18:G19 I34 E28 E34 I31 G12 I18 I15 E12 G23:G25">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4 H12:H13 H1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31">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1"/>
  </dataValidations>
  <hyperlinks>
    <hyperlink ref="H12" location="'Форма 4.8'!$H$12" tooltip="Кликните по гиперссылке, чтобы перейти по гиперссылке или отредактировать её" display="https://portal.eias.ru/Portal/DownloadPage.aspx?type=12&amp;guid=f353e845-cf78-4b65-a2f6-94e9274e0dd4"/>
    <hyperlink ref="H13" location="'Форма 4.8'!$H$13" tooltip="Кликните по гиперссылке, чтобы перейти по гиперссылке или отредактировать её" display="https://portal.eias.ru/Portal/DownloadPage.aspx?type=12&amp;guid=f353e845-cf78-4b65-a2f6-94e9274e0dd4"/>
    <hyperlink ref="H15" location="'Форма 4.8'!$H$15" tooltip="Кликните по гиперссылке, чтобы перейти по гиперссылке или отредактировать её" display="https://portal.eias.ru/Portal/DownloadPage.aspx?type=12&amp;guid=f353e845-cf78-4b65-a2f6-94e9274e0dd4"/>
    <hyperlink ref="H34" location="'Форма 4.8'!$H$34" tooltip="Кликните по гиперссылке, чтобы перейти по гиперссылке или отредактировать её" display="https://portal.eias.ru/Portal/DownloadPage.aspx?type=12&amp;guid=f353e845-cf78-4b65-a2f6-94e9274e0dd4"/>
  </hyperlinks>
  <pageMargins left="0.7" right="0.7" top="0.75" bottom="0.75" header="0.3" footer="0.3"/>
  <pageSetup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3">
    <tabColor rgb="FFEAEBEE"/>
    <pageSetUpPr fitToPage="1"/>
  </sheetPr>
  <dimension ref="A1:N15"/>
  <sheetViews>
    <sheetView showGridLines="0" topLeftCell="C4" zoomScaleNormal="100" workbookViewId="0"/>
  </sheetViews>
  <sheetFormatPr defaultRowHeight="14.25"/>
  <cols>
    <col min="1" max="1" width="9.140625" style="128" hidden="1" customWidth="1"/>
    <col min="2" max="2" width="9.140625" style="129" hidden="1" customWidth="1"/>
    <col min="3" max="3" width="3.7109375" style="130" customWidth="1"/>
    <col min="4" max="4" width="7" style="131" bestFit="1" customWidth="1"/>
    <col min="5" max="5" width="11.28515625" style="131" customWidth="1"/>
    <col min="6" max="6" width="41" style="131" customWidth="1"/>
    <col min="7" max="7" width="18" style="131" customWidth="1"/>
    <col min="8" max="8" width="13.140625" style="131" customWidth="1"/>
    <col min="9" max="9" width="11.42578125" style="131" customWidth="1"/>
    <col min="10" max="10" width="42.140625" style="131" customWidth="1"/>
    <col min="11" max="11" width="115.7109375" style="131" customWidth="1"/>
    <col min="12" max="12" width="3.7109375" style="131" customWidth="1"/>
    <col min="13" max="16384" width="9.140625" style="131"/>
  </cols>
  <sheetData>
    <row r="1" spans="1:14" hidden="1"/>
    <row r="2" spans="1:14" hidden="1"/>
    <row r="3" spans="1:14" hidden="1"/>
    <row r="4" spans="1:14" ht="3" customHeight="1"/>
    <row r="5" spans="1:14" s="36" customFormat="1" ht="22.5">
      <c r="A5" s="125"/>
      <c r="C5" s="47"/>
      <c r="D5" s="1276" t="s">
        <v>478</v>
      </c>
      <c r="E5" s="1276"/>
      <c r="F5" s="1276"/>
      <c r="G5" s="1276"/>
      <c r="H5" s="1276"/>
      <c r="I5" s="1276"/>
      <c r="J5" s="1276"/>
      <c r="K5" s="436"/>
    </row>
    <row r="6" spans="1:14" ht="3" hidden="1" customHeight="1">
      <c r="D6" s="132"/>
      <c r="E6" s="132"/>
      <c r="G6" s="132"/>
      <c r="H6" s="132"/>
      <c r="I6" s="132"/>
      <c r="J6" s="132"/>
      <c r="K6" s="132"/>
    </row>
    <row r="7" spans="1:14" s="128" customFormat="1" ht="3" customHeight="1">
      <c r="B7" s="129"/>
      <c r="C7" s="130"/>
      <c r="D7" s="133"/>
      <c r="E7" s="133"/>
      <c r="G7" s="133"/>
      <c r="H7" s="133"/>
      <c r="I7" s="133"/>
      <c r="J7" s="133"/>
      <c r="K7" s="133"/>
      <c r="L7" s="134"/>
    </row>
    <row r="8" spans="1:14">
      <c r="D8" s="1278" t="s">
        <v>454</v>
      </c>
      <c r="E8" s="1278"/>
      <c r="F8" s="1278"/>
      <c r="G8" s="1278"/>
      <c r="H8" s="1278"/>
      <c r="I8" s="1278"/>
      <c r="J8" s="1278"/>
      <c r="K8" s="1278" t="s">
        <v>455</v>
      </c>
    </row>
    <row r="9" spans="1:14">
      <c r="D9" s="1278" t="s">
        <v>92</v>
      </c>
      <c r="E9" s="1278" t="s">
        <v>482</v>
      </c>
      <c r="F9" s="1278"/>
      <c r="G9" s="1278" t="s">
        <v>483</v>
      </c>
      <c r="H9" s="1278"/>
      <c r="I9" s="1278"/>
      <c r="J9" s="1278"/>
      <c r="K9" s="1278"/>
    </row>
    <row r="10" spans="1:14" ht="22.5">
      <c r="D10" s="1278"/>
      <c r="E10" s="137" t="s">
        <v>484</v>
      </c>
      <c r="F10" s="137" t="s">
        <v>400</v>
      </c>
      <c r="G10" s="137" t="s">
        <v>400</v>
      </c>
      <c r="H10" s="137" t="s">
        <v>484</v>
      </c>
      <c r="I10" s="137" t="s">
        <v>485</v>
      </c>
      <c r="J10" s="137" t="s">
        <v>456</v>
      </c>
      <c r="K10" s="1278"/>
    </row>
    <row r="11" spans="1:14" ht="12" customHeight="1">
      <c r="D11" s="42" t="s">
        <v>93</v>
      </c>
      <c r="E11" s="42" t="s">
        <v>49</v>
      </c>
      <c r="F11" s="42" t="s">
        <v>50</v>
      </c>
      <c r="G11" s="42" t="s">
        <v>51</v>
      </c>
      <c r="H11" s="42" t="s">
        <v>68</v>
      </c>
      <c r="I11" s="42" t="s">
        <v>69</v>
      </c>
      <c r="J11" s="42" t="s">
        <v>183</v>
      </c>
      <c r="K11" s="42" t="s">
        <v>184</v>
      </c>
    </row>
    <row r="12" spans="1:14" s="127" customFormat="1" ht="54.95" customHeight="1">
      <c r="A12" s="185" t="s">
        <v>50</v>
      </c>
      <c r="B12" s="135" t="s">
        <v>253</v>
      </c>
      <c r="C12" s="136"/>
      <c r="D12" s="138" t="s">
        <v>93</v>
      </c>
      <c r="E12" s="447"/>
      <c r="F12" s="1086"/>
      <c r="G12" s="1086"/>
      <c r="H12" s="1086"/>
      <c r="I12" s="1098"/>
      <c r="J12" s="1090"/>
      <c r="K12" s="1219" t="s">
        <v>486</v>
      </c>
      <c r="M12" s="453" t="str">
        <f>IF(ISERROR(INDEX(kind_of_nameforms,MATCH(E12,kind_of_forms,0),1)),"",INDEX(kind_of_nameforms,MATCH(E12,kind_of_forms,0),1))</f>
        <v/>
      </c>
      <c r="N12" s="454"/>
    </row>
    <row r="13" spans="1:14" ht="15" customHeight="1">
      <c r="A13" s="131"/>
      <c r="B13" s="131"/>
      <c r="C13" s="131"/>
      <c r="D13" s="114"/>
      <c r="E13" s="140" t="s">
        <v>5</v>
      </c>
      <c r="F13" s="139"/>
      <c r="G13" s="139"/>
      <c r="H13" s="139"/>
      <c r="I13" s="139"/>
      <c r="J13" s="315"/>
      <c r="K13" s="1221"/>
    </row>
    <row r="14" spans="1:14" ht="3" customHeight="1">
      <c r="A14" s="131"/>
      <c r="B14" s="131"/>
      <c r="C14" s="131"/>
    </row>
    <row r="15" spans="1:14" ht="27.75" customHeight="1">
      <c r="E15" s="1277" t="s">
        <v>594</v>
      </c>
      <c r="F15" s="1277"/>
      <c r="G15" s="1277"/>
      <c r="H15" s="1277"/>
      <c r="I15" s="1277"/>
      <c r="J15" s="1277"/>
    </row>
  </sheetData>
  <sheetProtection password="FA9C" sheet="1" objects="1" scenarios="1" formatColumns="0" formatRows="0"/>
  <mergeCells count="8">
    <mergeCell ref="D5:J5"/>
    <mergeCell ref="E15:J15"/>
    <mergeCell ref="K12:K13"/>
    <mergeCell ref="D8:J8"/>
    <mergeCell ref="E9:F9"/>
    <mergeCell ref="K8:K10"/>
    <mergeCell ref="G9:J9"/>
    <mergeCell ref="D9:D10"/>
  </mergeCells>
  <phoneticPr fontId="13" type="noConversion"/>
  <dataValidations count="4">
    <dataValidation type="textLength" operator="lessThanOrEqual" allowBlank="1" showInputMessage="1" showErrorMessage="1" errorTitle="Ошибка" error="Допускается ввод не более 900 символов!" sqref="F12:H1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J12">
      <formula1>900</formula1>
    </dataValidation>
    <dataValidation type="list" allowBlank="1" showInputMessage="1" showErrorMessage="1" errorTitle="Ошибка" error="Выберите значение из списка" prompt="Выберите значение из списка" sqref="E12">
      <formula1>kind_of_forms</formula1>
    </dataValidation>
  </dataValidations>
  <printOptions horizontalCentered="1"/>
  <pageMargins left="0.23622047244094491" right="0.23622047244094491" top="0.23622047244094491" bottom="0.23622047244094491" header="0.23622047244094491" footer="0.23622047244094491"/>
  <pageSetup paperSize="9" fitToHeight="0" orientation="landscape"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7">
    <tabColor rgb="FFCCCCFF"/>
    <pageSetUpPr fitToPage="1"/>
  </sheetPr>
  <dimension ref="A1:I15"/>
  <sheetViews>
    <sheetView showGridLines="0" topLeftCell="C6" zoomScaleNormal="100" workbookViewId="0"/>
  </sheetViews>
  <sheetFormatPr defaultRowHeight="14.25"/>
  <cols>
    <col min="1" max="2" width="9.140625" style="13" hidden="1" customWidth="1"/>
    <col min="3" max="3" width="3.7109375" style="49" bestFit="1" customWidth="1"/>
    <col min="4" max="4" width="6.28515625" style="13" bestFit="1" customWidth="1"/>
    <col min="5" max="5" width="94.85546875" style="13" customWidth="1"/>
    <col min="6" max="16384" width="9.140625" style="13"/>
  </cols>
  <sheetData>
    <row r="1" spans="3:9" hidden="1"/>
    <row r="2" spans="3:9" hidden="1"/>
    <row r="3" spans="3:9" hidden="1"/>
    <row r="4" spans="3:9" hidden="1"/>
    <row r="5" spans="3:9" hidden="1"/>
    <row r="6" spans="3:9" ht="3" customHeight="1">
      <c r="C6" s="50"/>
      <c r="D6" s="14"/>
      <c r="E6" s="14"/>
    </row>
    <row r="7" spans="3:9" ht="22.5">
      <c r="C7" s="50"/>
      <c r="D7" s="1152" t="s">
        <v>314</v>
      </c>
      <c r="E7" s="1154"/>
      <c r="F7" s="438"/>
    </row>
    <row r="8" spans="3:9" ht="3" customHeight="1">
      <c r="C8" s="50"/>
      <c r="D8" s="14"/>
      <c r="E8" s="14"/>
    </row>
    <row r="9" spans="3:9" ht="15.95" customHeight="1">
      <c r="C9" s="50"/>
      <c r="D9" s="103" t="s">
        <v>92</v>
      </c>
      <c r="E9" s="426" t="s">
        <v>313</v>
      </c>
    </row>
    <row r="10" spans="3:9" ht="12" customHeight="1">
      <c r="C10" s="50"/>
      <c r="D10" s="42" t="s">
        <v>93</v>
      </c>
      <c r="E10" s="42" t="s">
        <v>49</v>
      </c>
    </row>
    <row r="11" spans="3:9" ht="11.25" hidden="1" customHeight="1">
      <c r="C11" s="50"/>
      <c r="D11" s="194">
        <v>0</v>
      </c>
      <c r="E11" s="427"/>
    </row>
    <row r="12" spans="3:9" ht="15" customHeight="1">
      <c r="C12" s="167"/>
      <c r="D12" s="123">
        <v>1</v>
      </c>
      <c r="E12" s="1073"/>
    </row>
    <row r="13" spans="3:9" ht="12" customHeight="1">
      <c r="C13" s="50"/>
      <c r="D13" s="428"/>
      <c r="E13" s="429" t="s">
        <v>177</v>
      </c>
    </row>
    <row r="14" spans="3:9" ht="3" customHeight="1"/>
    <row r="15" spans="3:9" ht="22.5" customHeight="1">
      <c r="C15" s="168"/>
      <c r="D15" s="1279" t="s">
        <v>315</v>
      </c>
      <c r="E15" s="1279"/>
      <c r="F15" s="169"/>
      <c r="G15" s="169"/>
      <c r="H15" s="169"/>
      <c r="I15" s="169"/>
    </row>
  </sheetData>
  <sheetProtection password="FA9C" sheet="1" objects="1" scenarios="1" formatColumns="0" formatRows="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orientation="portrait"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Comm">
    <tabColor rgb="FFCCCCFF"/>
    <pageSetUpPr fitToPage="1"/>
  </sheetPr>
  <dimension ref="A1:L12"/>
  <sheetViews>
    <sheetView showGridLines="0" topLeftCell="C6" zoomScaleNormal="100" workbookViewId="0"/>
  </sheetViews>
  <sheetFormatPr defaultRowHeight="14.25"/>
  <cols>
    <col min="1" max="2" width="9.140625" style="13" hidden="1" customWidth="1"/>
    <col min="3" max="3" width="3.7109375" style="49" customWidth="1"/>
    <col min="4" max="4" width="6.28515625" style="13" customWidth="1"/>
    <col min="5" max="5" width="94.85546875" style="13" customWidth="1"/>
    <col min="6" max="16384" width="9.140625" style="13"/>
  </cols>
  <sheetData>
    <row r="1" spans="3:12" hidden="1">
      <c r="L1" s="430"/>
    </row>
    <row r="2" spans="3:12" hidden="1"/>
    <row r="3" spans="3:12" hidden="1"/>
    <row r="4" spans="3:12" hidden="1"/>
    <row r="5" spans="3:12" hidden="1"/>
    <row r="6" spans="3:12" ht="3" customHeight="1">
      <c r="C6" s="50"/>
      <c r="D6" s="14"/>
      <c r="E6" s="14"/>
    </row>
    <row r="7" spans="3:12" ht="22.5">
      <c r="C7" s="50"/>
      <c r="D7" s="1276" t="s">
        <v>55</v>
      </c>
      <c r="E7" s="1276"/>
      <c r="F7" s="438"/>
    </row>
    <row r="8" spans="3:12" ht="3" customHeight="1">
      <c r="C8" s="50"/>
      <c r="D8" s="14"/>
      <c r="E8" s="14"/>
    </row>
    <row r="9" spans="3:12" ht="15.95" customHeight="1">
      <c r="C9" s="50"/>
      <c r="D9" s="103" t="s">
        <v>92</v>
      </c>
      <c r="E9" s="113" t="s">
        <v>176</v>
      </c>
    </row>
    <row r="10" spans="3:12" ht="12" customHeight="1">
      <c r="C10" s="50"/>
      <c r="D10" s="42" t="s">
        <v>93</v>
      </c>
      <c r="E10" s="42" t="s">
        <v>49</v>
      </c>
    </row>
    <row r="11" spans="3:12" ht="15" hidden="1" customHeight="1">
      <c r="C11" s="50"/>
      <c r="D11" s="123">
        <v>0</v>
      </c>
      <c r="E11" s="193"/>
    </row>
    <row r="12" spans="3:12">
      <c r="C12" s="50"/>
      <c r="D12" s="114"/>
      <c r="E12" s="112" t="s">
        <v>177</v>
      </c>
    </row>
  </sheetData>
  <sheetProtection password="FA9C" sheet="1" objects="1" scenarios="1" formatColumns="0" formatRows="0"/>
  <mergeCells count="1">
    <mergeCell ref="D7:E7"/>
  </mergeCells>
  <phoneticPr fontId="14" type="noConversion"/>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74" orientation="portrait"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Check">
    <tabColor indexed="31"/>
  </sheetPr>
  <dimension ref="B1:E5"/>
  <sheetViews>
    <sheetView showGridLines="0" zoomScaleNormal="100" workbookViewId="0"/>
  </sheetViews>
  <sheetFormatPr defaultRowHeight="11.25"/>
  <cols>
    <col min="1" max="1" width="1.7109375" style="46" customWidth="1"/>
    <col min="2" max="2" width="34.5703125" style="46" customWidth="1"/>
    <col min="3" max="3" width="85.5703125" style="46" customWidth="1"/>
    <col min="4" max="4" width="17.7109375" style="46" customWidth="1"/>
    <col min="5" max="16384" width="9.140625" style="46"/>
  </cols>
  <sheetData>
    <row r="1" spans="2:5" ht="3" customHeight="1"/>
    <row r="2" spans="2:5" ht="22.5">
      <c r="B2" s="1280" t="s">
        <v>56</v>
      </c>
      <c r="C2" s="1280"/>
      <c r="D2" s="1280"/>
      <c r="E2" s="439"/>
    </row>
    <row r="3" spans="2:5" ht="3" customHeight="1"/>
    <row r="4" spans="2:5" ht="21.75" customHeight="1" thickBot="1">
      <c r="B4" s="1124" t="s">
        <v>1</v>
      </c>
      <c r="C4" s="1124" t="s">
        <v>91</v>
      </c>
      <c r="D4" s="1124" t="s">
        <v>72</v>
      </c>
    </row>
    <row r="5" spans="2:5" ht="12" thickTop="1"/>
  </sheetData>
  <sheetProtection password="FA9C" sheet="1" objects="1" scenarios="1" formatColumns="0" formatRows="0" autoFilter="0"/>
  <autoFilter ref="B4:D4"/>
  <mergeCells count="1">
    <mergeCell ref="B2:D2"/>
  </mergeCells>
  <phoneticPr fontId="1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UpdTemplLogger">
    <tabColor indexed="24"/>
  </sheetPr>
  <dimension ref="A1:D11"/>
  <sheetViews>
    <sheetView showGridLines="0" zoomScaleNormal="100" workbookViewId="0"/>
  </sheetViews>
  <sheetFormatPr defaultRowHeight="11.25"/>
  <cols>
    <col min="1" max="1" width="30.7109375" style="12" customWidth="1"/>
    <col min="2" max="2" width="80.7109375" style="12" customWidth="1"/>
    <col min="3" max="3" width="30.7109375" style="12" customWidth="1"/>
    <col min="4" max="16384" width="9.140625" style="11"/>
  </cols>
  <sheetData>
    <row r="1" spans="1:4" ht="24" customHeight="1">
      <c r="A1" s="116" t="s">
        <v>70</v>
      </c>
      <c r="B1" s="116" t="s">
        <v>71</v>
      </c>
      <c r="C1" s="116" t="s">
        <v>72</v>
      </c>
      <c r="D1" s="10"/>
    </row>
    <row r="2" spans="1:4">
      <c r="A2" s="1114">
        <v>44329.695219907408</v>
      </c>
      <c r="B2" s="12" t="s">
        <v>774</v>
      </c>
      <c r="C2" s="12" t="s">
        <v>442</v>
      </c>
    </row>
    <row r="3" spans="1:4">
      <c r="A3" s="1114">
        <v>44329.695231481484</v>
      </c>
      <c r="B3" s="12" t="s">
        <v>775</v>
      </c>
      <c r="C3" s="12" t="s">
        <v>442</v>
      </c>
    </row>
    <row r="4" spans="1:4">
      <c r="A4" s="1114">
        <v>44329.695393518516</v>
      </c>
      <c r="B4" s="12" t="s">
        <v>774</v>
      </c>
      <c r="C4" s="12" t="s">
        <v>442</v>
      </c>
    </row>
    <row r="5" spans="1:4">
      <c r="A5" s="1114">
        <v>44329.695405092592</v>
      </c>
      <c r="B5" s="12" t="s">
        <v>775</v>
      </c>
      <c r="C5" s="12" t="s">
        <v>442</v>
      </c>
    </row>
    <row r="6" spans="1:4">
      <c r="A6" s="1114">
        <v>44329.696446759262</v>
      </c>
      <c r="B6" s="12" t="s">
        <v>774</v>
      </c>
      <c r="C6" s="12" t="s">
        <v>442</v>
      </c>
    </row>
    <row r="7" spans="1:4">
      <c r="A7" s="1114">
        <v>44329.696458333332</v>
      </c>
      <c r="B7" s="12" t="s">
        <v>775</v>
      </c>
      <c r="C7" s="12" t="s">
        <v>442</v>
      </c>
    </row>
    <row r="8" spans="1:4">
      <c r="A8" s="1114">
        <v>44329.698981481481</v>
      </c>
      <c r="B8" s="12" t="s">
        <v>774</v>
      </c>
      <c r="C8" s="12" t="s">
        <v>442</v>
      </c>
    </row>
    <row r="9" spans="1:4">
      <c r="A9" s="1114">
        <v>44329.698993055557</v>
      </c>
      <c r="B9" s="12" t="s">
        <v>775</v>
      </c>
      <c r="C9" s="12" t="s">
        <v>442</v>
      </c>
    </row>
    <row r="10" spans="1:4">
      <c r="A10" s="1114">
        <v>45362.38386574074</v>
      </c>
      <c r="B10" s="12" t="s">
        <v>774</v>
      </c>
      <c r="C10" s="12" t="s">
        <v>442</v>
      </c>
    </row>
    <row r="11" spans="1:4">
      <c r="A11" s="1114">
        <v>45362.383877314816</v>
      </c>
      <c r="B11" s="12" t="s">
        <v>775</v>
      </c>
      <c r="C11" s="12" t="s">
        <v>442</v>
      </c>
    </row>
  </sheetData>
  <sheetProtection password="FA9C" sheet="1" objects="1" scenarios="1" formatColumns="0" formatRows="0" autoFilter="0"/>
  <phoneticPr fontId="10" type="noConversion"/>
  <pageMargins left="0.75" right="0.75" top="1" bottom="1" header="0.5" footer="0.5"/>
  <pageSetup paperSize="9" orientation="portrait" r:id="rId1"/>
  <headerFooter alignWithMargins="0"/>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et_union_hor">
    <tabColor indexed="47"/>
  </sheetPr>
  <dimension ref="A2:CE346"/>
  <sheetViews>
    <sheetView showGridLines="0" zoomScale="85" zoomScaleNormal="85" workbookViewId="0"/>
  </sheetViews>
  <sheetFormatPr defaultRowHeight="17.100000000000001" customHeight="1"/>
  <cols>
    <col min="1" max="2" width="10" customWidth="1"/>
    <col min="4" max="4" width="11.140625" bestFit="1" customWidth="1"/>
    <col min="5" max="5" width="16.5703125" customWidth="1"/>
    <col min="6" max="6" width="16.28515625" customWidth="1"/>
    <col min="7" max="7" width="19.140625" customWidth="1"/>
    <col min="8" max="11" width="10" customWidth="1"/>
    <col min="12" max="12" width="12.7109375" customWidth="1"/>
    <col min="13" max="13" width="26.7109375" customWidth="1"/>
    <col min="14" max="14" width="10" customWidth="1"/>
    <col min="15" max="17" width="23.7109375" customWidth="1"/>
    <col min="18" max="18" width="11.7109375" customWidth="1"/>
    <col min="19" max="19" width="8.5703125" customWidth="1"/>
    <col min="20" max="20" width="11.7109375" customWidth="1"/>
    <col min="21" max="21" width="8.5703125" customWidth="1"/>
    <col min="22" max="22" width="4.7109375" customWidth="1"/>
    <col min="23" max="24" width="115.7109375" customWidth="1"/>
    <col min="28" max="28" width="115.7109375" customWidth="1"/>
    <col min="30" max="90" width="115.7109375" customWidth="1"/>
  </cols>
  <sheetData>
    <row r="2" spans="1:23" s="35" customFormat="1" ht="17.100000000000001" customHeight="1">
      <c r="A2" s="35" t="s">
        <v>175</v>
      </c>
    </row>
    <row r="4" spans="1:23" s="13" customFormat="1" ht="17.100000000000001" customHeight="1">
      <c r="C4" s="48"/>
      <c r="D4" s="123"/>
      <c r="E4" s="124"/>
    </row>
    <row r="7" spans="1:23" s="35" customFormat="1" ht="17.100000000000001" customHeight="1">
      <c r="A7" s="35" t="s">
        <v>0</v>
      </c>
    </row>
    <row r="8" spans="1:23" ht="17.100000000000001" customHeight="1">
      <c r="G8" s="95"/>
      <c r="H8" s="95"/>
      <c r="I8" s="95"/>
      <c r="M8" s="43"/>
    </row>
    <row r="9" spans="1:23" s="102" customFormat="1" ht="17.100000000000001" customHeight="1">
      <c r="A9" s="205"/>
      <c r="C9" s="159"/>
      <c r="D9" s="1178">
        <v>1</v>
      </c>
      <c r="E9" s="1313"/>
      <c r="F9" s="1315"/>
      <c r="G9" s="1303" t="s">
        <v>85</v>
      </c>
      <c r="H9" s="1178"/>
      <c r="I9" s="1178">
        <v>1</v>
      </c>
      <c r="J9" s="1309"/>
      <c r="K9" s="1209" t="s">
        <v>85</v>
      </c>
      <c r="L9" s="1191"/>
      <c r="M9" s="1191" t="s">
        <v>93</v>
      </c>
      <c r="N9" s="1312"/>
      <c r="O9" s="1209" t="s">
        <v>85</v>
      </c>
      <c r="P9" s="1191"/>
      <c r="Q9" s="1191" t="s">
        <v>93</v>
      </c>
      <c r="R9" s="1307"/>
      <c r="S9" s="1209" t="s">
        <v>85</v>
      </c>
      <c r="T9" s="1087"/>
      <c r="U9" s="1087" t="s">
        <v>93</v>
      </c>
      <c r="V9" s="1107"/>
      <c r="W9" s="307"/>
    </row>
    <row r="10" spans="1:23" s="740" customFormat="1" ht="17.100000000000001" customHeight="1">
      <c r="A10" s="205"/>
      <c r="C10" s="159"/>
      <c r="D10" s="1178"/>
      <c r="E10" s="1313"/>
      <c r="F10" s="1315"/>
      <c r="G10" s="1303"/>
      <c r="H10" s="1178"/>
      <c r="I10" s="1178"/>
      <c r="J10" s="1309"/>
      <c r="K10" s="1209"/>
      <c r="L10" s="1191"/>
      <c r="M10" s="1191"/>
      <c r="N10" s="1312"/>
      <c r="O10" s="1209"/>
      <c r="P10" s="1191"/>
      <c r="Q10" s="1191"/>
      <c r="R10" s="1307"/>
      <c r="S10" s="1209"/>
      <c r="T10" s="1089"/>
      <c r="U10" s="745"/>
      <c r="V10" s="746" t="s">
        <v>716</v>
      </c>
      <c r="W10" s="747"/>
    </row>
    <row r="11" spans="1:23" s="102" customFormat="1" ht="17.100000000000001" customHeight="1">
      <c r="A11" s="205"/>
      <c r="C11" s="159"/>
      <c r="D11" s="1179"/>
      <c r="E11" s="1314"/>
      <c r="F11" s="1316"/>
      <c r="G11" s="1179"/>
      <c r="H11" s="1179"/>
      <c r="I11" s="1179"/>
      <c r="J11" s="1310"/>
      <c r="K11" s="1179"/>
      <c r="L11" s="1179"/>
      <c r="M11" s="1179"/>
      <c r="N11" s="1307"/>
      <c r="O11" s="1179"/>
      <c r="P11" s="1088"/>
      <c r="Q11" s="745"/>
      <c r="R11" s="746" t="s">
        <v>715</v>
      </c>
      <c r="S11" s="742"/>
      <c r="T11" s="742"/>
      <c r="U11" s="742"/>
      <c r="V11" s="742"/>
      <c r="W11" s="747"/>
    </row>
    <row r="12" spans="1:23" s="102" customFormat="1" ht="17.100000000000001" customHeight="1">
      <c r="A12" s="205"/>
      <c r="C12" s="159"/>
      <c r="D12" s="1179"/>
      <c r="E12" s="1314"/>
      <c r="F12" s="1316"/>
      <c r="G12" s="1179"/>
      <c r="H12" s="1179"/>
      <c r="I12" s="1179"/>
      <c r="J12" s="1310"/>
      <c r="K12" s="1179"/>
      <c r="L12" s="745"/>
      <c r="M12" s="746"/>
      <c r="N12" s="746" t="s">
        <v>412</v>
      </c>
      <c r="O12" s="746"/>
      <c r="P12" s="746"/>
      <c r="Q12" s="746"/>
      <c r="R12" s="746"/>
      <c r="S12" s="742"/>
      <c r="T12" s="742"/>
      <c r="U12" s="742"/>
      <c r="V12" s="742"/>
      <c r="W12" s="747"/>
    </row>
    <row r="13" spans="1:23" s="102" customFormat="1" ht="17.25" customHeight="1">
      <c r="A13" s="205"/>
      <c r="C13" s="159"/>
      <c r="D13" s="1179"/>
      <c r="E13" s="1314"/>
      <c r="F13" s="1316"/>
      <c r="G13" s="1179"/>
      <c r="H13" s="745"/>
      <c r="I13" s="746"/>
      <c r="J13" s="746"/>
      <c r="K13" s="746"/>
      <c r="L13" s="746"/>
      <c r="M13" s="746"/>
      <c r="N13" s="746"/>
      <c r="O13" s="746"/>
      <c r="P13" s="746"/>
      <c r="Q13" s="746"/>
      <c r="R13" s="746"/>
      <c r="S13" s="742"/>
      <c r="T13" s="742"/>
      <c r="U13" s="742"/>
      <c r="V13" s="742"/>
      <c r="W13" s="747"/>
    </row>
    <row r="14" spans="1:23" ht="17.100000000000001" customHeight="1">
      <c r="A14" s="206"/>
    </row>
    <row r="15" spans="1:23" ht="16.5" customHeight="1">
      <c r="A15" s="205"/>
      <c r="B15" s="102"/>
      <c r="C15" s="159"/>
      <c r="D15" s="1308"/>
      <c r="E15" s="1317"/>
      <c r="F15" s="1302"/>
      <c r="G15" s="1304"/>
      <c r="H15" s="1178"/>
      <c r="I15" s="1178">
        <v>1</v>
      </c>
      <c r="J15" s="1309"/>
      <c r="K15" s="1209" t="s">
        <v>85</v>
      </c>
      <c r="L15" s="1191"/>
      <c r="M15" s="1191" t="s">
        <v>93</v>
      </c>
      <c r="N15" s="1312"/>
      <c r="O15" s="1209" t="s">
        <v>85</v>
      </c>
      <c r="P15" s="1191"/>
      <c r="Q15" s="1191" t="s">
        <v>93</v>
      </c>
      <c r="R15" s="1307"/>
      <c r="S15" s="1209" t="s">
        <v>85</v>
      </c>
      <c r="T15" s="1087"/>
      <c r="U15" s="1087" t="s">
        <v>93</v>
      </c>
      <c r="V15" s="1107"/>
      <c r="W15" s="307"/>
    </row>
    <row r="16" spans="1:23" s="743" customFormat="1" ht="16.5" customHeight="1">
      <c r="A16" s="749"/>
      <c r="B16" s="744"/>
      <c r="C16" s="748"/>
      <c r="D16" s="1308"/>
      <c r="E16" s="1317"/>
      <c r="F16" s="1302"/>
      <c r="G16" s="1304"/>
      <c r="H16" s="1178"/>
      <c r="I16" s="1178"/>
      <c r="J16" s="1309"/>
      <c r="K16" s="1209"/>
      <c r="L16" s="1191"/>
      <c r="M16" s="1191"/>
      <c r="N16" s="1312"/>
      <c r="O16" s="1209"/>
      <c r="P16" s="1191"/>
      <c r="Q16" s="1191"/>
      <c r="R16" s="1307"/>
      <c r="S16" s="1209"/>
      <c r="T16" s="1089"/>
      <c r="U16" s="745"/>
      <c r="V16" s="746" t="s">
        <v>716</v>
      </c>
      <c r="W16" s="747"/>
    </row>
    <row r="17" spans="1:36" ht="17.100000000000001" customHeight="1">
      <c r="A17" s="205"/>
      <c r="B17" s="102"/>
      <c r="C17" s="159"/>
      <c r="D17" s="1308"/>
      <c r="E17" s="1317"/>
      <c r="F17" s="1302"/>
      <c r="G17" s="1304"/>
      <c r="H17" s="1178"/>
      <c r="I17" s="1178"/>
      <c r="J17" s="1310"/>
      <c r="K17" s="1209"/>
      <c r="L17" s="1191"/>
      <c r="M17" s="1191"/>
      <c r="N17" s="1307"/>
      <c r="O17" s="1209"/>
      <c r="P17" s="1088"/>
      <c r="Q17" s="745"/>
      <c r="R17" s="746" t="s">
        <v>715</v>
      </c>
      <c r="S17" s="742"/>
      <c r="T17" s="742"/>
      <c r="U17" s="742"/>
      <c r="V17" s="742"/>
      <c r="W17" s="747"/>
    </row>
    <row r="18" spans="1:36" ht="17.100000000000001" customHeight="1">
      <c r="A18" s="205"/>
      <c r="B18" s="102"/>
      <c r="C18" s="159"/>
      <c r="D18" s="1308"/>
      <c r="E18" s="1317"/>
      <c r="F18" s="1302"/>
      <c r="G18" s="1304"/>
      <c r="H18" s="1178"/>
      <c r="I18" s="1178"/>
      <c r="J18" s="1310"/>
      <c r="K18" s="1209"/>
      <c r="L18" s="745"/>
      <c r="M18" s="746"/>
      <c r="N18" s="746" t="s">
        <v>412</v>
      </c>
      <c r="O18" s="746"/>
      <c r="P18" s="746"/>
      <c r="Q18" s="746"/>
      <c r="R18" s="746"/>
      <c r="S18" s="742"/>
      <c r="T18" s="742"/>
      <c r="U18" s="742"/>
      <c r="V18" s="742"/>
      <c r="W18" s="747"/>
    </row>
    <row r="19" spans="1:36" ht="17.100000000000001" customHeight="1">
      <c r="A19" s="205"/>
      <c r="B19" s="102"/>
      <c r="C19" s="159"/>
      <c r="D19" s="1308"/>
      <c r="E19" s="1317"/>
      <c r="F19" s="1302"/>
      <c r="G19" s="1304"/>
      <c r="H19" s="745"/>
      <c r="I19" s="746"/>
      <c r="J19" s="746"/>
      <c r="K19" s="746"/>
      <c r="L19" s="746"/>
      <c r="M19" s="746"/>
      <c r="N19" s="746"/>
      <c r="O19" s="746"/>
      <c r="P19" s="746"/>
      <c r="Q19" s="746"/>
      <c r="R19" s="746"/>
      <c r="S19" s="742"/>
      <c r="T19" s="742"/>
      <c r="U19" s="742"/>
      <c r="V19" s="742"/>
      <c r="W19" s="747"/>
    </row>
    <row r="20" spans="1:36" ht="17.100000000000001" customHeight="1">
      <c r="A20" s="206"/>
    </row>
    <row r="21" spans="1:36" s="35" customFormat="1" ht="17.100000000000001" customHeight="1">
      <c r="A21" s="35" t="s">
        <v>13</v>
      </c>
      <c r="C21" s="35" t="s">
        <v>93</v>
      </c>
    </row>
    <row r="27" spans="1:36" ht="17.100000000000001" customHeight="1">
      <c r="O27" s="1311" t="s">
        <v>298</v>
      </c>
      <c r="P27" s="1311"/>
      <c r="Q27" s="1311"/>
      <c r="R27" s="1256" t="s">
        <v>270</v>
      </c>
      <c r="S27" s="1256"/>
      <c r="T27" s="1256"/>
      <c r="U27" s="1229" t="s">
        <v>341</v>
      </c>
      <c r="W27" s="1305"/>
    </row>
    <row r="28" spans="1:36" ht="17.100000000000001" customHeight="1">
      <c r="O28" s="1257" t="s">
        <v>605</v>
      </c>
      <c r="P28" s="1257" t="s">
        <v>271</v>
      </c>
      <c r="Q28" s="1257"/>
      <c r="R28" s="1256"/>
      <c r="S28" s="1256"/>
      <c r="T28" s="1256"/>
      <c r="U28" s="1229"/>
      <c r="W28" s="1305"/>
    </row>
    <row r="29" spans="1:36" ht="37.5" customHeight="1">
      <c r="O29" s="1257"/>
      <c r="P29" s="104" t="s">
        <v>606</v>
      </c>
      <c r="Q29" s="104" t="s">
        <v>6</v>
      </c>
      <c r="R29" s="105" t="s">
        <v>274</v>
      </c>
      <c r="S29" s="1253" t="s">
        <v>273</v>
      </c>
      <c r="T29" s="1253"/>
      <c r="U29" s="1229"/>
      <c r="W29" s="1305"/>
    </row>
    <row r="30" spans="1:36" ht="17.100000000000001" customHeight="1">
      <c r="G30" s="157"/>
      <c r="H30" s="157"/>
      <c r="I30" s="157"/>
      <c r="J30" s="157"/>
      <c r="K30" s="157"/>
      <c r="L30" s="122"/>
      <c r="M30" s="432" t="s">
        <v>183</v>
      </c>
      <c r="N30" s="433"/>
      <c r="O30" s="1306"/>
      <c r="P30" s="1306"/>
      <c r="Q30" s="1306"/>
      <c r="R30" s="1306"/>
      <c r="S30" s="1306"/>
      <c r="T30" s="1306"/>
      <c r="U30" s="1306"/>
      <c r="V30" s="122"/>
      <c r="W30" s="122"/>
      <c r="X30" s="204"/>
      <c r="Y30" s="204"/>
      <c r="Z30" s="204"/>
      <c r="AA30" s="204"/>
      <c r="AB30" s="204"/>
      <c r="AC30" s="204"/>
      <c r="AD30" s="204"/>
      <c r="AE30" s="204"/>
      <c r="AF30" s="204"/>
      <c r="AG30" s="204"/>
      <c r="AH30" s="204"/>
      <c r="AI30" s="204"/>
      <c r="AJ30" s="204"/>
    </row>
    <row r="31" spans="1:36" s="524" customFormat="1" ht="22.5">
      <c r="A31" s="1202">
        <v>1</v>
      </c>
      <c r="B31" s="848"/>
      <c r="C31" s="848"/>
      <c r="D31" s="848"/>
      <c r="E31" s="849"/>
      <c r="F31" s="850"/>
      <c r="G31" s="850"/>
      <c r="H31" s="850"/>
      <c r="I31" s="851"/>
      <c r="J31" s="846"/>
      <c r="K31" s="853"/>
      <c r="L31" s="594">
        <f>mergeValue(A31)</f>
        <v>1</v>
      </c>
      <c r="M31" s="642" t="s">
        <v>20</v>
      </c>
      <c r="N31" s="647"/>
      <c r="O31" s="1281"/>
      <c r="P31" s="1282"/>
      <c r="Q31" s="1282"/>
      <c r="R31" s="1282"/>
      <c r="S31" s="1282"/>
      <c r="T31" s="1282"/>
      <c r="U31" s="1282"/>
      <c r="V31" s="1283"/>
      <c r="W31" s="631" t="s">
        <v>476</v>
      </c>
      <c r="X31" s="586"/>
      <c r="Y31" s="590"/>
      <c r="Z31" s="590" t="str">
        <f t="shared" ref="Z31:Z44" si="0">IF(M31="","",M31 )</f>
        <v>Наименование тарифа</v>
      </c>
      <c r="AA31" s="590"/>
      <c r="AB31" s="590"/>
      <c r="AC31" s="590"/>
      <c r="AD31" s="586"/>
      <c r="AE31" s="586"/>
      <c r="AF31" s="586"/>
      <c r="AG31" s="586"/>
      <c r="AH31" s="586"/>
      <c r="AI31" s="586"/>
      <c r="AJ31" s="586"/>
    </row>
    <row r="32" spans="1:36" s="524" customFormat="1" ht="22.5">
      <c r="A32" s="1202"/>
      <c r="B32" s="1202">
        <v>1</v>
      </c>
      <c r="C32" s="848"/>
      <c r="D32" s="848"/>
      <c r="E32" s="850"/>
      <c r="F32" s="850"/>
      <c r="G32" s="850"/>
      <c r="H32" s="850"/>
      <c r="I32" s="845"/>
      <c r="J32" s="844"/>
      <c r="K32" s="847"/>
      <c r="L32" s="594" t="str">
        <f>mergeValue(A32) &amp;"."&amp; mergeValue(B32)</f>
        <v>1.1</v>
      </c>
      <c r="M32" s="547" t="s">
        <v>16</v>
      </c>
      <c r="N32" s="647"/>
      <c r="O32" s="1281"/>
      <c r="P32" s="1282"/>
      <c r="Q32" s="1282"/>
      <c r="R32" s="1282"/>
      <c r="S32" s="1282"/>
      <c r="T32" s="1282"/>
      <c r="U32" s="1282"/>
      <c r="V32" s="1283"/>
      <c r="W32" s="631" t="s">
        <v>477</v>
      </c>
      <c r="X32" s="586"/>
      <c r="Y32" s="590"/>
      <c r="Z32" s="590" t="str">
        <f t="shared" si="0"/>
        <v>Территория действия тарифа</v>
      </c>
      <c r="AA32" s="590"/>
      <c r="AB32" s="590"/>
      <c r="AC32" s="590"/>
      <c r="AD32" s="586"/>
      <c r="AE32" s="586"/>
      <c r="AF32" s="586"/>
      <c r="AG32" s="586"/>
      <c r="AH32" s="586"/>
      <c r="AI32" s="586"/>
      <c r="AJ32" s="586"/>
    </row>
    <row r="33" spans="1:36" s="524" customFormat="1" ht="22.5">
      <c r="A33" s="1202"/>
      <c r="B33" s="1202"/>
      <c r="C33" s="1202">
        <v>1</v>
      </c>
      <c r="D33" s="848"/>
      <c r="E33" s="850"/>
      <c r="F33" s="850"/>
      <c r="G33" s="850"/>
      <c r="H33" s="850"/>
      <c r="I33" s="852"/>
      <c r="J33" s="844"/>
      <c r="K33" s="847"/>
      <c r="L33" s="594" t="str">
        <f>mergeValue(A33) &amp;"."&amp; mergeValue(B33)&amp;"."&amp; mergeValue(C33)</f>
        <v>1.1.1</v>
      </c>
      <c r="M33" s="548" t="s">
        <v>7</v>
      </c>
      <c r="N33" s="647"/>
      <c r="O33" s="1281"/>
      <c r="P33" s="1282"/>
      <c r="Q33" s="1282"/>
      <c r="R33" s="1282"/>
      <c r="S33" s="1282"/>
      <c r="T33" s="1282"/>
      <c r="U33" s="1282"/>
      <c r="V33" s="1283"/>
      <c r="W33" s="631" t="s">
        <v>633</v>
      </c>
      <c r="X33" s="586"/>
      <c r="Y33" s="590"/>
      <c r="Z33" s="590" t="str">
        <f t="shared" si="0"/>
        <v xml:space="preserve">Наименование системы теплоснабжения </v>
      </c>
      <c r="AA33" s="590"/>
      <c r="AB33" s="590"/>
      <c r="AC33" s="590"/>
      <c r="AD33" s="586"/>
      <c r="AE33" s="586"/>
      <c r="AF33" s="586"/>
      <c r="AG33" s="586"/>
      <c r="AH33" s="586"/>
      <c r="AI33" s="586"/>
      <c r="AJ33" s="586"/>
    </row>
    <row r="34" spans="1:36" s="524" customFormat="1" ht="22.5">
      <c r="A34" s="1202"/>
      <c r="B34" s="1202"/>
      <c r="C34" s="1202"/>
      <c r="D34" s="1202">
        <v>1</v>
      </c>
      <c r="E34" s="850"/>
      <c r="F34" s="850"/>
      <c r="G34" s="850"/>
      <c r="H34" s="850"/>
      <c r="I34" s="852"/>
      <c r="J34" s="844"/>
      <c r="K34" s="847"/>
      <c r="L34" s="594" t="str">
        <f>mergeValue(A34) &amp;"."&amp; mergeValue(B34)&amp;"."&amp; mergeValue(C34)&amp;"."&amp; mergeValue(D34)</f>
        <v>1.1.1.1</v>
      </c>
      <c r="M34" s="549" t="s">
        <v>22</v>
      </c>
      <c r="N34" s="647"/>
      <c r="O34" s="1281"/>
      <c r="P34" s="1282"/>
      <c r="Q34" s="1282"/>
      <c r="R34" s="1282"/>
      <c r="S34" s="1282"/>
      <c r="T34" s="1282"/>
      <c r="U34" s="1282"/>
      <c r="V34" s="1283"/>
      <c r="W34" s="631" t="s">
        <v>634</v>
      </c>
      <c r="X34" s="586"/>
      <c r="Y34" s="590"/>
      <c r="Z34" s="590" t="str">
        <f t="shared" si="0"/>
        <v xml:space="preserve">Источник тепловой энергии  </v>
      </c>
      <c r="AA34" s="590"/>
      <c r="AB34" s="590"/>
      <c r="AC34" s="590"/>
      <c r="AD34" s="586"/>
      <c r="AE34" s="586"/>
      <c r="AF34" s="586"/>
      <c r="AG34" s="586"/>
      <c r="AH34" s="586"/>
      <c r="AI34" s="586"/>
      <c r="AJ34" s="586"/>
    </row>
    <row r="35" spans="1:36" s="524" customFormat="1" ht="101.25">
      <c r="A35" s="1202"/>
      <c r="B35" s="1202"/>
      <c r="C35" s="1202"/>
      <c r="D35" s="1202"/>
      <c r="E35" s="1202">
        <v>1</v>
      </c>
      <c r="F35" s="850"/>
      <c r="G35" s="850"/>
      <c r="H35" s="848">
        <v>1</v>
      </c>
      <c r="I35" s="1202">
        <v>1</v>
      </c>
      <c r="J35" s="850"/>
      <c r="K35" s="855"/>
      <c r="L35" s="594" t="str">
        <f>mergeValue(A35) &amp;"."&amp; mergeValue(B35)&amp;"."&amp; mergeValue(C35)&amp;"."&amp; mergeValue(D35)&amp;"."&amp; mergeValue(E35)</f>
        <v>1.1.1.1.1</v>
      </c>
      <c r="M35" s="555" t="s">
        <v>9</v>
      </c>
      <c r="N35" s="647"/>
      <c r="O35" s="1205"/>
      <c r="P35" s="1206"/>
      <c r="Q35" s="1206"/>
      <c r="R35" s="1206"/>
      <c r="S35" s="1206"/>
      <c r="T35" s="1206"/>
      <c r="U35" s="1206"/>
      <c r="V35" s="1207"/>
      <c r="W35" s="631" t="s">
        <v>638</v>
      </c>
      <c r="X35" s="586"/>
      <c r="Y35" s="590"/>
      <c r="Z35" s="590" t="str">
        <f t="shared" si="0"/>
        <v>Схема подключения теплопотребляющей установки к коллектору источника тепловой энергии</v>
      </c>
      <c r="AA35" s="590"/>
      <c r="AB35" s="590"/>
      <c r="AC35" s="590"/>
      <c r="AD35" s="586"/>
      <c r="AE35" s="586"/>
      <c r="AF35" s="586"/>
      <c r="AG35" s="586"/>
      <c r="AH35" s="586"/>
      <c r="AI35" s="586"/>
      <c r="AJ35" s="586"/>
    </row>
    <row r="36" spans="1:36" s="524" customFormat="1" ht="90">
      <c r="A36" s="1202"/>
      <c r="B36" s="1202"/>
      <c r="C36" s="1202"/>
      <c r="D36" s="1202"/>
      <c r="E36" s="1202"/>
      <c r="F36" s="1202">
        <v>1</v>
      </c>
      <c r="G36" s="848"/>
      <c r="H36" s="848"/>
      <c r="I36" s="1202"/>
      <c r="J36" s="1202">
        <v>1</v>
      </c>
      <c r="K36" s="856"/>
      <c r="L36" s="594" t="str">
        <f>mergeValue(A36) &amp;"."&amp; mergeValue(B36)&amp;"."&amp; mergeValue(C36)&amp;"."&amp; mergeValue(D36)&amp;"."&amp; mergeValue(E36)&amp;"."&amp; mergeValue(F36)</f>
        <v>1.1.1.1.1.1</v>
      </c>
      <c r="M36" s="556" t="s">
        <v>10</v>
      </c>
      <c r="N36" s="647"/>
      <c r="O36" s="1205"/>
      <c r="P36" s="1206"/>
      <c r="Q36" s="1206"/>
      <c r="R36" s="1206"/>
      <c r="S36" s="1206"/>
      <c r="T36" s="1206"/>
      <c r="U36" s="1206"/>
      <c r="V36" s="1207"/>
      <c r="W36" s="631" t="s">
        <v>636</v>
      </c>
      <c r="X36" s="586"/>
      <c r="Y36" s="590"/>
      <c r="Z36" s="590" t="str">
        <f t="shared" si="0"/>
        <v>Группа потребителей</v>
      </c>
      <c r="AA36" s="590"/>
      <c r="AB36" s="590"/>
      <c r="AC36" s="590"/>
      <c r="AD36" s="586"/>
      <c r="AE36" s="586"/>
      <c r="AF36" s="586"/>
      <c r="AG36" s="586"/>
      <c r="AH36" s="586"/>
      <c r="AI36" s="586"/>
      <c r="AJ36" s="586"/>
    </row>
    <row r="37" spans="1:36" s="524" customFormat="1" ht="195.75" customHeight="1">
      <c r="A37" s="1202"/>
      <c r="B37" s="1202"/>
      <c r="C37" s="1202"/>
      <c r="D37" s="1202"/>
      <c r="E37" s="1202"/>
      <c r="F37" s="1202"/>
      <c r="G37" s="848">
        <v>1</v>
      </c>
      <c r="H37" s="848"/>
      <c r="I37" s="1202"/>
      <c r="J37" s="1202"/>
      <c r="K37" s="856">
        <v>1</v>
      </c>
      <c r="L37" s="594" t="str">
        <f>mergeValue(A37) &amp;"."&amp; mergeValue(B37)&amp;"."&amp; mergeValue(C37)&amp;"."&amp; mergeValue(D37)&amp;"."&amp; mergeValue(E37)&amp;"."&amp; mergeValue(F37)&amp;"."&amp; mergeValue(G37)</f>
        <v>1.1.1.1.1.1.1</v>
      </c>
      <c r="M37" s="1069"/>
      <c r="N37" s="647"/>
      <c r="O37" s="563"/>
      <c r="P37" s="563"/>
      <c r="Q37" s="1094"/>
      <c r="R37" s="1208"/>
      <c r="S37" s="1209" t="s">
        <v>84</v>
      </c>
      <c r="T37" s="1208"/>
      <c r="U37" s="1209" t="s">
        <v>84</v>
      </c>
      <c r="V37" s="563"/>
      <c r="W37" s="1201" t="s">
        <v>655</v>
      </c>
      <c r="X37" s="586" t="str">
        <f>strCheckDate(O38:V38)</f>
        <v/>
      </c>
      <c r="Y37" s="590"/>
      <c r="Z37" s="590" t="str">
        <f t="shared" si="0"/>
        <v/>
      </c>
      <c r="AA37" s="590"/>
      <c r="AB37" s="590"/>
      <c r="AC37" s="590"/>
      <c r="AD37" s="586"/>
      <c r="AE37" s="586"/>
      <c r="AF37" s="586"/>
      <c r="AG37" s="586"/>
      <c r="AH37" s="586"/>
      <c r="AI37" s="586"/>
      <c r="AJ37" s="586"/>
    </row>
    <row r="38" spans="1:36" s="524" customFormat="1" ht="14.25" hidden="1" customHeight="1">
      <c r="A38" s="1202"/>
      <c r="B38" s="1202"/>
      <c r="C38" s="1202"/>
      <c r="D38" s="1202"/>
      <c r="E38" s="1202"/>
      <c r="F38" s="1202"/>
      <c r="G38" s="848"/>
      <c r="H38" s="848"/>
      <c r="I38" s="1202"/>
      <c r="J38" s="1202"/>
      <c r="K38" s="856"/>
      <c r="L38" s="601"/>
      <c r="M38" s="647"/>
      <c r="N38" s="647"/>
      <c r="O38" s="563"/>
      <c r="P38" s="563"/>
      <c r="Q38" s="585" t="str">
        <f>R37 &amp; "-" &amp; T37</f>
        <v>-</v>
      </c>
      <c r="R38" s="1208"/>
      <c r="S38" s="1209"/>
      <c r="T38" s="1208"/>
      <c r="U38" s="1209"/>
      <c r="V38" s="563"/>
      <c r="W38" s="1201"/>
      <c r="X38" s="586"/>
      <c r="Y38" s="590"/>
      <c r="Z38" s="590" t="str">
        <f t="shared" si="0"/>
        <v/>
      </c>
      <c r="AA38" s="590"/>
      <c r="AB38" s="590"/>
      <c r="AC38" s="590"/>
      <c r="AD38" s="586"/>
      <c r="AE38" s="586"/>
      <c r="AF38" s="586"/>
      <c r="AG38" s="586"/>
      <c r="AH38" s="586"/>
      <c r="AI38" s="586"/>
      <c r="AJ38" s="586"/>
    </row>
    <row r="39" spans="1:36" s="524" customFormat="1" ht="15" customHeight="1">
      <c r="A39" s="1202"/>
      <c r="B39" s="1202"/>
      <c r="C39" s="1202"/>
      <c r="D39" s="1202"/>
      <c r="E39" s="1202"/>
      <c r="F39" s="1202"/>
      <c r="G39" s="850"/>
      <c r="H39" s="848"/>
      <c r="I39" s="1202"/>
      <c r="J39" s="1202"/>
      <c r="K39" s="855"/>
      <c r="L39" s="539"/>
      <c r="M39" s="558" t="s">
        <v>25</v>
      </c>
      <c r="N39" s="565"/>
      <c r="O39" s="565"/>
      <c r="P39" s="565"/>
      <c r="Q39" s="565"/>
      <c r="R39" s="565"/>
      <c r="S39" s="565"/>
      <c r="T39" s="565"/>
      <c r="U39" s="565"/>
      <c r="V39" s="561"/>
      <c r="W39" s="1201"/>
      <c r="X39" s="586"/>
      <c r="Y39" s="590"/>
      <c r="Z39" s="590" t="str">
        <f t="shared" si="0"/>
        <v>Добавить вид теплоносителя (параметры теплоносителя)</v>
      </c>
      <c r="AA39" s="590"/>
      <c r="AB39" s="590"/>
      <c r="AC39" s="590"/>
      <c r="AD39" s="586"/>
      <c r="AE39" s="586"/>
      <c r="AF39" s="586"/>
      <c r="AG39" s="586"/>
      <c r="AH39" s="586"/>
      <c r="AI39" s="586"/>
      <c r="AJ39" s="586"/>
    </row>
    <row r="40" spans="1:36" s="524" customFormat="1" ht="15" customHeight="1">
      <c r="A40" s="1202"/>
      <c r="B40" s="1202"/>
      <c r="C40" s="1202"/>
      <c r="D40" s="1202"/>
      <c r="E40" s="1202"/>
      <c r="F40" s="850"/>
      <c r="G40" s="850"/>
      <c r="H40" s="848"/>
      <c r="I40" s="1202"/>
      <c r="J40" s="850"/>
      <c r="K40" s="855"/>
      <c r="L40" s="539"/>
      <c r="M40" s="557" t="s">
        <v>11</v>
      </c>
      <c r="N40" s="565"/>
      <c r="O40" s="565"/>
      <c r="P40" s="565"/>
      <c r="Q40" s="565"/>
      <c r="R40" s="565"/>
      <c r="S40" s="565"/>
      <c r="T40" s="565"/>
      <c r="U40" s="564"/>
      <c r="V40" s="565"/>
      <c r="W40" s="666"/>
      <c r="X40" s="586"/>
      <c r="Y40" s="590"/>
      <c r="Z40" s="590" t="str">
        <f t="shared" si="0"/>
        <v>Добавить группу потребителей</v>
      </c>
      <c r="AA40" s="590"/>
      <c r="AB40" s="590"/>
      <c r="AC40" s="590"/>
      <c r="AD40" s="586"/>
      <c r="AE40" s="586"/>
      <c r="AF40" s="586"/>
      <c r="AG40" s="586"/>
      <c r="AH40" s="586"/>
      <c r="AI40" s="586"/>
      <c r="AJ40" s="586"/>
    </row>
    <row r="41" spans="1:36" s="524" customFormat="1" ht="15" customHeight="1">
      <c r="A41" s="1202"/>
      <c r="B41" s="1202"/>
      <c r="C41" s="1202"/>
      <c r="D41" s="1202"/>
      <c r="E41" s="854"/>
      <c r="F41" s="850"/>
      <c r="G41" s="850"/>
      <c r="H41" s="850"/>
      <c r="I41" s="846"/>
      <c r="J41" s="843"/>
      <c r="K41" s="853"/>
      <c r="L41" s="539"/>
      <c r="M41" s="552" t="s">
        <v>12</v>
      </c>
      <c r="N41" s="565"/>
      <c r="O41" s="565"/>
      <c r="P41" s="565"/>
      <c r="Q41" s="565"/>
      <c r="R41" s="565"/>
      <c r="S41" s="565"/>
      <c r="T41" s="565"/>
      <c r="U41" s="564"/>
      <c r="V41" s="565"/>
      <c r="W41" s="666"/>
      <c r="X41" s="586"/>
      <c r="Y41" s="590"/>
      <c r="Z41" s="590" t="str">
        <f t="shared" si="0"/>
        <v>Добавить схему подключения</v>
      </c>
      <c r="AA41" s="590"/>
      <c r="AB41" s="590"/>
      <c r="AC41" s="590"/>
      <c r="AD41" s="586"/>
      <c r="AE41" s="586"/>
      <c r="AF41" s="586"/>
      <c r="AG41" s="586"/>
      <c r="AH41" s="586"/>
      <c r="AI41" s="586"/>
      <c r="AJ41" s="586"/>
    </row>
    <row r="42" spans="1:36" s="524" customFormat="1" ht="15" customHeight="1">
      <c r="A42" s="1202"/>
      <c r="B42" s="1202"/>
      <c r="C42" s="1202"/>
      <c r="D42" s="854"/>
      <c r="E42" s="854"/>
      <c r="F42" s="850"/>
      <c r="G42" s="850"/>
      <c r="H42" s="850"/>
      <c r="I42" s="846"/>
      <c r="J42" s="843"/>
      <c r="K42" s="853"/>
      <c r="L42" s="539"/>
      <c r="M42" s="551" t="s">
        <v>17</v>
      </c>
      <c r="N42" s="565"/>
      <c r="O42" s="565"/>
      <c r="P42" s="565"/>
      <c r="Q42" s="565"/>
      <c r="R42" s="565"/>
      <c r="S42" s="565"/>
      <c r="T42" s="565"/>
      <c r="U42" s="564"/>
      <c r="V42" s="565"/>
      <c r="W42" s="666"/>
      <c r="X42" s="586"/>
      <c r="Y42" s="590"/>
      <c r="Z42" s="590" t="str">
        <f t="shared" si="0"/>
        <v>Добавить источник тепловой энергии</v>
      </c>
      <c r="AA42" s="590"/>
      <c r="AB42" s="590"/>
      <c r="AC42" s="590"/>
      <c r="AD42" s="586"/>
      <c r="AE42" s="586"/>
      <c r="AF42" s="586"/>
      <c r="AG42" s="586"/>
      <c r="AH42" s="586"/>
      <c r="AI42" s="586"/>
      <c r="AJ42" s="586"/>
    </row>
    <row r="43" spans="1:36" s="524" customFormat="1" ht="15" customHeight="1">
      <c r="A43" s="1202"/>
      <c r="B43" s="1202"/>
      <c r="C43" s="854"/>
      <c r="D43" s="854"/>
      <c r="E43" s="854"/>
      <c r="F43" s="854"/>
      <c r="G43" s="859"/>
      <c r="H43" s="846"/>
      <c r="I43" s="857"/>
      <c r="J43" s="843"/>
      <c r="K43" s="858"/>
      <c r="L43" s="539"/>
      <c r="M43" s="550" t="s">
        <v>18</v>
      </c>
      <c r="N43" s="565"/>
      <c r="O43" s="565"/>
      <c r="P43" s="565"/>
      <c r="Q43" s="565"/>
      <c r="R43" s="565"/>
      <c r="S43" s="565"/>
      <c r="T43" s="565"/>
      <c r="U43" s="564"/>
      <c r="V43" s="565"/>
      <c r="W43" s="666"/>
      <c r="X43" s="586"/>
      <c r="Y43" s="590"/>
      <c r="Z43" s="590" t="str">
        <f t="shared" si="0"/>
        <v>Добавить наименование системы теплоснабжения</v>
      </c>
      <c r="AA43" s="590"/>
      <c r="AB43" s="590"/>
      <c r="AC43" s="590"/>
      <c r="AD43" s="586"/>
      <c r="AE43" s="586"/>
      <c r="AF43" s="586"/>
      <c r="AG43" s="586"/>
      <c r="AH43" s="586"/>
      <c r="AI43" s="586"/>
      <c r="AJ43" s="586"/>
    </row>
    <row r="44" spans="1:36" s="524" customFormat="1" ht="15" customHeight="1">
      <c r="A44" s="1202"/>
      <c r="B44" s="854"/>
      <c r="C44" s="854"/>
      <c r="D44" s="854"/>
      <c r="E44" s="854"/>
      <c r="F44" s="854"/>
      <c r="G44" s="859"/>
      <c r="H44" s="846"/>
      <c r="I44" s="846"/>
      <c r="J44" s="843"/>
      <c r="K44" s="853"/>
      <c r="L44" s="539"/>
      <c r="M44" s="559" t="s">
        <v>19</v>
      </c>
      <c r="N44" s="565"/>
      <c r="O44" s="565"/>
      <c r="P44" s="565"/>
      <c r="Q44" s="565"/>
      <c r="R44" s="565"/>
      <c r="S44" s="565"/>
      <c r="T44" s="565"/>
      <c r="U44" s="564"/>
      <c r="V44" s="565"/>
      <c r="W44" s="666"/>
      <c r="X44" s="586"/>
      <c r="Y44" s="590"/>
      <c r="Z44" s="590" t="str">
        <f t="shared" si="0"/>
        <v>Добавить территорию действия тарифа</v>
      </c>
      <c r="AA44" s="590"/>
      <c r="AB44" s="590"/>
      <c r="AC44" s="590"/>
      <c r="AD44" s="586"/>
      <c r="AE44" s="586"/>
      <c r="AF44" s="586"/>
      <c r="AG44" s="586"/>
      <c r="AH44" s="586"/>
      <c r="AI44" s="586"/>
      <c r="AJ44" s="586"/>
    </row>
    <row r="45" spans="1:36" s="523" customFormat="1" ht="15" customHeight="1">
      <c r="A45" s="842"/>
      <c r="B45" s="842"/>
      <c r="C45" s="842"/>
      <c r="D45" s="842"/>
      <c r="E45" s="842"/>
      <c r="F45" s="842"/>
      <c r="G45" s="842"/>
      <c r="H45" s="842"/>
      <c r="I45" s="842"/>
      <c r="J45" s="842"/>
      <c r="K45" s="842"/>
      <c r="L45" s="493"/>
      <c r="M45" s="566" t="s">
        <v>309</v>
      </c>
      <c r="N45" s="565"/>
      <c r="O45" s="565"/>
      <c r="P45" s="565"/>
      <c r="Q45" s="565"/>
      <c r="R45" s="565"/>
      <c r="S45" s="565"/>
      <c r="T45" s="565"/>
      <c r="U45" s="564"/>
      <c r="V45" s="565"/>
      <c r="W45" s="666"/>
      <c r="X45" s="588"/>
      <c r="Y45" s="588"/>
      <c r="Z45" s="588"/>
      <c r="AA45" s="588"/>
      <c r="AB45" s="588"/>
      <c r="AC45" s="588"/>
      <c r="AD45" s="588"/>
      <c r="AE45" s="588"/>
      <c r="AF45" s="588"/>
      <c r="AG45" s="588"/>
      <c r="AH45" s="588"/>
    </row>
    <row r="46" spans="1:36" ht="18.75" customHeight="1">
      <c r="X46" s="204"/>
      <c r="Y46" s="204"/>
      <c r="Z46" s="204"/>
      <c r="AA46" s="204"/>
      <c r="AB46" s="204"/>
      <c r="AC46" s="204"/>
      <c r="AD46" s="204"/>
      <c r="AE46" s="204"/>
      <c r="AF46" s="204"/>
      <c r="AG46" s="204"/>
      <c r="AH46" s="204"/>
      <c r="AI46" s="204"/>
      <c r="AJ46" s="204"/>
    </row>
    <row r="47" spans="1:36" s="35" customFormat="1" ht="17.100000000000001" customHeight="1">
      <c r="A47" s="35" t="s">
        <v>13</v>
      </c>
      <c r="C47" s="35" t="s">
        <v>49</v>
      </c>
      <c r="U47" s="158"/>
      <c r="X47" s="217"/>
      <c r="Y47" s="217"/>
      <c r="Z47" s="217"/>
      <c r="AA47" s="217"/>
      <c r="AB47" s="217"/>
      <c r="AC47" s="217"/>
      <c r="AD47" s="217"/>
      <c r="AE47" s="217"/>
      <c r="AF47" s="217"/>
      <c r="AG47" s="217"/>
      <c r="AH47" s="217"/>
      <c r="AI47" s="217"/>
      <c r="AJ47" s="217"/>
    </row>
    <row r="48" spans="1:36" ht="17.100000000000001" customHeight="1">
      <c r="L48" s="470"/>
      <c r="M48" s="470"/>
      <c r="N48" s="470"/>
      <c r="O48" s="470"/>
      <c r="P48" s="470"/>
      <c r="Q48" s="470"/>
      <c r="R48" s="470"/>
      <c r="S48" s="470"/>
      <c r="T48" s="470"/>
      <c r="U48" s="470"/>
      <c r="V48" s="470"/>
      <c r="W48" s="470"/>
      <c r="X48" s="204"/>
      <c r="Y48" s="204"/>
      <c r="Z48" s="204"/>
      <c r="AA48" s="204"/>
      <c r="AB48" s="204"/>
      <c r="AC48" s="204"/>
      <c r="AD48" s="204"/>
      <c r="AE48" s="204"/>
      <c r="AF48" s="204"/>
      <c r="AG48" s="204"/>
      <c r="AH48" s="204"/>
      <c r="AI48" s="204"/>
      <c r="AJ48" s="204"/>
    </row>
    <row r="49" spans="1:36" s="524" customFormat="1" ht="22.5">
      <c r="A49" s="1202">
        <v>1</v>
      </c>
      <c r="B49" s="866"/>
      <c r="C49" s="866"/>
      <c r="D49" s="866"/>
      <c r="E49" s="867"/>
      <c r="F49" s="868"/>
      <c r="G49" s="868"/>
      <c r="H49" s="868"/>
      <c r="I49" s="869"/>
      <c r="J49" s="864"/>
      <c r="K49" s="871"/>
      <c r="L49" s="594">
        <f>mergeValue(A49)</f>
        <v>1</v>
      </c>
      <c r="M49" s="642" t="s">
        <v>20</v>
      </c>
      <c r="N49" s="647"/>
      <c r="O49" s="1281"/>
      <c r="P49" s="1282"/>
      <c r="Q49" s="1282"/>
      <c r="R49" s="1282"/>
      <c r="S49" s="1282"/>
      <c r="T49" s="1282"/>
      <c r="U49" s="1282"/>
      <c r="V49" s="1283"/>
      <c r="W49" s="631" t="s">
        <v>476</v>
      </c>
      <c r="X49" s="586"/>
      <c r="Y49" s="590"/>
      <c r="Z49" s="590" t="str">
        <f t="shared" ref="Z49:Z62" si="1">IF(M49="","",M49 )</f>
        <v>Наименование тарифа</v>
      </c>
      <c r="AA49" s="590"/>
      <c r="AB49" s="590"/>
      <c r="AC49" s="590"/>
      <c r="AD49" s="586"/>
      <c r="AE49" s="586"/>
      <c r="AF49" s="586"/>
      <c r="AG49" s="586"/>
      <c r="AH49" s="586"/>
      <c r="AI49" s="586"/>
      <c r="AJ49" s="586"/>
    </row>
    <row r="50" spans="1:36" s="524" customFormat="1" ht="22.5">
      <c r="A50" s="1202"/>
      <c r="B50" s="1202">
        <v>1</v>
      </c>
      <c r="C50" s="866"/>
      <c r="D50" s="866"/>
      <c r="E50" s="868"/>
      <c r="F50" s="868"/>
      <c r="G50" s="868"/>
      <c r="H50" s="868"/>
      <c r="I50" s="863"/>
      <c r="J50" s="862"/>
      <c r="K50" s="865"/>
      <c r="L50" s="594" t="str">
        <f>mergeValue(A50) &amp;"."&amp; mergeValue(B50)</f>
        <v>1.1</v>
      </c>
      <c r="M50" s="547" t="s">
        <v>16</v>
      </c>
      <c r="N50" s="647"/>
      <c r="O50" s="1281"/>
      <c r="P50" s="1282"/>
      <c r="Q50" s="1282"/>
      <c r="R50" s="1282"/>
      <c r="S50" s="1282"/>
      <c r="T50" s="1282"/>
      <c r="U50" s="1282"/>
      <c r="V50" s="1283"/>
      <c r="W50" s="631" t="s">
        <v>477</v>
      </c>
      <c r="X50" s="586"/>
      <c r="Y50" s="590"/>
      <c r="Z50" s="590" t="str">
        <f t="shared" si="1"/>
        <v>Территория действия тарифа</v>
      </c>
      <c r="AA50" s="590"/>
      <c r="AB50" s="590"/>
      <c r="AC50" s="590"/>
      <c r="AD50" s="586"/>
      <c r="AE50" s="586"/>
      <c r="AF50" s="586"/>
      <c r="AG50" s="586"/>
      <c r="AH50" s="586"/>
      <c r="AI50" s="586"/>
      <c r="AJ50" s="586"/>
    </row>
    <row r="51" spans="1:36" s="524" customFormat="1" ht="22.5">
      <c r="A51" s="1202"/>
      <c r="B51" s="1202"/>
      <c r="C51" s="1202">
        <v>1</v>
      </c>
      <c r="D51" s="866"/>
      <c r="E51" s="868"/>
      <c r="F51" s="868"/>
      <c r="G51" s="868"/>
      <c r="H51" s="868"/>
      <c r="I51" s="870"/>
      <c r="J51" s="862"/>
      <c r="K51" s="865"/>
      <c r="L51" s="594" t="str">
        <f>mergeValue(A51) &amp;"."&amp; mergeValue(B51)&amp;"."&amp; mergeValue(C51)</f>
        <v>1.1.1</v>
      </c>
      <c r="M51" s="548" t="s">
        <v>7</v>
      </c>
      <c r="N51" s="647"/>
      <c r="O51" s="1281"/>
      <c r="P51" s="1282"/>
      <c r="Q51" s="1282"/>
      <c r="R51" s="1282"/>
      <c r="S51" s="1282"/>
      <c r="T51" s="1282"/>
      <c r="U51" s="1282"/>
      <c r="V51" s="1283"/>
      <c r="W51" s="631" t="s">
        <v>633</v>
      </c>
      <c r="X51" s="586"/>
      <c r="Y51" s="590"/>
      <c r="Z51" s="590" t="str">
        <f t="shared" si="1"/>
        <v xml:space="preserve">Наименование системы теплоснабжения </v>
      </c>
      <c r="AA51" s="590"/>
      <c r="AB51" s="590"/>
      <c r="AC51" s="590"/>
      <c r="AD51" s="586"/>
      <c r="AE51" s="586"/>
      <c r="AF51" s="586"/>
      <c r="AG51" s="586"/>
      <c r="AH51" s="586"/>
      <c r="AI51" s="586"/>
      <c r="AJ51" s="586"/>
    </row>
    <row r="52" spans="1:36" s="524" customFormat="1" ht="22.5">
      <c r="A52" s="1202"/>
      <c r="B52" s="1202"/>
      <c r="C52" s="1202"/>
      <c r="D52" s="1202">
        <v>1</v>
      </c>
      <c r="E52" s="868"/>
      <c r="F52" s="868"/>
      <c r="G52" s="868"/>
      <c r="H52" s="868"/>
      <c r="I52" s="870"/>
      <c r="J52" s="862"/>
      <c r="K52" s="865"/>
      <c r="L52" s="594" t="str">
        <f>mergeValue(A52) &amp;"."&amp; mergeValue(B52)&amp;"."&amp; mergeValue(C52)&amp;"."&amp; mergeValue(D52)</f>
        <v>1.1.1.1</v>
      </c>
      <c r="M52" s="549" t="s">
        <v>22</v>
      </c>
      <c r="N52" s="647"/>
      <c r="O52" s="1281"/>
      <c r="P52" s="1282"/>
      <c r="Q52" s="1282"/>
      <c r="R52" s="1282"/>
      <c r="S52" s="1282"/>
      <c r="T52" s="1282"/>
      <c r="U52" s="1282"/>
      <c r="V52" s="1283"/>
      <c r="W52" s="631" t="s">
        <v>634</v>
      </c>
      <c r="X52" s="586"/>
      <c r="Y52" s="590"/>
      <c r="Z52" s="590" t="str">
        <f t="shared" si="1"/>
        <v xml:space="preserve">Источник тепловой энергии  </v>
      </c>
      <c r="AA52" s="590"/>
      <c r="AB52" s="590"/>
      <c r="AC52" s="590"/>
      <c r="AD52" s="586"/>
      <c r="AE52" s="586"/>
      <c r="AF52" s="586"/>
      <c r="AG52" s="586"/>
      <c r="AH52" s="586"/>
      <c r="AI52" s="586"/>
      <c r="AJ52" s="586"/>
    </row>
    <row r="53" spans="1:36" s="524" customFormat="1" ht="101.25">
      <c r="A53" s="1202"/>
      <c r="B53" s="1202"/>
      <c r="C53" s="1202"/>
      <c r="D53" s="1202"/>
      <c r="E53" s="1202">
        <v>1</v>
      </c>
      <c r="F53" s="868"/>
      <c r="G53" s="868"/>
      <c r="H53" s="866">
        <v>1</v>
      </c>
      <c r="I53" s="1202">
        <v>1</v>
      </c>
      <c r="J53" s="868"/>
      <c r="K53" s="873"/>
      <c r="L53" s="594" t="str">
        <f>mergeValue(A53) &amp;"."&amp; mergeValue(B53)&amp;"."&amp; mergeValue(C53)&amp;"."&amp; mergeValue(D53)&amp;"."&amp; mergeValue(E53)</f>
        <v>1.1.1.1.1</v>
      </c>
      <c r="M53" s="555" t="s">
        <v>9</v>
      </c>
      <c r="N53" s="647"/>
      <c r="O53" s="1205"/>
      <c r="P53" s="1206"/>
      <c r="Q53" s="1206"/>
      <c r="R53" s="1206"/>
      <c r="S53" s="1206"/>
      <c r="T53" s="1206"/>
      <c r="U53" s="1206"/>
      <c r="V53" s="1207"/>
      <c r="W53" s="631" t="s">
        <v>638</v>
      </c>
      <c r="X53" s="586"/>
      <c r="Y53" s="590"/>
      <c r="Z53" s="590" t="str">
        <f t="shared" si="1"/>
        <v>Схема подключения теплопотребляющей установки к коллектору источника тепловой энергии</v>
      </c>
      <c r="AA53" s="590"/>
      <c r="AB53" s="590"/>
      <c r="AC53" s="590"/>
      <c r="AD53" s="586"/>
      <c r="AE53" s="586"/>
      <c r="AF53" s="586"/>
      <c r="AG53" s="586"/>
      <c r="AH53" s="586"/>
      <c r="AI53" s="586"/>
      <c r="AJ53" s="586"/>
    </row>
    <row r="54" spans="1:36" s="524" customFormat="1" ht="90">
      <c r="A54" s="1202"/>
      <c r="B54" s="1202"/>
      <c r="C54" s="1202"/>
      <c r="D54" s="1202"/>
      <c r="E54" s="1202"/>
      <c r="F54" s="1202">
        <v>1</v>
      </c>
      <c r="G54" s="866"/>
      <c r="H54" s="866"/>
      <c r="I54" s="1202"/>
      <c r="J54" s="1202">
        <v>1</v>
      </c>
      <c r="K54" s="874"/>
      <c r="L54" s="594" t="str">
        <f>mergeValue(A54) &amp;"."&amp; mergeValue(B54)&amp;"."&amp; mergeValue(C54)&amp;"."&amp; mergeValue(D54)&amp;"."&amp; mergeValue(E54)&amp;"."&amp; mergeValue(F54)</f>
        <v>1.1.1.1.1.1</v>
      </c>
      <c r="M54" s="556" t="s">
        <v>10</v>
      </c>
      <c r="N54" s="647"/>
      <c r="O54" s="1205"/>
      <c r="P54" s="1206"/>
      <c r="Q54" s="1206"/>
      <c r="R54" s="1206"/>
      <c r="S54" s="1206"/>
      <c r="T54" s="1206"/>
      <c r="U54" s="1206"/>
      <c r="V54" s="1207"/>
      <c r="W54" s="631" t="s">
        <v>636</v>
      </c>
      <c r="X54" s="586"/>
      <c r="Y54" s="590"/>
      <c r="Z54" s="590" t="str">
        <f t="shared" si="1"/>
        <v>Группа потребителей</v>
      </c>
      <c r="AA54" s="590"/>
      <c r="AB54" s="590"/>
      <c r="AC54" s="590"/>
      <c r="AD54" s="586"/>
      <c r="AE54" s="586"/>
      <c r="AF54" s="586"/>
      <c r="AG54" s="586"/>
      <c r="AH54" s="586"/>
      <c r="AI54" s="586"/>
      <c r="AJ54" s="586"/>
    </row>
    <row r="55" spans="1:36" s="524" customFormat="1" ht="195.75" customHeight="1">
      <c r="A55" s="1202"/>
      <c r="B55" s="1202"/>
      <c r="C55" s="1202"/>
      <c r="D55" s="1202"/>
      <c r="E55" s="1202"/>
      <c r="F55" s="1202"/>
      <c r="G55" s="866">
        <v>1</v>
      </c>
      <c r="H55" s="866"/>
      <c r="I55" s="1202"/>
      <c r="J55" s="1202"/>
      <c r="K55" s="874">
        <v>1</v>
      </c>
      <c r="L55" s="594" t="str">
        <f>mergeValue(A55) &amp;"."&amp; mergeValue(B55)&amp;"."&amp; mergeValue(C55)&amp;"."&amp; mergeValue(D55)&amp;"."&amp; mergeValue(E55)&amp;"."&amp; mergeValue(F55)&amp;"."&amp; mergeValue(G55)</f>
        <v>1.1.1.1.1.1.1</v>
      </c>
      <c r="M55" s="1069"/>
      <c r="N55" s="647"/>
      <c r="O55" s="563"/>
      <c r="P55" s="563"/>
      <c r="Q55" s="1094"/>
      <c r="R55" s="1208"/>
      <c r="S55" s="1209" t="s">
        <v>84</v>
      </c>
      <c r="T55" s="1208"/>
      <c r="U55" s="1209" t="s">
        <v>84</v>
      </c>
      <c r="V55" s="563"/>
      <c r="W55" s="1201" t="s">
        <v>655</v>
      </c>
      <c r="X55" s="586" t="str">
        <f>strCheckDate(O56:V56)</f>
        <v/>
      </c>
      <c r="Y55" s="590"/>
      <c r="Z55" s="590" t="str">
        <f t="shared" si="1"/>
        <v/>
      </c>
      <c r="AA55" s="590"/>
      <c r="AB55" s="590"/>
      <c r="AC55" s="590"/>
      <c r="AD55" s="586"/>
      <c r="AE55" s="586"/>
      <c r="AF55" s="586"/>
      <c r="AG55" s="586"/>
      <c r="AH55" s="586"/>
      <c r="AI55" s="586"/>
      <c r="AJ55" s="586"/>
    </row>
    <row r="56" spans="1:36" s="524" customFormat="1" ht="14.25" hidden="1" customHeight="1">
      <c r="A56" s="1202"/>
      <c r="B56" s="1202"/>
      <c r="C56" s="1202"/>
      <c r="D56" s="1202"/>
      <c r="E56" s="1202"/>
      <c r="F56" s="1202"/>
      <c r="G56" s="866"/>
      <c r="H56" s="866"/>
      <c r="I56" s="1202"/>
      <c r="J56" s="1202"/>
      <c r="K56" s="874"/>
      <c r="L56" s="601"/>
      <c r="M56" s="647"/>
      <c r="N56" s="647"/>
      <c r="O56" s="563"/>
      <c r="P56" s="563"/>
      <c r="Q56" s="585" t="str">
        <f>R55 &amp; "-" &amp; T55</f>
        <v>-</v>
      </c>
      <c r="R56" s="1208"/>
      <c r="S56" s="1209"/>
      <c r="T56" s="1208"/>
      <c r="U56" s="1209"/>
      <c r="V56" s="563"/>
      <c r="W56" s="1201"/>
      <c r="X56" s="586"/>
      <c r="Y56" s="590"/>
      <c r="Z56" s="590" t="str">
        <f t="shared" si="1"/>
        <v/>
      </c>
      <c r="AA56" s="590"/>
      <c r="AB56" s="590"/>
      <c r="AC56" s="590"/>
      <c r="AD56" s="586"/>
      <c r="AE56" s="586"/>
      <c r="AF56" s="586"/>
      <c r="AG56" s="586"/>
      <c r="AH56" s="586"/>
      <c r="AI56" s="586"/>
      <c r="AJ56" s="586"/>
    </row>
    <row r="57" spans="1:36" s="524" customFormat="1" ht="15" customHeight="1">
      <c r="A57" s="1202"/>
      <c r="B57" s="1202"/>
      <c r="C57" s="1202"/>
      <c r="D57" s="1202"/>
      <c r="E57" s="1202"/>
      <c r="F57" s="1202"/>
      <c r="G57" s="868"/>
      <c r="H57" s="866"/>
      <c r="I57" s="1202"/>
      <c r="J57" s="1202"/>
      <c r="K57" s="873"/>
      <c r="L57" s="539"/>
      <c r="M57" s="558" t="s">
        <v>25</v>
      </c>
      <c r="N57" s="565"/>
      <c r="O57" s="565"/>
      <c r="P57" s="565"/>
      <c r="Q57" s="565"/>
      <c r="R57" s="565"/>
      <c r="S57" s="565"/>
      <c r="T57" s="565"/>
      <c r="U57" s="565"/>
      <c r="V57" s="561"/>
      <c r="W57" s="1201"/>
      <c r="X57" s="586"/>
      <c r="Y57" s="590"/>
      <c r="Z57" s="590" t="str">
        <f t="shared" si="1"/>
        <v>Добавить вид теплоносителя (параметры теплоносителя)</v>
      </c>
      <c r="AA57" s="590"/>
      <c r="AB57" s="590"/>
      <c r="AC57" s="590"/>
      <c r="AD57" s="586"/>
      <c r="AE57" s="586"/>
      <c r="AF57" s="586"/>
      <c r="AG57" s="586"/>
      <c r="AH57" s="586"/>
      <c r="AI57" s="586"/>
      <c r="AJ57" s="586"/>
    </row>
    <row r="58" spans="1:36" s="524" customFormat="1" ht="15" customHeight="1">
      <c r="A58" s="1202"/>
      <c r="B58" s="1202"/>
      <c r="C58" s="1202"/>
      <c r="D58" s="1202"/>
      <c r="E58" s="1202"/>
      <c r="F58" s="868"/>
      <c r="G58" s="868"/>
      <c r="H58" s="866"/>
      <c r="I58" s="1202"/>
      <c r="J58" s="868"/>
      <c r="K58" s="873"/>
      <c r="L58" s="539"/>
      <c r="M58" s="557" t="s">
        <v>11</v>
      </c>
      <c r="N58" s="565"/>
      <c r="O58" s="565"/>
      <c r="P58" s="565"/>
      <c r="Q58" s="565"/>
      <c r="R58" s="565"/>
      <c r="S58" s="565"/>
      <c r="T58" s="565"/>
      <c r="U58" s="564"/>
      <c r="V58" s="565"/>
      <c r="W58" s="666"/>
      <c r="X58" s="586"/>
      <c r="Y58" s="590"/>
      <c r="Z58" s="590" t="str">
        <f t="shared" si="1"/>
        <v>Добавить группу потребителей</v>
      </c>
      <c r="AA58" s="590"/>
      <c r="AB58" s="590"/>
      <c r="AC58" s="590"/>
      <c r="AD58" s="586"/>
      <c r="AE58" s="586"/>
      <c r="AF58" s="586"/>
      <c r="AG58" s="586"/>
      <c r="AH58" s="586"/>
      <c r="AI58" s="586"/>
      <c r="AJ58" s="586"/>
    </row>
    <row r="59" spans="1:36" s="524" customFormat="1" ht="15" customHeight="1">
      <c r="A59" s="1202"/>
      <c r="B59" s="1202"/>
      <c r="C59" s="1202"/>
      <c r="D59" s="1202"/>
      <c r="E59" s="872"/>
      <c r="F59" s="868"/>
      <c r="G59" s="868"/>
      <c r="H59" s="868"/>
      <c r="I59" s="864"/>
      <c r="J59" s="861"/>
      <c r="K59" s="871"/>
      <c r="L59" s="539"/>
      <c r="M59" s="552" t="s">
        <v>12</v>
      </c>
      <c r="N59" s="565"/>
      <c r="O59" s="565"/>
      <c r="P59" s="565"/>
      <c r="Q59" s="565"/>
      <c r="R59" s="565"/>
      <c r="S59" s="565"/>
      <c r="T59" s="565"/>
      <c r="U59" s="564"/>
      <c r="V59" s="565"/>
      <c r="W59" s="666"/>
      <c r="X59" s="586"/>
      <c r="Y59" s="590"/>
      <c r="Z59" s="590" t="str">
        <f t="shared" si="1"/>
        <v>Добавить схему подключения</v>
      </c>
      <c r="AA59" s="590"/>
      <c r="AB59" s="590"/>
      <c r="AC59" s="590"/>
      <c r="AD59" s="586"/>
      <c r="AE59" s="586"/>
      <c r="AF59" s="586"/>
      <c r="AG59" s="586"/>
      <c r="AH59" s="586"/>
      <c r="AI59" s="586"/>
      <c r="AJ59" s="586"/>
    </row>
    <row r="60" spans="1:36" s="524" customFormat="1" ht="15" customHeight="1">
      <c r="A60" s="1202"/>
      <c r="B60" s="1202"/>
      <c r="C60" s="1202"/>
      <c r="D60" s="872"/>
      <c r="E60" s="872"/>
      <c r="F60" s="868"/>
      <c r="G60" s="868"/>
      <c r="H60" s="868"/>
      <c r="I60" s="864"/>
      <c r="J60" s="861"/>
      <c r="K60" s="871"/>
      <c r="L60" s="539"/>
      <c r="M60" s="551" t="s">
        <v>17</v>
      </c>
      <c r="N60" s="565"/>
      <c r="O60" s="565"/>
      <c r="P60" s="565"/>
      <c r="Q60" s="565"/>
      <c r="R60" s="565"/>
      <c r="S60" s="565"/>
      <c r="T60" s="565"/>
      <c r="U60" s="564"/>
      <c r="V60" s="565"/>
      <c r="W60" s="666"/>
      <c r="X60" s="586"/>
      <c r="Y60" s="590"/>
      <c r="Z60" s="590" t="str">
        <f t="shared" si="1"/>
        <v>Добавить источник тепловой энергии</v>
      </c>
      <c r="AA60" s="590"/>
      <c r="AB60" s="590"/>
      <c r="AC60" s="590"/>
      <c r="AD60" s="586"/>
      <c r="AE60" s="586"/>
      <c r="AF60" s="586"/>
      <c r="AG60" s="586"/>
      <c r="AH60" s="586"/>
      <c r="AI60" s="586"/>
      <c r="AJ60" s="586"/>
    </row>
    <row r="61" spans="1:36" s="524" customFormat="1" ht="15" customHeight="1">
      <c r="A61" s="1202"/>
      <c r="B61" s="1202"/>
      <c r="C61" s="872"/>
      <c r="D61" s="872"/>
      <c r="E61" s="872"/>
      <c r="F61" s="872"/>
      <c r="G61" s="877"/>
      <c r="H61" s="864"/>
      <c r="I61" s="875"/>
      <c r="J61" s="861"/>
      <c r="K61" s="876"/>
      <c r="L61" s="539"/>
      <c r="M61" s="550" t="s">
        <v>18</v>
      </c>
      <c r="N61" s="565"/>
      <c r="O61" s="565"/>
      <c r="P61" s="565"/>
      <c r="Q61" s="565"/>
      <c r="R61" s="565"/>
      <c r="S61" s="565"/>
      <c r="T61" s="565"/>
      <c r="U61" s="564"/>
      <c r="V61" s="565"/>
      <c r="W61" s="666"/>
      <c r="X61" s="586"/>
      <c r="Y61" s="590"/>
      <c r="Z61" s="590" t="str">
        <f t="shared" si="1"/>
        <v>Добавить наименование системы теплоснабжения</v>
      </c>
      <c r="AA61" s="590"/>
      <c r="AB61" s="590"/>
      <c r="AC61" s="590"/>
      <c r="AD61" s="586"/>
      <c r="AE61" s="586"/>
      <c r="AF61" s="586"/>
      <c r="AG61" s="586"/>
      <c r="AH61" s="586"/>
      <c r="AI61" s="586"/>
      <c r="AJ61" s="586"/>
    </row>
    <row r="62" spans="1:36" s="524" customFormat="1" ht="15" customHeight="1">
      <c r="A62" s="1202"/>
      <c r="B62" s="872"/>
      <c r="C62" s="872"/>
      <c r="D62" s="872"/>
      <c r="E62" s="872"/>
      <c r="F62" s="872"/>
      <c r="G62" s="877"/>
      <c r="H62" s="864"/>
      <c r="I62" s="864"/>
      <c r="J62" s="861"/>
      <c r="K62" s="871"/>
      <c r="L62" s="539"/>
      <c r="M62" s="559" t="s">
        <v>19</v>
      </c>
      <c r="N62" s="565"/>
      <c r="O62" s="565"/>
      <c r="P62" s="565"/>
      <c r="Q62" s="565"/>
      <c r="R62" s="565"/>
      <c r="S62" s="565"/>
      <c r="T62" s="565"/>
      <c r="U62" s="564"/>
      <c r="V62" s="565"/>
      <c r="W62" s="666"/>
      <c r="X62" s="586"/>
      <c r="Y62" s="590"/>
      <c r="Z62" s="590" t="str">
        <f t="shared" si="1"/>
        <v>Добавить территорию действия тарифа</v>
      </c>
      <c r="AA62" s="590"/>
      <c r="AB62" s="590"/>
      <c r="AC62" s="590"/>
      <c r="AD62" s="586"/>
      <c r="AE62" s="586"/>
      <c r="AF62" s="586"/>
      <c r="AG62" s="586"/>
      <c r="AH62" s="586"/>
      <c r="AI62" s="586"/>
      <c r="AJ62" s="586"/>
    </row>
    <row r="63" spans="1:36" s="523" customFormat="1" ht="15" customHeight="1">
      <c r="A63" s="860"/>
      <c r="B63" s="860"/>
      <c r="C63" s="860"/>
      <c r="D63" s="860"/>
      <c r="E63" s="860"/>
      <c r="F63" s="860"/>
      <c r="G63" s="860"/>
      <c r="H63" s="860"/>
      <c r="I63" s="860"/>
      <c r="J63" s="860"/>
      <c r="K63" s="860"/>
      <c r="L63" s="493"/>
      <c r="M63" s="566" t="s">
        <v>309</v>
      </c>
      <c r="N63" s="565"/>
      <c r="O63" s="565"/>
      <c r="P63" s="565"/>
      <c r="Q63" s="565"/>
      <c r="R63" s="565"/>
      <c r="S63" s="565"/>
      <c r="T63" s="565"/>
      <c r="U63" s="564"/>
      <c r="V63" s="766"/>
      <c r="W63" s="766"/>
      <c r="X63" s="766"/>
      <c r="Y63" s="766"/>
      <c r="Z63" s="766"/>
      <c r="AA63" s="766"/>
      <c r="AB63" s="765"/>
      <c r="AC63" s="766"/>
      <c r="AD63" s="666"/>
      <c r="AE63" s="588"/>
      <c r="AF63" s="588"/>
      <c r="AG63" s="588"/>
      <c r="AH63" s="588"/>
    </row>
    <row r="64" spans="1:36" ht="18.75" customHeight="1">
      <c r="X64" s="204"/>
      <c r="Y64" s="204"/>
      <c r="Z64" s="204"/>
      <c r="AA64" s="204"/>
      <c r="AB64" s="204"/>
      <c r="AC64" s="204"/>
      <c r="AD64" s="204"/>
      <c r="AE64" s="204"/>
      <c r="AF64" s="204"/>
      <c r="AG64" s="204"/>
      <c r="AH64" s="204"/>
      <c r="AI64" s="204"/>
      <c r="AJ64" s="204"/>
    </row>
    <row r="65" spans="1:36" s="35" customFormat="1" ht="17.100000000000001" customHeight="1">
      <c r="A65" s="35" t="s">
        <v>13</v>
      </c>
      <c r="C65" s="35" t="s">
        <v>50</v>
      </c>
      <c r="V65" s="158"/>
      <c r="X65" s="217"/>
      <c r="Y65" s="217"/>
      <c r="Z65" s="217"/>
      <c r="AA65" s="217"/>
      <c r="AB65" s="217"/>
      <c r="AC65" s="217"/>
      <c r="AD65" s="217"/>
      <c r="AE65" s="217"/>
      <c r="AF65" s="217"/>
      <c r="AG65" s="217"/>
      <c r="AH65" s="217"/>
      <c r="AI65" s="217"/>
      <c r="AJ65" s="217"/>
    </row>
    <row r="66" spans="1:36" ht="17.100000000000001" customHeight="1">
      <c r="L66" s="122"/>
      <c r="M66" s="122"/>
      <c r="N66" s="122"/>
      <c r="O66" s="122"/>
      <c r="P66" s="122"/>
      <c r="Q66" s="122"/>
      <c r="R66" s="122"/>
      <c r="S66" s="122"/>
      <c r="T66" s="122"/>
      <c r="U66" s="122"/>
      <c r="V66" s="122"/>
      <c r="W66" s="122"/>
      <c r="X66" s="204"/>
      <c r="Y66" s="204"/>
      <c r="Z66" s="204"/>
      <c r="AA66" s="204"/>
      <c r="AB66" s="204"/>
      <c r="AC66" s="204"/>
      <c r="AD66" s="204"/>
      <c r="AE66" s="204"/>
      <c r="AF66" s="204"/>
      <c r="AG66" s="204"/>
      <c r="AH66" s="204"/>
      <c r="AI66" s="204"/>
      <c r="AJ66" s="204"/>
    </row>
    <row r="67" spans="1:36" s="524" customFormat="1" ht="22.5">
      <c r="A67" s="1202">
        <v>1</v>
      </c>
      <c r="B67" s="884"/>
      <c r="C67" s="884"/>
      <c r="D67" s="884"/>
      <c r="E67" s="885"/>
      <c r="F67" s="886"/>
      <c r="G67" s="886"/>
      <c r="H67" s="886"/>
      <c r="I67" s="887"/>
      <c r="J67" s="882"/>
      <c r="K67" s="889"/>
      <c r="L67" s="594">
        <f>mergeValue(A67)</f>
        <v>1</v>
      </c>
      <c r="M67" s="642" t="s">
        <v>20</v>
      </c>
      <c r="N67" s="647"/>
      <c r="O67" s="1281"/>
      <c r="P67" s="1282"/>
      <c r="Q67" s="1282"/>
      <c r="R67" s="1282"/>
      <c r="S67" s="1282"/>
      <c r="T67" s="1282"/>
      <c r="U67" s="1282"/>
      <c r="V67" s="1283"/>
      <c r="W67" s="631" t="s">
        <v>476</v>
      </c>
      <c r="X67" s="586"/>
      <c r="Y67" s="590"/>
      <c r="Z67" s="590" t="str">
        <f t="shared" ref="Z67:Z80" si="2">IF(M67="","",M67 )</f>
        <v>Наименование тарифа</v>
      </c>
      <c r="AA67" s="590"/>
      <c r="AB67" s="590"/>
      <c r="AC67" s="590"/>
      <c r="AD67" s="586"/>
      <c r="AE67" s="586"/>
      <c r="AF67" s="586"/>
      <c r="AG67" s="586"/>
      <c r="AH67" s="586"/>
      <c r="AI67" s="586"/>
      <c r="AJ67" s="586"/>
    </row>
    <row r="68" spans="1:36" s="524" customFormat="1" ht="22.5">
      <c r="A68" s="1202"/>
      <c r="B68" s="1202">
        <v>1</v>
      </c>
      <c r="C68" s="884"/>
      <c r="D68" s="884"/>
      <c r="E68" s="886"/>
      <c r="F68" s="886"/>
      <c r="G68" s="886"/>
      <c r="H68" s="886"/>
      <c r="I68" s="881"/>
      <c r="J68" s="880"/>
      <c r="K68" s="883"/>
      <c r="L68" s="594" t="str">
        <f>mergeValue(A68) &amp;"."&amp; mergeValue(B68)</f>
        <v>1.1</v>
      </c>
      <c r="M68" s="547" t="s">
        <v>16</v>
      </c>
      <c r="N68" s="647"/>
      <c r="O68" s="1281"/>
      <c r="P68" s="1282"/>
      <c r="Q68" s="1282"/>
      <c r="R68" s="1282"/>
      <c r="S68" s="1282"/>
      <c r="T68" s="1282"/>
      <c r="U68" s="1282"/>
      <c r="V68" s="1283"/>
      <c r="W68" s="631" t="s">
        <v>477</v>
      </c>
      <c r="X68" s="586"/>
      <c r="Y68" s="590"/>
      <c r="Z68" s="590" t="str">
        <f t="shared" si="2"/>
        <v>Территория действия тарифа</v>
      </c>
      <c r="AA68" s="590"/>
      <c r="AB68" s="590"/>
      <c r="AC68" s="590"/>
      <c r="AD68" s="586"/>
      <c r="AE68" s="586"/>
      <c r="AF68" s="586"/>
      <c r="AG68" s="586"/>
      <c r="AH68" s="586"/>
      <c r="AI68" s="586"/>
      <c r="AJ68" s="586"/>
    </row>
    <row r="69" spans="1:36" s="524" customFormat="1" ht="22.5">
      <c r="A69" s="1202"/>
      <c r="B69" s="1202"/>
      <c r="C69" s="1202">
        <v>1</v>
      </c>
      <c r="D69" s="884"/>
      <c r="E69" s="886"/>
      <c r="F69" s="886"/>
      <c r="G69" s="886"/>
      <c r="H69" s="886"/>
      <c r="I69" s="888"/>
      <c r="J69" s="880"/>
      <c r="K69" s="883"/>
      <c r="L69" s="594" t="str">
        <f>mergeValue(A69) &amp;"."&amp; mergeValue(B69)&amp;"."&amp; mergeValue(C69)</f>
        <v>1.1.1</v>
      </c>
      <c r="M69" s="548" t="s">
        <v>7</v>
      </c>
      <c r="N69" s="647"/>
      <c r="O69" s="1281"/>
      <c r="P69" s="1282"/>
      <c r="Q69" s="1282"/>
      <c r="R69" s="1282"/>
      <c r="S69" s="1282"/>
      <c r="T69" s="1282"/>
      <c r="U69" s="1282"/>
      <c r="V69" s="1283"/>
      <c r="W69" s="631" t="s">
        <v>633</v>
      </c>
      <c r="X69" s="586"/>
      <c r="Y69" s="590"/>
      <c r="Z69" s="590" t="str">
        <f t="shared" si="2"/>
        <v xml:space="preserve">Наименование системы теплоснабжения </v>
      </c>
      <c r="AA69" s="590"/>
      <c r="AB69" s="590"/>
      <c r="AC69" s="590"/>
      <c r="AD69" s="586"/>
      <c r="AE69" s="586"/>
      <c r="AF69" s="586"/>
      <c r="AG69" s="586"/>
      <c r="AH69" s="586"/>
      <c r="AI69" s="586"/>
      <c r="AJ69" s="586"/>
    </row>
    <row r="70" spans="1:36" s="524" customFormat="1" ht="22.5">
      <c r="A70" s="1202"/>
      <c r="B70" s="1202"/>
      <c r="C70" s="1202"/>
      <c r="D70" s="1202">
        <v>1</v>
      </c>
      <c r="E70" s="886"/>
      <c r="F70" s="886"/>
      <c r="G70" s="886"/>
      <c r="H70" s="886"/>
      <c r="I70" s="888"/>
      <c r="J70" s="880"/>
      <c r="K70" s="883"/>
      <c r="L70" s="594" t="str">
        <f>mergeValue(A70) &amp;"."&amp; mergeValue(B70)&amp;"."&amp; mergeValue(C70)&amp;"."&amp; mergeValue(D70)</f>
        <v>1.1.1.1</v>
      </c>
      <c r="M70" s="549" t="s">
        <v>22</v>
      </c>
      <c r="N70" s="647"/>
      <c r="O70" s="1281"/>
      <c r="P70" s="1282"/>
      <c r="Q70" s="1282"/>
      <c r="R70" s="1282"/>
      <c r="S70" s="1282"/>
      <c r="T70" s="1282"/>
      <c r="U70" s="1282"/>
      <c r="V70" s="1283"/>
      <c r="W70" s="631" t="s">
        <v>634</v>
      </c>
      <c r="X70" s="586"/>
      <c r="Y70" s="590"/>
      <c r="Z70" s="590" t="str">
        <f t="shared" si="2"/>
        <v xml:space="preserve">Источник тепловой энергии  </v>
      </c>
      <c r="AA70" s="590"/>
      <c r="AB70" s="590"/>
      <c r="AC70" s="590"/>
      <c r="AD70" s="586"/>
      <c r="AE70" s="586"/>
      <c r="AF70" s="586"/>
      <c r="AG70" s="586"/>
      <c r="AH70" s="586"/>
      <c r="AI70" s="586"/>
      <c r="AJ70" s="586"/>
    </row>
    <row r="71" spans="1:36" s="524" customFormat="1" ht="101.25">
      <c r="A71" s="1202"/>
      <c r="B71" s="1202"/>
      <c r="C71" s="1202"/>
      <c r="D71" s="1202"/>
      <c r="E71" s="1202">
        <v>1</v>
      </c>
      <c r="F71" s="886"/>
      <c r="G71" s="886"/>
      <c r="H71" s="884">
        <v>1</v>
      </c>
      <c r="I71" s="1202">
        <v>1</v>
      </c>
      <c r="J71" s="886"/>
      <c r="K71" s="891"/>
      <c r="L71" s="594" t="str">
        <f>mergeValue(A71) &amp;"."&amp; mergeValue(B71)&amp;"."&amp; mergeValue(C71)&amp;"."&amp; mergeValue(D71)&amp;"."&amp; mergeValue(E71)</f>
        <v>1.1.1.1.1</v>
      </c>
      <c r="M71" s="555" t="s">
        <v>9</v>
      </c>
      <c r="N71" s="647"/>
      <c r="O71" s="1205"/>
      <c r="P71" s="1206"/>
      <c r="Q71" s="1206"/>
      <c r="R71" s="1206"/>
      <c r="S71" s="1206"/>
      <c r="T71" s="1206"/>
      <c r="U71" s="1206"/>
      <c r="V71" s="1207"/>
      <c r="W71" s="631" t="s">
        <v>638</v>
      </c>
      <c r="X71" s="586"/>
      <c r="Y71" s="590"/>
      <c r="Z71" s="590" t="str">
        <f t="shared" si="2"/>
        <v>Схема подключения теплопотребляющей установки к коллектору источника тепловой энергии</v>
      </c>
      <c r="AA71" s="590"/>
      <c r="AB71" s="590"/>
      <c r="AC71" s="590"/>
      <c r="AD71" s="586"/>
      <c r="AE71" s="586"/>
      <c r="AF71" s="586"/>
      <c r="AG71" s="586"/>
      <c r="AH71" s="586"/>
      <c r="AI71" s="586"/>
      <c r="AJ71" s="586"/>
    </row>
    <row r="72" spans="1:36" s="524" customFormat="1" ht="90">
      <c r="A72" s="1202"/>
      <c r="B72" s="1202"/>
      <c r="C72" s="1202"/>
      <c r="D72" s="1202"/>
      <c r="E72" s="1202"/>
      <c r="F72" s="1202">
        <v>1</v>
      </c>
      <c r="G72" s="884"/>
      <c r="H72" s="884"/>
      <c r="I72" s="1202"/>
      <c r="J72" s="1202">
        <v>1</v>
      </c>
      <c r="K72" s="892"/>
      <c r="L72" s="594" t="str">
        <f>mergeValue(A72) &amp;"."&amp; mergeValue(B72)&amp;"."&amp; mergeValue(C72)&amp;"."&amp; mergeValue(D72)&amp;"."&amp; mergeValue(E72)&amp;"."&amp; mergeValue(F72)</f>
        <v>1.1.1.1.1.1</v>
      </c>
      <c r="M72" s="556" t="s">
        <v>10</v>
      </c>
      <c r="N72" s="647"/>
      <c r="O72" s="1205"/>
      <c r="P72" s="1206"/>
      <c r="Q72" s="1206"/>
      <c r="R72" s="1206"/>
      <c r="S72" s="1206"/>
      <c r="T72" s="1206"/>
      <c r="U72" s="1206"/>
      <c r="V72" s="1207"/>
      <c r="W72" s="631" t="s">
        <v>636</v>
      </c>
      <c r="X72" s="586"/>
      <c r="Y72" s="590"/>
      <c r="Z72" s="590" t="str">
        <f t="shared" si="2"/>
        <v>Группа потребителей</v>
      </c>
      <c r="AA72" s="590"/>
      <c r="AB72" s="590"/>
      <c r="AC72" s="590"/>
      <c r="AD72" s="586"/>
      <c r="AE72" s="586"/>
      <c r="AF72" s="586"/>
      <c r="AG72" s="586"/>
      <c r="AH72" s="586"/>
      <c r="AI72" s="586"/>
      <c r="AJ72" s="586"/>
    </row>
    <row r="73" spans="1:36" s="524" customFormat="1" ht="195.75" customHeight="1">
      <c r="A73" s="1202"/>
      <c r="B73" s="1202"/>
      <c r="C73" s="1202"/>
      <c r="D73" s="1202"/>
      <c r="E73" s="1202"/>
      <c r="F73" s="1202"/>
      <c r="G73" s="884">
        <v>1</v>
      </c>
      <c r="H73" s="884"/>
      <c r="I73" s="1202"/>
      <c r="J73" s="1202"/>
      <c r="K73" s="892">
        <v>1</v>
      </c>
      <c r="L73" s="594" t="str">
        <f>mergeValue(A73) &amp;"."&amp; mergeValue(B73)&amp;"."&amp; mergeValue(C73)&amp;"."&amp; mergeValue(D73)&amp;"."&amp; mergeValue(E73)&amp;"."&amp; mergeValue(F73)&amp;"."&amp; mergeValue(G73)</f>
        <v>1.1.1.1.1.1.1</v>
      </c>
      <c r="M73" s="1069"/>
      <c r="N73" s="647"/>
      <c r="O73" s="563"/>
      <c r="P73" s="563"/>
      <c r="Q73" s="1094"/>
      <c r="R73" s="1208"/>
      <c r="S73" s="1209" t="s">
        <v>84</v>
      </c>
      <c r="T73" s="1208"/>
      <c r="U73" s="1209" t="s">
        <v>84</v>
      </c>
      <c r="V73" s="563"/>
      <c r="W73" s="1201" t="s">
        <v>655</v>
      </c>
      <c r="X73" s="586" t="str">
        <f>strCheckDate(O74:V74)</f>
        <v/>
      </c>
      <c r="Y73" s="590"/>
      <c r="Z73" s="590" t="str">
        <f t="shared" si="2"/>
        <v/>
      </c>
      <c r="AA73" s="590"/>
      <c r="AB73" s="590"/>
      <c r="AC73" s="590"/>
      <c r="AD73" s="586"/>
      <c r="AE73" s="586"/>
      <c r="AF73" s="586"/>
      <c r="AG73" s="586"/>
      <c r="AH73" s="586"/>
      <c r="AI73" s="586"/>
      <c r="AJ73" s="586"/>
    </row>
    <row r="74" spans="1:36" s="524" customFormat="1" ht="14.25" hidden="1" customHeight="1">
      <c r="A74" s="1202"/>
      <c r="B74" s="1202"/>
      <c r="C74" s="1202"/>
      <c r="D74" s="1202"/>
      <c r="E74" s="1202"/>
      <c r="F74" s="1202"/>
      <c r="G74" s="884"/>
      <c r="H74" s="884"/>
      <c r="I74" s="1202"/>
      <c r="J74" s="1202"/>
      <c r="K74" s="892"/>
      <c r="L74" s="601"/>
      <c r="M74" s="647"/>
      <c r="N74" s="647"/>
      <c r="O74" s="563"/>
      <c r="P74" s="563"/>
      <c r="Q74" s="585" t="str">
        <f>R73 &amp; "-" &amp; T73</f>
        <v>-</v>
      </c>
      <c r="R74" s="1208"/>
      <c r="S74" s="1209"/>
      <c r="T74" s="1208"/>
      <c r="U74" s="1209"/>
      <c r="V74" s="563"/>
      <c r="W74" s="1201"/>
      <c r="X74" s="586"/>
      <c r="Y74" s="590"/>
      <c r="Z74" s="590" t="str">
        <f t="shared" si="2"/>
        <v/>
      </c>
      <c r="AA74" s="590"/>
      <c r="AB74" s="590"/>
      <c r="AC74" s="590"/>
      <c r="AD74" s="586"/>
      <c r="AE74" s="586"/>
      <c r="AF74" s="586"/>
      <c r="AG74" s="586"/>
      <c r="AH74" s="586"/>
      <c r="AI74" s="586"/>
      <c r="AJ74" s="586"/>
    </row>
    <row r="75" spans="1:36" s="524" customFormat="1" ht="15" customHeight="1">
      <c r="A75" s="1202"/>
      <c r="B75" s="1202"/>
      <c r="C75" s="1202"/>
      <c r="D75" s="1202"/>
      <c r="E75" s="1202"/>
      <c r="F75" s="1202"/>
      <c r="G75" s="886"/>
      <c r="H75" s="884"/>
      <c r="I75" s="1202"/>
      <c r="J75" s="1202"/>
      <c r="K75" s="891"/>
      <c r="L75" s="539"/>
      <c r="M75" s="558" t="s">
        <v>25</v>
      </c>
      <c r="N75" s="565"/>
      <c r="O75" s="565"/>
      <c r="P75" s="565"/>
      <c r="Q75" s="565"/>
      <c r="R75" s="565"/>
      <c r="S75" s="565"/>
      <c r="T75" s="565"/>
      <c r="U75" s="565"/>
      <c r="V75" s="561"/>
      <c r="W75" s="1201"/>
      <c r="X75" s="586"/>
      <c r="Y75" s="590"/>
      <c r="Z75" s="590" t="str">
        <f t="shared" si="2"/>
        <v>Добавить вид теплоносителя (параметры теплоносителя)</v>
      </c>
      <c r="AA75" s="590"/>
      <c r="AB75" s="590"/>
      <c r="AC75" s="590"/>
      <c r="AD75" s="586"/>
      <c r="AE75" s="586"/>
      <c r="AF75" s="586"/>
      <c r="AG75" s="586"/>
      <c r="AH75" s="586"/>
      <c r="AI75" s="586"/>
      <c r="AJ75" s="586"/>
    </row>
    <row r="76" spans="1:36" s="524" customFormat="1" ht="15" customHeight="1">
      <c r="A76" s="1202"/>
      <c r="B76" s="1202"/>
      <c r="C76" s="1202"/>
      <c r="D76" s="1202"/>
      <c r="E76" s="1202"/>
      <c r="F76" s="886"/>
      <c r="G76" s="886"/>
      <c r="H76" s="884"/>
      <c r="I76" s="1202"/>
      <c r="J76" s="886"/>
      <c r="K76" s="891"/>
      <c r="L76" s="539"/>
      <c r="M76" s="557" t="s">
        <v>11</v>
      </c>
      <c r="N76" s="565"/>
      <c r="O76" s="565"/>
      <c r="P76" s="565"/>
      <c r="Q76" s="565"/>
      <c r="R76" s="565"/>
      <c r="S76" s="565"/>
      <c r="T76" s="565"/>
      <c r="U76" s="564"/>
      <c r="V76" s="565"/>
      <c r="W76" s="666"/>
      <c r="X76" s="586"/>
      <c r="Y76" s="590"/>
      <c r="Z76" s="590" t="str">
        <f t="shared" si="2"/>
        <v>Добавить группу потребителей</v>
      </c>
      <c r="AA76" s="590"/>
      <c r="AB76" s="590"/>
      <c r="AC76" s="590"/>
      <c r="AD76" s="586"/>
      <c r="AE76" s="586"/>
      <c r="AF76" s="586"/>
      <c r="AG76" s="586"/>
      <c r="AH76" s="586"/>
      <c r="AI76" s="586"/>
      <c r="AJ76" s="586"/>
    </row>
    <row r="77" spans="1:36" s="524" customFormat="1" ht="15" customHeight="1">
      <c r="A77" s="1202"/>
      <c r="B77" s="1202"/>
      <c r="C77" s="1202"/>
      <c r="D77" s="1202"/>
      <c r="E77" s="890"/>
      <c r="F77" s="886"/>
      <c r="G77" s="886"/>
      <c r="H77" s="886"/>
      <c r="I77" s="882"/>
      <c r="J77" s="879"/>
      <c r="K77" s="889"/>
      <c r="L77" s="539"/>
      <c r="M77" s="552" t="s">
        <v>12</v>
      </c>
      <c r="N77" s="565"/>
      <c r="O77" s="565"/>
      <c r="P77" s="565"/>
      <c r="Q77" s="565"/>
      <c r="R77" s="565"/>
      <c r="S77" s="565"/>
      <c r="T77" s="565"/>
      <c r="U77" s="564"/>
      <c r="V77" s="565"/>
      <c r="W77" s="666"/>
      <c r="X77" s="586"/>
      <c r="Y77" s="590"/>
      <c r="Z77" s="590" t="str">
        <f t="shared" si="2"/>
        <v>Добавить схему подключения</v>
      </c>
      <c r="AA77" s="590"/>
      <c r="AB77" s="590"/>
      <c r="AC77" s="590"/>
      <c r="AD77" s="586"/>
      <c r="AE77" s="586"/>
      <c r="AF77" s="586"/>
      <c r="AG77" s="586"/>
      <c r="AH77" s="586"/>
      <c r="AI77" s="586"/>
      <c r="AJ77" s="586"/>
    </row>
    <row r="78" spans="1:36" s="524" customFormat="1" ht="15" customHeight="1">
      <c r="A78" s="1202"/>
      <c r="B78" s="1202"/>
      <c r="C78" s="1202"/>
      <c r="D78" s="890"/>
      <c r="E78" s="890"/>
      <c r="F78" s="886"/>
      <c r="G78" s="886"/>
      <c r="H78" s="886"/>
      <c r="I78" s="882"/>
      <c r="J78" s="879"/>
      <c r="K78" s="889"/>
      <c r="L78" s="539"/>
      <c r="M78" s="551" t="s">
        <v>17</v>
      </c>
      <c r="N78" s="565"/>
      <c r="O78" s="565"/>
      <c r="P78" s="565"/>
      <c r="Q78" s="565"/>
      <c r="R78" s="565"/>
      <c r="S78" s="565"/>
      <c r="T78" s="565"/>
      <c r="U78" s="564"/>
      <c r="V78" s="565"/>
      <c r="W78" s="666"/>
      <c r="X78" s="586"/>
      <c r="Y78" s="590"/>
      <c r="Z78" s="590" t="str">
        <f t="shared" si="2"/>
        <v>Добавить источник тепловой энергии</v>
      </c>
      <c r="AA78" s="590"/>
      <c r="AB78" s="590"/>
      <c r="AC78" s="590"/>
      <c r="AD78" s="586"/>
      <c r="AE78" s="586"/>
      <c r="AF78" s="586"/>
      <c r="AG78" s="586"/>
      <c r="AH78" s="586"/>
      <c r="AI78" s="586"/>
      <c r="AJ78" s="586"/>
    </row>
    <row r="79" spans="1:36" s="524" customFormat="1" ht="15" customHeight="1">
      <c r="A79" s="1202"/>
      <c r="B79" s="1202"/>
      <c r="C79" s="890"/>
      <c r="D79" s="890"/>
      <c r="E79" s="890"/>
      <c r="F79" s="890"/>
      <c r="G79" s="895"/>
      <c r="H79" s="882"/>
      <c r="I79" s="893"/>
      <c r="J79" s="879"/>
      <c r="K79" s="894"/>
      <c r="L79" s="539"/>
      <c r="M79" s="550" t="s">
        <v>18</v>
      </c>
      <c r="N79" s="565"/>
      <c r="O79" s="565"/>
      <c r="P79" s="565"/>
      <c r="Q79" s="565"/>
      <c r="R79" s="565"/>
      <c r="S79" s="565"/>
      <c r="T79" s="565"/>
      <c r="U79" s="564"/>
      <c r="V79" s="565"/>
      <c r="W79" s="666"/>
      <c r="X79" s="586"/>
      <c r="Y79" s="590"/>
      <c r="Z79" s="590" t="str">
        <f t="shared" si="2"/>
        <v>Добавить наименование системы теплоснабжения</v>
      </c>
      <c r="AA79" s="590"/>
      <c r="AB79" s="590"/>
      <c r="AC79" s="590"/>
      <c r="AD79" s="586"/>
      <c r="AE79" s="586"/>
      <c r="AF79" s="586"/>
      <c r="AG79" s="586"/>
      <c r="AH79" s="586"/>
      <c r="AI79" s="586"/>
      <c r="AJ79" s="586"/>
    </row>
    <row r="80" spans="1:36" s="524" customFormat="1" ht="15" customHeight="1">
      <c r="A80" s="1202"/>
      <c r="B80" s="890"/>
      <c r="C80" s="890"/>
      <c r="D80" s="890"/>
      <c r="E80" s="890"/>
      <c r="F80" s="890"/>
      <c r="G80" s="895"/>
      <c r="H80" s="882"/>
      <c r="I80" s="882"/>
      <c r="J80" s="879"/>
      <c r="K80" s="889"/>
      <c r="L80" s="539"/>
      <c r="M80" s="559" t="s">
        <v>19</v>
      </c>
      <c r="N80" s="565"/>
      <c r="O80" s="565"/>
      <c r="P80" s="565"/>
      <c r="Q80" s="565"/>
      <c r="R80" s="565"/>
      <c r="S80" s="565"/>
      <c r="T80" s="565"/>
      <c r="U80" s="564"/>
      <c r="V80" s="565"/>
      <c r="W80" s="666"/>
      <c r="X80" s="586"/>
      <c r="Y80" s="590"/>
      <c r="Z80" s="590" t="str">
        <f t="shared" si="2"/>
        <v>Добавить территорию действия тарифа</v>
      </c>
      <c r="AA80" s="590"/>
      <c r="AB80" s="590"/>
      <c r="AC80" s="590"/>
      <c r="AD80" s="586"/>
      <c r="AE80" s="586"/>
      <c r="AF80" s="586"/>
      <c r="AG80" s="586"/>
      <c r="AH80" s="586"/>
      <c r="AI80" s="586"/>
      <c r="AJ80" s="586"/>
    </row>
    <row r="81" spans="1:36" s="523" customFormat="1" ht="15" customHeight="1">
      <c r="A81" s="878"/>
      <c r="B81" s="878"/>
      <c r="C81" s="878"/>
      <c r="D81" s="878"/>
      <c r="E81" s="878"/>
      <c r="F81" s="878"/>
      <c r="G81" s="878"/>
      <c r="H81" s="878"/>
      <c r="I81" s="878"/>
      <c r="J81" s="878"/>
      <c r="K81" s="878"/>
      <c r="L81" s="493"/>
      <c r="M81" s="566" t="s">
        <v>309</v>
      </c>
      <c r="N81" s="565"/>
      <c r="O81" s="565"/>
      <c r="P81" s="565"/>
      <c r="Q81" s="565"/>
      <c r="R81" s="565"/>
      <c r="S81" s="565"/>
      <c r="T81" s="565"/>
      <c r="U81" s="564"/>
      <c r="V81" s="766"/>
      <c r="W81" s="766"/>
      <c r="X81" s="766"/>
      <c r="Y81" s="766"/>
      <c r="Z81" s="766"/>
      <c r="AA81" s="766"/>
      <c r="AB81" s="765"/>
      <c r="AC81" s="766"/>
      <c r="AD81" s="666"/>
      <c r="AE81" s="588"/>
      <c r="AF81" s="588"/>
      <c r="AG81" s="588"/>
      <c r="AH81" s="588"/>
    </row>
    <row r="82" spans="1:36" ht="18.75" customHeight="1">
      <c r="X82" s="204"/>
      <c r="Y82" s="204"/>
      <c r="Z82" s="204"/>
      <c r="AA82" s="204"/>
      <c r="AB82" s="204"/>
      <c r="AC82" s="204"/>
      <c r="AD82" s="204"/>
      <c r="AE82" s="204"/>
      <c r="AF82" s="204"/>
      <c r="AG82" s="204"/>
      <c r="AH82" s="204"/>
      <c r="AI82" s="204"/>
      <c r="AJ82" s="204"/>
    </row>
    <row r="83" spans="1:36" s="35" customFormat="1" ht="17.100000000000001" customHeight="1">
      <c r="A83" s="35" t="s">
        <v>13</v>
      </c>
      <c r="C83" s="35" t="s">
        <v>51</v>
      </c>
      <c r="V83" s="158"/>
      <c r="X83" s="217"/>
      <c r="Y83" s="217"/>
      <c r="Z83" s="217"/>
      <c r="AA83" s="217"/>
      <c r="AB83" s="217"/>
      <c r="AC83" s="217"/>
      <c r="AD83" s="217"/>
      <c r="AE83" s="217"/>
      <c r="AF83" s="217"/>
      <c r="AG83" s="217"/>
      <c r="AH83" s="217"/>
      <c r="AI83" s="217"/>
      <c r="AJ83" s="217"/>
    </row>
    <row r="84" spans="1:36" ht="17.100000000000001" customHeight="1">
      <c r="L84" s="122"/>
      <c r="M84" s="122"/>
      <c r="N84" s="122"/>
      <c r="O84" s="122"/>
      <c r="P84" s="122"/>
      <c r="Q84" s="122"/>
      <c r="R84" s="122"/>
      <c r="S84" s="122"/>
      <c r="T84" s="122"/>
      <c r="U84" s="122"/>
      <c r="V84" s="122"/>
      <c r="W84" s="122"/>
      <c r="X84" s="204"/>
      <c r="Y84" s="204"/>
      <c r="Z84" s="204"/>
      <c r="AA84" s="204"/>
      <c r="AB84" s="204"/>
      <c r="AC84" s="204"/>
      <c r="AD84" s="204"/>
      <c r="AE84" s="204"/>
      <c r="AF84" s="204"/>
      <c r="AG84" s="204"/>
      <c r="AH84" s="204"/>
      <c r="AI84" s="204"/>
      <c r="AJ84" s="204"/>
    </row>
    <row r="85" spans="1:36" s="524" customFormat="1" ht="22.5">
      <c r="A85" s="1202">
        <v>1</v>
      </c>
      <c r="B85" s="920"/>
      <c r="C85" s="920"/>
      <c r="D85" s="920"/>
      <c r="E85" s="921"/>
      <c r="F85" s="922"/>
      <c r="G85" s="920"/>
      <c r="H85" s="920"/>
      <c r="I85" s="923"/>
      <c r="J85" s="918"/>
      <c r="K85" s="927">
        <v>1</v>
      </c>
      <c r="L85" s="594">
        <f>mergeValue(A85)</f>
        <v>1</v>
      </c>
      <c r="M85" s="642" t="s">
        <v>20</v>
      </c>
      <c r="N85" s="581"/>
      <c r="O85" s="1295"/>
      <c r="P85" s="1296"/>
      <c r="Q85" s="1296"/>
      <c r="R85" s="1296"/>
      <c r="S85" s="1296"/>
      <c r="T85" s="1296"/>
      <c r="U85" s="1296"/>
      <c r="V85" s="1297"/>
      <c r="W85" s="631" t="s">
        <v>658</v>
      </c>
      <c r="X85" s="586"/>
      <c r="Y85" s="586"/>
      <c r="Z85" s="586"/>
      <c r="AA85" s="586"/>
      <c r="AB85" s="586"/>
      <c r="AC85" s="586"/>
      <c r="AD85" s="586"/>
      <c r="AE85" s="586"/>
      <c r="AF85" s="586"/>
      <c r="AG85" s="586"/>
      <c r="AH85" s="586"/>
      <c r="AI85" s="586"/>
    </row>
    <row r="86" spans="1:36" s="524" customFormat="1" ht="22.5">
      <c r="A86" s="1202"/>
      <c r="B86" s="1202">
        <v>1</v>
      </c>
      <c r="C86" s="920"/>
      <c r="D86" s="920"/>
      <c r="E86" s="922"/>
      <c r="F86" s="922"/>
      <c r="G86" s="920"/>
      <c r="H86" s="920"/>
      <c r="I86" s="917"/>
      <c r="J86" s="916"/>
      <c r="K86" s="927">
        <v>1</v>
      </c>
      <c r="L86" s="594" t="str">
        <f>mergeValue(A86) &amp;"."&amp; mergeValue(B86)</f>
        <v>1.1</v>
      </c>
      <c r="M86" s="547" t="s">
        <v>16</v>
      </c>
      <c r="N86" s="581"/>
      <c r="O86" s="1295"/>
      <c r="P86" s="1296"/>
      <c r="Q86" s="1296"/>
      <c r="R86" s="1296"/>
      <c r="S86" s="1296"/>
      <c r="T86" s="1296"/>
      <c r="U86" s="1296"/>
      <c r="V86" s="1297"/>
      <c r="W86" s="631" t="s">
        <v>477</v>
      </c>
      <c r="X86" s="586"/>
      <c r="Y86" s="586"/>
      <c r="Z86" s="586"/>
      <c r="AA86" s="586"/>
      <c r="AB86" s="586"/>
      <c r="AC86" s="586"/>
      <c r="AD86" s="586"/>
      <c r="AE86" s="586"/>
      <c r="AF86" s="586"/>
      <c r="AG86" s="586"/>
      <c r="AH86" s="586"/>
      <c r="AI86" s="586"/>
    </row>
    <row r="87" spans="1:36" s="524" customFormat="1" ht="22.5">
      <c r="A87" s="1202"/>
      <c r="B87" s="1202"/>
      <c r="C87" s="1202">
        <v>1</v>
      </c>
      <c r="D87" s="920"/>
      <c r="E87" s="922"/>
      <c r="F87" s="922"/>
      <c r="G87" s="920"/>
      <c r="H87" s="920"/>
      <c r="I87" s="924"/>
      <c r="J87" s="916"/>
      <c r="K87" s="927">
        <v>1</v>
      </c>
      <c r="L87" s="594" t="str">
        <f>mergeValue(A87) &amp;"."&amp; mergeValue(B87)&amp;"."&amp; mergeValue(C87)</f>
        <v>1.1.1</v>
      </c>
      <c r="M87" s="548" t="s">
        <v>7</v>
      </c>
      <c r="N87" s="581"/>
      <c r="O87" s="1295"/>
      <c r="P87" s="1296"/>
      <c r="Q87" s="1296"/>
      <c r="R87" s="1296"/>
      <c r="S87" s="1296"/>
      <c r="T87" s="1296"/>
      <c r="U87" s="1296"/>
      <c r="V87" s="1297"/>
      <c r="W87" s="631" t="s">
        <v>633</v>
      </c>
      <c r="X87" s="586"/>
      <c r="Y87" s="586"/>
      <c r="Z87" s="586"/>
      <c r="AA87" s="586"/>
      <c r="AB87" s="586"/>
      <c r="AC87" s="586"/>
      <c r="AD87" s="586"/>
      <c r="AE87" s="586"/>
      <c r="AF87" s="586"/>
      <c r="AG87" s="586"/>
      <c r="AH87" s="586"/>
      <c r="AI87" s="586"/>
    </row>
    <row r="88" spans="1:36" s="524" customFormat="1" ht="22.5">
      <c r="A88" s="1202"/>
      <c r="B88" s="1202"/>
      <c r="C88" s="1202"/>
      <c r="D88" s="1202">
        <v>1</v>
      </c>
      <c r="E88" s="922"/>
      <c r="F88" s="922"/>
      <c r="G88" s="920"/>
      <c r="H88" s="920"/>
      <c r="I88" s="1202">
        <v>1</v>
      </c>
      <c r="J88" s="916"/>
      <c r="K88" s="927">
        <v>1</v>
      </c>
      <c r="L88" s="594" t="str">
        <f>mergeValue(A88) &amp;"."&amp; mergeValue(B88)&amp;"."&amp; mergeValue(C88)&amp;"."&amp; mergeValue(D88)</f>
        <v>1.1.1.1</v>
      </c>
      <c r="M88" s="549" t="s">
        <v>22</v>
      </c>
      <c r="N88" s="581"/>
      <c r="O88" s="1295"/>
      <c r="P88" s="1296"/>
      <c r="Q88" s="1296"/>
      <c r="R88" s="1296"/>
      <c r="S88" s="1296"/>
      <c r="T88" s="1296"/>
      <c r="U88" s="1296"/>
      <c r="V88" s="1297"/>
      <c r="W88" s="631" t="s">
        <v>634</v>
      </c>
      <c r="X88" s="586"/>
      <c r="Y88" s="586"/>
      <c r="Z88" s="586"/>
      <c r="AA88" s="586"/>
      <c r="AB88" s="586"/>
      <c r="AC88" s="586"/>
      <c r="AD88" s="586"/>
      <c r="AE88" s="586"/>
      <c r="AF88" s="586"/>
      <c r="AG88" s="586"/>
      <c r="AH88" s="586"/>
      <c r="AI88" s="586"/>
    </row>
    <row r="89" spans="1:36" s="524" customFormat="1" ht="11.25" hidden="1" customHeight="1">
      <c r="A89" s="1202"/>
      <c r="B89" s="1202"/>
      <c r="C89" s="1202"/>
      <c r="D89" s="1202"/>
      <c r="E89" s="1202">
        <v>1</v>
      </c>
      <c r="F89" s="922"/>
      <c r="G89" s="920"/>
      <c r="H89" s="920"/>
      <c r="I89" s="1202"/>
      <c r="J89" s="922"/>
      <c r="K89" s="927">
        <v>1</v>
      </c>
      <c r="L89" s="594"/>
      <c r="M89" s="555"/>
      <c r="N89" s="582"/>
      <c r="O89" s="1299"/>
      <c r="P89" s="1318"/>
      <c r="Q89" s="1318"/>
      <c r="R89" s="1318"/>
      <c r="S89" s="1318"/>
      <c r="T89" s="1318"/>
      <c r="U89" s="1318"/>
      <c r="V89" s="1319"/>
      <c r="W89" s="560"/>
      <c r="X89" s="586"/>
      <c r="Y89" s="586"/>
      <c r="Z89" s="586"/>
      <c r="AA89" s="586"/>
      <c r="AB89" s="586"/>
      <c r="AC89" s="586"/>
      <c r="AD89" s="586"/>
      <c r="AE89" s="586"/>
      <c r="AF89" s="586"/>
      <c r="AG89" s="586"/>
      <c r="AH89" s="586"/>
      <c r="AI89" s="586"/>
    </row>
    <row r="90" spans="1:36" s="524" customFormat="1" ht="90">
      <c r="A90" s="1202"/>
      <c r="B90" s="1202"/>
      <c r="C90" s="1202"/>
      <c r="D90" s="1202"/>
      <c r="E90" s="1202"/>
      <c r="F90" s="1202">
        <v>1</v>
      </c>
      <c r="G90" s="920"/>
      <c r="H90" s="920"/>
      <c r="I90" s="1202"/>
      <c r="J90" s="1246"/>
      <c r="K90" s="927">
        <v>1</v>
      </c>
      <c r="L90" s="594" t="str">
        <f>mergeValue(A90) &amp;"."&amp; mergeValue(B90)&amp;"."&amp; mergeValue(C90)&amp;"."&amp; mergeValue(D90)&amp;"."&amp;  mergeValue(F90)</f>
        <v>1.1.1.1.1</v>
      </c>
      <c r="M90" s="555" t="s">
        <v>10</v>
      </c>
      <c r="N90" s="582"/>
      <c r="O90" s="1205"/>
      <c r="P90" s="1206"/>
      <c r="Q90" s="1206"/>
      <c r="R90" s="1206"/>
      <c r="S90" s="1206"/>
      <c r="T90" s="1206"/>
      <c r="U90" s="1206"/>
      <c r="V90" s="1207"/>
      <c r="W90" s="631" t="s">
        <v>635</v>
      </c>
      <c r="X90" s="586"/>
      <c r="Y90" s="590" t="str">
        <f>strCheckUnique(Z90:Z93)</f>
        <v/>
      </c>
      <c r="Z90" s="586"/>
      <c r="AA90" s="590"/>
      <c r="AB90" s="586"/>
      <c r="AC90" s="586"/>
      <c r="AD90" s="586"/>
      <c r="AE90" s="586"/>
      <c r="AF90" s="586"/>
      <c r="AG90" s="586"/>
      <c r="AH90" s="586"/>
      <c r="AI90" s="586"/>
    </row>
    <row r="91" spans="1:36" s="524" customFormat="1" ht="192" customHeight="1">
      <c r="A91" s="1202"/>
      <c r="B91" s="1202"/>
      <c r="C91" s="1202"/>
      <c r="D91" s="1202"/>
      <c r="E91" s="1202"/>
      <c r="F91" s="1202"/>
      <c r="G91" s="920">
        <v>1</v>
      </c>
      <c r="H91" s="920"/>
      <c r="I91" s="1202"/>
      <c r="J91" s="1246"/>
      <c r="K91" s="919"/>
      <c r="L91" s="594" t="str">
        <f>mergeValue(A91) &amp;"."&amp; mergeValue(B91)&amp;"."&amp; mergeValue(C91)&amp;"."&amp; mergeValue(D91)&amp;"."&amp;  mergeValue(F91)&amp;"."&amp;  mergeValue(G91)</f>
        <v>1.1.1.1.1.1</v>
      </c>
      <c r="M91" s="1069"/>
      <c r="N91" s="587"/>
      <c r="O91" s="563"/>
      <c r="P91" s="563"/>
      <c r="Q91" s="563"/>
      <c r="R91" s="1244"/>
      <c r="S91" s="1209" t="s">
        <v>84</v>
      </c>
      <c r="T91" s="1244"/>
      <c r="U91" s="1209" t="s">
        <v>84</v>
      </c>
      <c r="V91" s="538"/>
      <c r="W91" s="1201" t="s">
        <v>659</v>
      </c>
      <c r="X91" s="586" t="str">
        <f>strCheckDate(O92:V92)</f>
        <v/>
      </c>
      <c r="Y91" s="590"/>
      <c r="Z91" s="590" t="str">
        <f>IF(M91="","",M91 )</f>
        <v/>
      </c>
      <c r="AA91" s="590"/>
      <c r="AB91" s="590"/>
      <c r="AC91" s="590"/>
      <c r="AD91" s="586"/>
      <c r="AE91" s="586"/>
      <c r="AF91" s="586"/>
      <c r="AG91" s="586"/>
      <c r="AH91" s="586"/>
      <c r="AI91" s="586"/>
    </row>
    <row r="92" spans="1:36" s="524" customFormat="1" ht="11.25" hidden="1" customHeight="1">
      <c r="A92" s="1202"/>
      <c r="B92" s="1202"/>
      <c r="C92" s="1202"/>
      <c r="D92" s="1202"/>
      <c r="E92" s="1202"/>
      <c r="F92" s="1202"/>
      <c r="G92" s="920"/>
      <c r="H92" s="920"/>
      <c r="I92" s="1202"/>
      <c r="J92" s="1246"/>
      <c r="K92" s="927">
        <v>1</v>
      </c>
      <c r="L92" s="601"/>
      <c r="M92" s="647"/>
      <c r="N92" s="587"/>
      <c r="O92" s="563"/>
      <c r="P92" s="563"/>
      <c r="Q92" s="585" t="str">
        <f>R91 &amp; "-" &amp; T91</f>
        <v>-</v>
      </c>
      <c r="R92" s="1244"/>
      <c r="S92" s="1209"/>
      <c r="T92" s="1244"/>
      <c r="U92" s="1209"/>
      <c r="V92" s="538"/>
      <c r="W92" s="1201"/>
      <c r="X92" s="586"/>
      <c r="Y92" s="590"/>
      <c r="Z92" s="590"/>
      <c r="AA92" s="590"/>
      <c r="AB92" s="590"/>
      <c r="AC92" s="590"/>
      <c r="AD92" s="586"/>
      <c r="AE92" s="586"/>
      <c r="AF92" s="586"/>
      <c r="AG92" s="586"/>
      <c r="AH92" s="586"/>
      <c r="AI92" s="586"/>
    </row>
    <row r="93" spans="1:36" s="523" customFormat="1" ht="15" customHeight="1">
      <c r="A93" s="1202"/>
      <c r="B93" s="1202"/>
      <c r="C93" s="1202"/>
      <c r="D93" s="1202"/>
      <c r="E93" s="1202"/>
      <c r="F93" s="1202"/>
      <c r="G93" s="920"/>
      <c r="H93" s="920"/>
      <c r="I93" s="1202"/>
      <c r="J93" s="1246"/>
      <c r="K93" s="927">
        <v>1</v>
      </c>
      <c r="L93" s="539"/>
      <c r="M93" s="557" t="s">
        <v>25</v>
      </c>
      <c r="N93" s="552"/>
      <c r="O93" s="546"/>
      <c r="P93" s="546"/>
      <c r="Q93" s="546"/>
      <c r="R93" s="574"/>
      <c r="S93" s="565"/>
      <c r="T93" s="564"/>
      <c r="U93" s="552"/>
      <c r="V93" s="561"/>
      <c r="W93" s="1201"/>
      <c r="X93" s="588"/>
      <c r="Y93" s="588"/>
      <c r="Z93" s="588"/>
      <c r="AA93" s="588"/>
      <c r="AB93" s="588"/>
      <c r="AC93" s="588"/>
      <c r="AD93" s="588"/>
      <c r="AE93" s="588"/>
      <c r="AF93" s="588"/>
      <c r="AG93" s="588"/>
      <c r="AH93" s="588"/>
      <c r="AI93" s="588"/>
    </row>
    <row r="94" spans="1:36" s="523" customFormat="1" ht="15" customHeight="1">
      <c r="A94" s="1202"/>
      <c r="B94" s="1202"/>
      <c r="C94" s="1202"/>
      <c r="D94" s="1202"/>
      <c r="E94" s="1202"/>
      <c r="F94" s="922"/>
      <c r="G94" s="922"/>
      <c r="H94" s="920"/>
      <c r="I94" s="1202"/>
      <c r="J94" s="922"/>
      <c r="K94" s="926"/>
      <c r="L94" s="539"/>
      <c r="M94" s="552" t="s">
        <v>11</v>
      </c>
      <c r="N94" s="557"/>
      <c r="O94" s="557"/>
      <c r="P94" s="557"/>
      <c r="Q94" s="557"/>
      <c r="R94" s="557"/>
      <c r="S94" s="557"/>
      <c r="T94" s="557"/>
      <c r="U94" s="557"/>
      <c r="V94" s="557"/>
      <c r="W94" s="561"/>
      <c r="X94" s="588"/>
      <c r="Y94" s="588"/>
      <c r="Z94" s="588"/>
      <c r="AA94" s="588"/>
      <c r="AB94" s="588"/>
      <c r="AC94" s="588"/>
      <c r="AD94" s="588"/>
      <c r="AE94" s="588"/>
      <c r="AF94" s="588"/>
      <c r="AG94" s="588"/>
      <c r="AH94" s="588"/>
      <c r="AI94" s="588"/>
      <c r="AJ94" s="588"/>
    </row>
    <row r="95" spans="1:36" s="523" customFormat="1" ht="15" hidden="1" customHeight="1">
      <c r="A95" s="1202"/>
      <c r="B95" s="1202"/>
      <c r="C95" s="1202"/>
      <c r="D95" s="1202"/>
      <c r="E95" s="922"/>
      <c r="F95" s="922"/>
      <c r="G95" s="922"/>
      <c r="H95" s="920"/>
      <c r="I95" s="1202"/>
      <c r="J95" s="922"/>
      <c r="K95" s="926"/>
      <c r="L95" s="539"/>
      <c r="M95" s="552"/>
      <c r="N95" s="557"/>
      <c r="O95" s="557"/>
      <c r="P95" s="557"/>
      <c r="Q95" s="557"/>
      <c r="R95" s="557"/>
      <c r="S95" s="557"/>
      <c r="T95" s="557"/>
      <c r="U95" s="557"/>
      <c r="V95" s="557"/>
      <c r="W95" s="561"/>
      <c r="X95" s="588"/>
      <c r="Y95" s="588"/>
      <c r="Z95" s="588"/>
      <c r="AA95" s="588"/>
      <c r="AB95" s="588"/>
      <c r="AC95" s="588"/>
      <c r="AD95" s="588"/>
      <c r="AE95" s="588"/>
      <c r="AF95" s="588"/>
      <c r="AG95" s="588"/>
      <c r="AH95" s="588"/>
      <c r="AI95" s="588"/>
      <c r="AJ95" s="588"/>
    </row>
    <row r="96" spans="1:36" s="523" customFormat="1" ht="15" customHeight="1">
      <c r="A96" s="1202"/>
      <c r="B96" s="1202"/>
      <c r="C96" s="1202"/>
      <c r="D96" s="925"/>
      <c r="E96" s="925"/>
      <c r="F96" s="922"/>
      <c r="G96" s="920"/>
      <c r="H96" s="920"/>
      <c r="I96" s="918"/>
      <c r="J96" s="915"/>
      <c r="K96" s="927">
        <v>1</v>
      </c>
      <c r="L96" s="539"/>
      <c r="M96" s="551" t="s">
        <v>17</v>
      </c>
      <c r="N96" s="550"/>
      <c r="O96" s="546"/>
      <c r="P96" s="546"/>
      <c r="Q96" s="546"/>
      <c r="R96" s="574"/>
      <c r="S96" s="565"/>
      <c r="T96" s="564"/>
      <c r="U96" s="550"/>
      <c r="V96" s="565"/>
      <c r="W96" s="561"/>
      <c r="X96" s="588"/>
      <c r="Y96" s="588"/>
      <c r="Z96" s="588"/>
      <c r="AA96" s="588"/>
      <c r="AB96" s="588"/>
      <c r="AC96" s="588"/>
      <c r="AD96" s="588"/>
      <c r="AE96" s="588"/>
      <c r="AF96" s="588"/>
      <c r="AG96" s="588"/>
      <c r="AH96" s="588"/>
      <c r="AI96" s="588"/>
    </row>
    <row r="97" spans="1:40" s="523" customFormat="1" ht="15" customHeight="1">
      <c r="A97" s="1202"/>
      <c r="B97" s="1202"/>
      <c r="C97" s="925"/>
      <c r="D97" s="925"/>
      <c r="E97" s="925"/>
      <c r="F97" s="925"/>
      <c r="G97" s="920"/>
      <c r="H97" s="920"/>
      <c r="I97" s="928"/>
      <c r="J97" s="915"/>
      <c r="K97" s="927">
        <v>1</v>
      </c>
      <c r="L97" s="539"/>
      <c r="M97" s="550" t="s">
        <v>18</v>
      </c>
      <c r="N97" s="550"/>
      <c r="O97" s="546"/>
      <c r="P97" s="546"/>
      <c r="Q97" s="546"/>
      <c r="R97" s="574"/>
      <c r="S97" s="565"/>
      <c r="T97" s="564"/>
      <c r="U97" s="550"/>
      <c r="V97" s="565"/>
      <c r="W97" s="561"/>
      <c r="X97" s="588"/>
      <c r="Y97" s="588"/>
      <c r="Z97" s="588"/>
      <c r="AA97" s="588"/>
      <c r="AB97" s="588"/>
      <c r="AC97" s="588"/>
      <c r="AD97" s="588"/>
      <c r="AE97" s="588"/>
      <c r="AF97" s="588"/>
      <c r="AG97" s="588"/>
      <c r="AH97" s="588"/>
      <c r="AI97" s="588"/>
    </row>
    <row r="98" spans="1:40" s="523" customFormat="1" ht="15" customHeight="1">
      <c r="A98" s="1202"/>
      <c r="B98" s="925"/>
      <c r="C98" s="925"/>
      <c r="D98" s="925"/>
      <c r="E98" s="925"/>
      <c r="F98" s="925"/>
      <c r="G98" s="920"/>
      <c r="H98" s="920"/>
      <c r="I98" s="918"/>
      <c r="J98" s="915"/>
      <c r="K98" s="927">
        <v>1</v>
      </c>
      <c r="L98" s="539"/>
      <c r="M98" s="559" t="s">
        <v>19</v>
      </c>
      <c r="N98" s="550"/>
      <c r="O98" s="546"/>
      <c r="P98" s="546"/>
      <c r="Q98" s="546"/>
      <c r="R98" s="574"/>
      <c r="S98" s="565"/>
      <c r="T98" s="564"/>
      <c r="U98" s="550"/>
      <c r="V98" s="565"/>
      <c r="W98" s="561"/>
      <c r="X98" s="588"/>
      <c r="Y98" s="588"/>
      <c r="Z98" s="588"/>
      <c r="AA98" s="588"/>
      <c r="AB98" s="588"/>
      <c r="AC98" s="588"/>
      <c r="AD98" s="588"/>
      <c r="AE98" s="588"/>
      <c r="AF98" s="588"/>
      <c r="AG98" s="588"/>
      <c r="AH98" s="588"/>
      <c r="AI98" s="588"/>
    </row>
    <row r="99" spans="1:40" s="523" customFormat="1" ht="15" customHeight="1">
      <c r="A99" s="914"/>
      <c r="B99" s="914"/>
      <c r="C99" s="914"/>
      <c r="D99" s="914"/>
      <c r="E99" s="914"/>
      <c r="F99" s="914"/>
      <c r="G99" s="914"/>
      <c r="H99" s="914"/>
      <c r="I99" s="914"/>
      <c r="J99" s="914"/>
      <c r="K99" s="914"/>
      <c r="L99" s="493"/>
      <c r="M99" s="566" t="s">
        <v>309</v>
      </c>
      <c r="N99" s="550"/>
      <c r="O99" s="546"/>
      <c r="P99" s="546"/>
      <c r="Q99" s="546"/>
      <c r="R99" s="574"/>
      <c r="S99" s="565"/>
      <c r="T99" s="564"/>
      <c r="U99" s="550"/>
      <c r="V99" s="565"/>
      <c r="W99" s="561"/>
      <c r="X99" s="588"/>
      <c r="Y99" s="588"/>
      <c r="Z99" s="588"/>
      <c r="AA99" s="588"/>
      <c r="AB99" s="588"/>
      <c r="AC99" s="588"/>
      <c r="AD99" s="588"/>
      <c r="AE99" s="588"/>
      <c r="AF99" s="588"/>
      <c r="AG99" s="588"/>
      <c r="AH99" s="588"/>
      <c r="AI99" s="588"/>
    </row>
    <row r="100" spans="1:40" s="598" customFormat="1" ht="15" customHeight="1">
      <c r="A100" s="597"/>
      <c r="B100" s="597"/>
      <c r="C100" s="597"/>
      <c r="D100" s="597"/>
      <c r="E100" s="597"/>
      <c r="F100" s="597"/>
      <c r="G100" s="596"/>
      <c r="H100" s="597"/>
      <c r="I100" s="682"/>
      <c r="J100" s="683"/>
      <c r="L100" s="599"/>
      <c r="M100" s="677"/>
      <c r="N100" s="678"/>
      <c r="O100" s="679"/>
      <c r="P100" s="679"/>
      <c r="Q100" s="679"/>
      <c r="R100" s="680"/>
      <c r="S100" s="554"/>
      <c r="T100" s="681"/>
      <c r="U100" s="678"/>
      <c r="V100" s="554"/>
      <c r="W100" s="554"/>
      <c r="X100" s="597"/>
      <c r="Y100" s="597"/>
      <c r="Z100" s="597"/>
      <c r="AA100" s="597"/>
      <c r="AB100" s="597"/>
      <c r="AC100" s="597"/>
      <c r="AD100" s="597"/>
      <c r="AE100" s="597"/>
      <c r="AF100" s="597"/>
      <c r="AG100" s="597"/>
      <c r="AH100" s="597"/>
      <c r="AI100" s="597"/>
    </row>
    <row r="101" spans="1:40" s="35" customFormat="1" ht="17.100000000000001" customHeight="1">
      <c r="G101" s="35" t="s">
        <v>13</v>
      </c>
      <c r="I101" s="35" t="s">
        <v>68</v>
      </c>
      <c r="V101" s="158"/>
    </row>
    <row r="102" spans="1:40" ht="17.100000000000001" customHeight="1">
      <c r="X102" s="470"/>
      <c r="Y102" s="43"/>
      <c r="Z102" s="43"/>
    </row>
    <row r="103" spans="1:40" s="524" customFormat="1" ht="22.5">
      <c r="A103" s="1202">
        <v>1</v>
      </c>
      <c r="B103" s="1079"/>
      <c r="C103" s="1079"/>
      <c r="D103" s="1079"/>
      <c r="E103" s="1080"/>
      <c r="F103" s="1081"/>
      <c r="G103" s="1079"/>
      <c r="H103" s="1079"/>
      <c r="I103" s="1060"/>
      <c r="J103" s="1065"/>
      <c r="K103" s="1065"/>
      <c r="L103" s="594">
        <f>mergeValue(A103)</f>
        <v>1</v>
      </c>
      <c r="M103" s="642" t="s">
        <v>20</v>
      </c>
      <c r="N103" s="581"/>
      <c r="O103" s="1295"/>
      <c r="P103" s="1296"/>
      <c r="Q103" s="1296"/>
      <c r="R103" s="1296"/>
      <c r="S103" s="1296"/>
      <c r="T103" s="1296"/>
      <c r="U103" s="1296"/>
      <c r="V103" s="1296"/>
      <c r="W103" s="1296"/>
      <c r="X103" s="1296"/>
      <c r="Y103" s="1296"/>
      <c r="Z103" s="1296"/>
      <c r="AA103" s="1297"/>
      <c r="AB103" s="631" t="s">
        <v>476</v>
      </c>
      <c r="AC103" s="586"/>
      <c r="AD103" s="586"/>
      <c r="AE103" s="586"/>
      <c r="AF103" s="586"/>
      <c r="AG103" s="586"/>
      <c r="AH103" s="586"/>
      <c r="AI103" s="586"/>
      <c r="AJ103" s="586"/>
      <c r="AK103" s="586"/>
      <c r="AL103" s="586"/>
      <c r="AM103" s="586"/>
      <c r="AN103" s="586"/>
    </row>
    <row r="104" spans="1:40" s="524" customFormat="1" ht="22.5">
      <c r="A104" s="1202"/>
      <c r="B104" s="1202">
        <v>1</v>
      </c>
      <c r="C104" s="1079"/>
      <c r="D104" s="1079"/>
      <c r="E104" s="1081"/>
      <c r="F104" s="1081"/>
      <c r="G104" s="1079"/>
      <c r="H104" s="1079"/>
      <c r="I104" s="1067"/>
      <c r="J104" s="1062"/>
      <c r="K104" s="1061"/>
      <c r="L104" s="594" t="str">
        <f>mergeValue(A104) &amp;"."&amp; mergeValue(B104)</f>
        <v>1.1</v>
      </c>
      <c r="M104" s="547" t="s">
        <v>16</v>
      </c>
      <c r="N104" s="581"/>
      <c r="O104" s="1295"/>
      <c r="P104" s="1296"/>
      <c r="Q104" s="1296"/>
      <c r="R104" s="1296"/>
      <c r="S104" s="1296"/>
      <c r="T104" s="1296"/>
      <c r="U104" s="1296"/>
      <c r="V104" s="1296"/>
      <c r="W104" s="1296"/>
      <c r="X104" s="1296"/>
      <c r="Y104" s="1296"/>
      <c r="Z104" s="1296"/>
      <c r="AA104" s="1297"/>
      <c r="AB104" s="631" t="s">
        <v>477</v>
      </c>
      <c r="AC104" s="586"/>
      <c r="AD104" s="586"/>
      <c r="AE104" s="586"/>
      <c r="AF104" s="586"/>
      <c r="AG104" s="586"/>
      <c r="AH104" s="586"/>
      <c r="AI104" s="586"/>
      <c r="AJ104" s="586"/>
      <c r="AK104" s="586"/>
      <c r="AL104" s="586"/>
      <c r="AM104" s="586"/>
      <c r="AN104" s="586"/>
    </row>
    <row r="105" spans="1:40" s="524" customFormat="1" ht="22.5">
      <c r="A105" s="1202"/>
      <c r="B105" s="1202"/>
      <c r="C105" s="1202">
        <v>1</v>
      </c>
      <c r="D105" s="1079"/>
      <c r="E105" s="1081"/>
      <c r="F105" s="1081"/>
      <c r="G105" s="1079"/>
      <c r="H105" s="1079"/>
      <c r="I105" s="1067"/>
      <c r="J105" s="1062"/>
      <c r="K105" s="1061"/>
      <c r="L105" s="594" t="str">
        <f>mergeValue(A105) &amp;"."&amp; mergeValue(B105)&amp;"."&amp; mergeValue(C105)</f>
        <v>1.1.1</v>
      </c>
      <c r="M105" s="548" t="s">
        <v>7</v>
      </c>
      <c r="N105" s="581"/>
      <c r="O105" s="1295"/>
      <c r="P105" s="1296"/>
      <c r="Q105" s="1296"/>
      <c r="R105" s="1296"/>
      <c r="S105" s="1296"/>
      <c r="T105" s="1296"/>
      <c r="U105" s="1296"/>
      <c r="V105" s="1296"/>
      <c r="W105" s="1296"/>
      <c r="X105" s="1296"/>
      <c r="Y105" s="1296"/>
      <c r="Z105" s="1296"/>
      <c r="AA105" s="1297"/>
      <c r="AB105" s="631" t="s">
        <v>633</v>
      </c>
      <c r="AC105" s="586"/>
      <c r="AD105" s="586"/>
      <c r="AE105" s="586"/>
      <c r="AF105" s="586"/>
      <c r="AG105" s="586"/>
      <c r="AH105" s="586"/>
      <c r="AI105" s="586"/>
      <c r="AJ105" s="586"/>
      <c r="AK105" s="586"/>
      <c r="AL105" s="586"/>
      <c r="AM105" s="586"/>
      <c r="AN105" s="586"/>
    </row>
    <row r="106" spans="1:40" s="524" customFormat="1" ht="22.5">
      <c r="A106" s="1202"/>
      <c r="B106" s="1202"/>
      <c r="C106" s="1202"/>
      <c r="D106" s="1202">
        <v>1</v>
      </c>
      <c r="E106" s="1081"/>
      <c r="F106" s="1081"/>
      <c r="G106" s="1079"/>
      <c r="H106" s="1079"/>
      <c r="I106" s="1067"/>
      <c r="J106" s="1062"/>
      <c r="K106" s="1061"/>
      <c r="L106" s="594" t="str">
        <f>mergeValue(A106) &amp;"."&amp; mergeValue(B106)&amp;"."&amp; mergeValue(C106)&amp;"."&amp; mergeValue(D106)</f>
        <v>1.1.1.1</v>
      </c>
      <c r="M106" s="549" t="s">
        <v>22</v>
      </c>
      <c r="N106" s="581"/>
      <c r="O106" s="1295"/>
      <c r="P106" s="1296"/>
      <c r="Q106" s="1296"/>
      <c r="R106" s="1296"/>
      <c r="S106" s="1296"/>
      <c r="T106" s="1296"/>
      <c r="U106" s="1296"/>
      <c r="V106" s="1296"/>
      <c r="W106" s="1296"/>
      <c r="X106" s="1296"/>
      <c r="Y106" s="1296"/>
      <c r="Z106" s="1296"/>
      <c r="AA106" s="1297"/>
      <c r="AB106" s="631" t="s">
        <v>634</v>
      </c>
      <c r="AC106" s="586"/>
      <c r="AD106" s="586"/>
      <c r="AE106" s="586"/>
      <c r="AF106" s="586"/>
      <c r="AG106" s="586"/>
      <c r="AH106" s="586"/>
      <c r="AI106" s="586"/>
      <c r="AJ106" s="586"/>
      <c r="AK106" s="586"/>
      <c r="AL106" s="586"/>
      <c r="AM106" s="586"/>
      <c r="AN106" s="586"/>
    </row>
    <row r="107" spans="1:40" s="524" customFormat="1" ht="0.2" customHeight="1">
      <c r="A107" s="1202"/>
      <c r="B107" s="1202"/>
      <c r="C107" s="1202"/>
      <c r="D107" s="1202"/>
      <c r="E107" s="1202">
        <v>1</v>
      </c>
      <c r="F107" s="1081"/>
      <c r="G107" s="1079"/>
      <c r="H107" s="1079"/>
      <c r="I107" s="1066"/>
      <c r="J107" s="1062"/>
      <c r="K107" s="1061"/>
      <c r="L107" s="594"/>
      <c r="M107" s="555"/>
      <c r="N107" s="582"/>
      <c r="O107" s="1299"/>
      <c r="P107" s="1318"/>
      <c r="Q107" s="1318"/>
      <c r="R107" s="1318"/>
      <c r="S107" s="1318"/>
      <c r="T107" s="1318"/>
      <c r="U107" s="1318"/>
      <c r="V107" s="1318"/>
      <c r="W107" s="1318"/>
      <c r="X107" s="1318"/>
      <c r="Y107" s="1318"/>
      <c r="Z107" s="1318"/>
      <c r="AA107" s="1319"/>
      <c r="AB107" s="631"/>
      <c r="AC107" s="586"/>
      <c r="AD107" s="586"/>
      <c r="AE107" s="586"/>
      <c r="AF107" s="586"/>
      <c r="AG107" s="586"/>
      <c r="AH107" s="586"/>
      <c r="AI107" s="586"/>
      <c r="AJ107" s="586"/>
      <c r="AK107" s="586"/>
      <c r="AL107" s="586"/>
      <c r="AM107" s="586"/>
      <c r="AN107" s="586"/>
    </row>
    <row r="108" spans="1:40" s="524" customFormat="1" ht="90">
      <c r="A108" s="1202"/>
      <c r="B108" s="1202"/>
      <c r="C108" s="1202"/>
      <c r="D108" s="1202"/>
      <c r="E108" s="1202"/>
      <c r="F108" s="1202">
        <v>1</v>
      </c>
      <c r="G108" s="1079"/>
      <c r="H108" s="1079"/>
      <c r="I108" s="1254"/>
      <c r="J108" s="1062"/>
      <c r="K108" s="1061"/>
      <c r="L108" s="594" t="str">
        <f>mergeValue(A108) &amp;"."&amp; mergeValue(B108)&amp;"."&amp; mergeValue(C108)&amp;"."&amp; mergeValue(D108)&amp;"."&amp; mergeValue(F108)</f>
        <v>1.1.1.1.1</v>
      </c>
      <c r="M108" s="556" t="s">
        <v>10</v>
      </c>
      <c r="N108" s="582"/>
      <c r="O108" s="1205"/>
      <c r="P108" s="1206"/>
      <c r="Q108" s="1206"/>
      <c r="R108" s="1206"/>
      <c r="S108" s="1206"/>
      <c r="T108" s="1206"/>
      <c r="U108" s="1206"/>
      <c r="V108" s="1206"/>
      <c r="W108" s="1206"/>
      <c r="X108" s="1206"/>
      <c r="Y108" s="1206"/>
      <c r="Z108" s="1206"/>
      <c r="AA108" s="1207"/>
      <c r="AB108" s="631" t="s">
        <v>635</v>
      </c>
      <c r="AC108" s="586"/>
      <c r="AD108" s="590" t="str">
        <f>strCheckUnique(AE108:AE113)</f>
        <v/>
      </c>
      <c r="AE108" s="586"/>
      <c r="AF108" s="590"/>
      <c r="AG108" s="586"/>
      <c r="AH108" s="586"/>
      <c r="AI108" s="586"/>
      <c r="AJ108" s="586"/>
      <c r="AK108" s="586"/>
      <c r="AL108" s="586"/>
      <c r="AM108" s="586"/>
      <c r="AN108" s="586"/>
    </row>
    <row r="109" spans="1:40" s="524" customFormat="1" ht="135">
      <c r="A109" s="1202"/>
      <c r="B109" s="1202"/>
      <c r="C109" s="1202"/>
      <c r="D109" s="1202"/>
      <c r="E109" s="1202"/>
      <c r="F109" s="1202"/>
      <c r="G109" s="1202">
        <v>1</v>
      </c>
      <c r="H109" s="1079"/>
      <c r="I109" s="1254"/>
      <c r="J109" s="1255"/>
      <c r="K109" s="1068"/>
      <c r="L109" s="594" t="str">
        <f>mergeValue(A109) &amp;"."&amp; mergeValue(B109)&amp;"."&amp; mergeValue(C109)&amp;"."&amp; mergeValue(D109)&amp;"."&amp; mergeValue(F109)&amp;"."&amp; mergeValue(G109)</f>
        <v>1.1.1.1.1.1</v>
      </c>
      <c r="M109" s="1069" t="s">
        <v>650</v>
      </c>
      <c r="N109" s="647"/>
      <c r="O109" s="563"/>
      <c r="P109" s="563"/>
      <c r="Q109" s="563"/>
      <c r="R109" s="494"/>
      <c r="S109" s="1095"/>
      <c r="T109" s="494"/>
      <c r="U109" s="1095"/>
      <c r="V109" s="585" t="str">
        <f>W109 &amp; "-" &amp; Y109</f>
        <v>-</v>
      </c>
      <c r="W109" s="1244"/>
      <c r="X109" s="1209" t="s">
        <v>84</v>
      </c>
      <c r="Y109" s="1244"/>
      <c r="Z109" s="1209" t="s">
        <v>84</v>
      </c>
      <c r="AA109" s="538"/>
      <c r="AB109" s="631" t="s">
        <v>668</v>
      </c>
      <c r="AC109" s="586" t="str">
        <f>strCheckDate(O109:AA109)</f>
        <v/>
      </c>
      <c r="AD109" s="590"/>
      <c r="AE109" s="590" t="str">
        <f>IF(M109="","",M109 )</f>
        <v>горячая вода в системе централизованного теплоснабжения на горячее водоснабжение</v>
      </c>
      <c r="AF109" s="590"/>
      <c r="AG109" s="590"/>
      <c r="AH109" s="590"/>
      <c r="AI109" s="586"/>
      <c r="AJ109" s="586"/>
      <c r="AK109" s="586"/>
      <c r="AL109" s="586"/>
      <c r="AM109" s="586"/>
      <c r="AN109" s="586"/>
    </row>
    <row r="110" spans="1:40" s="524" customFormat="1" ht="102.75" customHeight="1">
      <c r="A110" s="1202"/>
      <c r="B110" s="1202"/>
      <c r="C110" s="1202"/>
      <c r="D110" s="1202"/>
      <c r="E110" s="1202"/>
      <c r="F110" s="1202"/>
      <c r="G110" s="1202"/>
      <c r="H110" s="1079">
        <v>1</v>
      </c>
      <c r="I110" s="1254"/>
      <c r="J110" s="1255"/>
      <c r="K110" s="1068"/>
      <c r="L110" s="594" t="str">
        <f>mergeValue(A110) &amp;"."&amp; mergeValue(B110)&amp;"."&amp; mergeValue(C110)&amp;"."&amp; mergeValue(D110)&amp;"."&amp; mergeValue(F110)&amp;"."&amp; mergeValue(G110)&amp;"."&amp; mergeValue(H110)</f>
        <v>1.1.1.1.1.1.1</v>
      </c>
      <c r="M110" s="1071"/>
      <c r="N110" s="495"/>
      <c r="O110" s="563"/>
      <c r="P110" s="563"/>
      <c r="Q110" s="563"/>
      <c r="R110" s="494"/>
      <c r="S110" s="1095"/>
      <c r="T110" s="494"/>
      <c r="U110" s="1095"/>
      <c r="V110" s="585" t="str">
        <f>W110 &amp; "-" &amp; Y110</f>
        <v>-</v>
      </c>
      <c r="W110" s="1244"/>
      <c r="X110" s="1209"/>
      <c r="Y110" s="1244"/>
      <c r="Z110" s="1209"/>
      <c r="AA110" s="671"/>
      <c r="AB110" s="1201" t="s">
        <v>669</v>
      </c>
      <c r="AC110" s="586" t="str">
        <f>strCheckDate(O110:AA110)</f>
        <v/>
      </c>
      <c r="AD110" s="586"/>
      <c r="AE110" s="586"/>
      <c r="AF110" s="590"/>
      <c r="AG110" s="586"/>
      <c r="AH110" s="586"/>
      <c r="AI110" s="586"/>
      <c r="AJ110" s="586"/>
      <c r="AK110" s="586"/>
      <c r="AL110" s="586"/>
      <c r="AM110" s="586"/>
      <c r="AN110" s="586"/>
    </row>
    <row r="111" spans="1:40" s="524" customFormat="1" ht="0.2" customHeight="1">
      <c r="A111" s="1202"/>
      <c r="B111" s="1202"/>
      <c r="C111" s="1202"/>
      <c r="D111" s="1202"/>
      <c r="E111" s="1202"/>
      <c r="F111" s="1202"/>
      <c r="G111" s="1202"/>
      <c r="H111" s="1079"/>
      <c r="I111" s="1254"/>
      <c r="J111" s="1255"/>
      <c r="K111" s="1068"/>
      <c r="L111" s="601"/>
      <c r="M111" s="647"/>
      <c r="N111" s="647"/>
      <c r="O111" s="563"/>
      <c r="P111" s="494"/>
      <c r="Q111" s="494"/>
      <c r="R111" s="494"/>
      <c r="S111" s="494"/>
      <c r="T111" s="494"/>
      <c r="U111" s="560"/>
      <c r="V111" s="585"/>
      <c r="W111" s="1208"/>
      <c r="X111" s="1209"/>
      <c r="Y111" s="1208"/>
      <c r="Z111" s="1209"/>
      <c r="AA111" s="538"/>
      <c r="AB111" s="1201"/>
      <c r="AC111" s="586"/>
      <c r="AD111" s="586"/>
      <c r="AE111" s="586"/>
      <c r="AF111" s="590">
        <f ca="1">OFFSET(AF111,-1,0)</f>
        <v>0</v>
      </c>
      <c r="AG111" s="586"/>
      <c r="AH111" s="586"/>
      <c r="AI111" s="586"/>
      <c r="AJ111" s="586"/>
      <c r="AK111" s="586"/>
      <c r="AL111" s="586"/>
      <c r="AM111" s="586"/>
      <c r="AN111" s="586"/>
    </row>
    <row r="112" spans="1:40" s="523" customFormat="1" ht="15" customHeight="1">
      <c r="A112" s="1202"/>
      <c r="B112" s="1202"/>
      <c r="C112" s="1202"/>
      <c r="D112" s="1202"/>
      <c r="E112" s="1202"/>
      <c r="F112" s="1202"/>
      <c r="G112" s="1202"/>
      <c r="H112" s="1079"/>
      <c r="I112" s="1254"/>
      <c r="J112" s="1255"/>
      <c r="K112" s="1070"/>
      <c r="L112" s="539"/>
      <c r="M112" s="558" t="s">
        <v>41</v>
      </c>
      <c r="N112" s="552"/>
      <c r="O112" s="546"/>
      <c r="P112" s="546"/>
      <c r="Q112" s="546"/>
      <c r="R112" s="546"/>
      <c r="S112" s="546"/>
      <c r="T112" s="546"/>
      <c r="U112" s="546"/>
      <c r="V112" s="546"/>
      <c r="W112" s="564"/>
      <c r="X112" s="565"/>
      <c r="Y112" s="564"/>
      <c r="Z112" s="552"/>
      <c r="AA112" s="561"/>
      <c r="AB112" s="1201"/>
      <c r="AC112" s="588"/>
      <c r="AD112" s="588"/>
      <c r="AE112" s="588"/>
      <c r="AF112" s="588"/>
      <c r="AG112" s="588"/>
      <c r="AH112" s="588"/>
      <c r="AI112" s="588"/>
      <c r="AJ112" s="588"/>
      <c r="AK112" s="588"/>
      <c r="AL112" s="588"/>
      <c r="AM112" s="588"/>
      <c r="AN112" s="588"/>
    </row>
    <row r="113" spans="1:40" s="523" customFormat="1" ht="15" customHeight="1">
      <c r="A113" s="1202"/>
      <c r="B113" s="1202"/>
      <c r="C113" s="1202"/>
      <c r="D113" s="1202"/>
      <c r="E113" s="1202"/>
      <c r="F113" s="1202"/>
      <c r="G113" s="1079"/>
      <c r="H113" s="1079"/>
      <c r="I113" s="1254"/>
      <c r="J113" s="1076"/>
      <c r="K113" s="1070"/>
      <c r="L113" s="539"/>
      <c r="M113" s="557" t="s">
        <v>25</v>
      </c>
      <c r="N113" s="558"/>
      <c r="O113" s="558"/>
      <c r="P113" s="558"/>
      <c r="Q113" s="558"/>
      <c r="R113" s="558"/>
      <c r="S113" s="558"/>
      <c r="T113" s="558"/>
      <c r="U113" s="558"/>
      <c r="V113" s="558"/>
      <c r="W113" s="558"/>
      <c r="X113" s="558"/>
      <c r="Y113" s="558"/>
      <c r="Z113" s="558"/>
      <c r="AA113" s="558"/>
      <c r="AB113" s="561"/>
      <c r="AC113" s="588"/>
      <c r="AD113" s="588"/>
      <c r="AE113" s="588"/>
      <c r="AF113" s="588"/>
      <c r="AG113" s="588"/>
      <c r="AH113" s="588"/>
      <c r="AI113" s="588"/>
      <c r="AJ113" s="588"/>
      <c r="AK113" s="588"/>
      <c r="AL113" s="588"/>
      <c r="AM113" s="588"/>
      <c r="AN113" s="588"/>
    </row>
    <row r="114" spans="1:40" s="523" customFormat="1" ht="15" customHeight="1">
      <c r="A114" s="1202"/>
      <c r="B114" s="1202"/>
      <c r="C114" s="1202"/>
      <c r="D114" s="1202"/>
      <c r="E114" s="1202"/>
      <c r="F114" s="1082"/>
      <c r="G114" s="1079"/>
      <c r="H114" s="1079"/>
      <c r="I114" s="1066"/>
      <c r="J114" s="1064"/>
      <c r="K114" s="1070"/>
      <c r="L114" s="539"/>
      <c r="M114" s="552" t="s">
        <v>11</v>
      </c>
      <c r="N114" s="551"/>
      <c r="O114" s="546"/>
      <c r="P114" s="546"/>
      <c r="Q114" s="546"/>
      <c r="R114" s="546"/>
      <c r="S114" s="546"/>
      <c r="T114" s="546"/>
      <c r="U114" s="546"/>
      <c r="V114" s="546"/>
      <c r="W114" s="574"/>
      <c r="X114" s="565"/>
      <c r="Y114" s="564"/>
      <c r="Z114" s="551"/>
      <c r="AA114" s="565"/>
      <c r="AB114" s="561"/>
      <c r="AC114" s="588"/>
      <c r="AD114" s="588"/>
      <c r="AE114" s="588"/>
      <c r="AF114" s="588"/>
      <c r="AG114" s="588"/>
      <c r="AH114" s="588"/>
      <c r="AI114" s="588"/>
      <c r="AJ114" s="588"/>
      <c r="AK114" s="588"/>
      <c r="AL114" s="588"/>
      <c r="AM114" s="588"/>
      <c r="AN114" s="588"/>
    </row>
    <row r="115" spans="1:40" s="523" customFormat="1" ht="0.2" customHeight="1">
      <c r="A115" s="1202"/>
      <c r="B115" s="1202"/>
      <c r="C115" s="1202"/>
      <c r="D115" s="1081"/>
      <c r="E115" s="1082"/>
      <c r="F115" s="1082"/>
      <c r="G115" s="1079"/>
      <c r="H115" s="1079"/>
      <c r="I115" s="1077"/>
      <c r="J115" s="1064"/>
      <c r="K115" s="1060"/>
      <c r="L115" s="539"/>
      <c r="M115" s="552"/>
      <c r="N115" s="552"/>
      <c r="O115" s="552"/>
      <c r="P115" s="552"/>
      <c r="Q115" s="552"/>
      <c r="R115" s="552"/>
      <c r="S115" s="552"/>
      <c r="T115" s="552"/>
      <c r="U115" s="552"/>
      <c r="V115" s="552"/>
      <c r="W115" s="552"/>
      <c r="X115" s="552"/>
      <c r="Y115" s="552"/>
      <c r="Z115" s="552"/>
      <c r="AA115" s="552"/>
      <c r="AB115" s="561"/>
      <c r="AC115" s="588"/>
      <c r="AD115" s="588"/>
      <c r="AE115" s="588"/>
      <c r="AF115" s="588"/>
      <c r="AG115" s="588"/>
      <c r="AH115" s="588"/>
      <c r="AI115" s="588"/>
      <c r="AJ115" s="588"/>
      <c r="AK115" s="588"/>
      <c r="AL115" s="588"/>
      <c r="AM115" s="588"/>
      <c r="AN115" s="588"/>
    </row>
    <row r="116" spans="1:40" s="523" customFormat="1" ht="15" customHeight="1">
      <c r="A116" s="1202"/>
      <c r="B116" s="1202"/>
      <c r="C116" s="1202"/>
      <c r="D116" s="1083"/>
      <c r="E116" s="1083"/>
      <c r="F116" s="1083"/>
      <c r="G116" s="1084"/>
      <c r="H116" s="1083"/>
      <c r="I116" s="1070"/>
      <c r="J116" s="1064"/>
      <c r="K116" s="1070"/>
      <c r="L116" s="539"/>
      <c r="M116" s="551" t="s">
        <v>17</v>
      </c>
      <c r="N116" s="550"/>
      <c r="O116" s="546"/>
      <c r="P116" s="546"/>
      <c r="Q116" s="546"/>
      <c r="R116" s="546"/>
      <c r="S116" s="546"/>
      <c r="T116" s="546"/>
      <c r="U116" s="546"/>
      <c r="V116" s="546"/>
      <c r="W116" s="574"/>
      <c r="X116" s="565"/>
      <c r="Y116" s="564"/>
      <c r="Z116" s="550"/>
      <c r="AA116" s="565"/>
      <c r="AB116" s="561"/>
      <c r="AC116" s="588"/>
      <c r="AD116" s="588"/>
      <c r="AE116" s="588"/>
      <c r="AF116" s="588"/>
      <c r="AG116" s="588"/>
      <c r="AH116" s="588"/>
      <c r="AI116" s="588"/>
      <c r="AJ116" s="588"/>
      <c r="AK116" s="588"/>
      <c r="AL116" s="588"/>
      <c r="AM116" s="588"/>
      <c r="AN116" s="588"/>
    </row>
    <row r="117" spans="1:40" s="523" customFormat="1" ht="15" customHeight="1">
      <c r="A117" s="1202"/>
      <c r="B117" s="1202"/>
      <c r="C117" s="1083"/>
      <c r="D117" s="1083"/>
      <c r="E117" s="1083"/>
      <c r="F117" s="1083"/>
      <c r="G117" s="1084"/>
      <c r="H117" s="1083"/>
      <c r="I117" s="1070"/>
      <c r="J117" s="1064"/>
      <c r="K117" s="1070"/>
      <c r="L117" s="539"/>
      <c r="M117" s="550" t="s">
        <v>18</v>
      </c>
      <c r="N117" s="550"/>
      <c r="O117" s="546"/>
      <c r="P117" s="546"/>
      <c r="Q117" s="546"/>
      <c r="R117" s="546"/>
      <c r="S117" s="546"/>
      <c r="T117" s="546"/>
      <c r="U117" s="546"/>
      <c r="V117" s="546"/>
      <c r="W117" s="574"/>
      <c r="X117" s="565"/>
      <c r="Y117" s="564"/>
      <c r="Z117" s="550"/>
      <c r="AA117" s="565"/>
      <c r="AB117" s="561"/>
      <c r="AC117" s="588"/>
      <c r="AD117" s="588"/>
      <c r="AE117" s="588"/>
      <c r="AF117" s="588"/>
      <c r="AG117" s="588"/>
      <c r="AH117" s="588"/>
      <c r="AI117" s="588"/>
      <c r="AJ117" s="588"/>
      <c r="AK117" s="588"/>
      <c r="AL117" s="588"/>
      <c r="AM117" s="588"/>
      <c r="AN117" s="588"/>
    </row>
    <row r="118" spans="1:40" s="523" customFormat="1" ht="15" customHeight="1">
      <c r="A118" s="1202"/>
      <c r="B118" s="1083"/>
      <c r="C118" s="1083"/>
      <c r="D118" s="1083"/>
      <c r="E118" s="1083"/>
      <c r="F118" s="1083"/>
      <c r="G118" s="1084"/>
      <c r="H118" s="1083"/>
      <c r="I118" s="1070"/>
      <c r="J118" s="1064"/>
      <c r="K118" s="1070"/>
      <c r="L118" s="539"/>
      <c r="M118" s="559" t="s">
        <v>19</v>
      </c>
      <c r="N118" s="550"/>
      <c r="O118" s="546"/>
      <c r="P118" s="546"/>
      <c r="Q118" s="546"/>
      <c r="R118" s="546"/>
      <c r="S118" s="546"/>
      <c r="T118" s="546"/>
      <c r="U118" s="546"/>
      <c r="V118" s="546"/>
      <c r="W118" s="574"/>
      <c r="X118" s="565"/>
      <c r="Y118" s="564"/>
      <c r="Z118" s="550"/>
      <c r="AA118" s="565"/>
      <c r="AB118" s="561"/>
      <c r="AC118" s="588"/>
      <c r="AD118" s="588"/>
      <c r="AE118" s="588"/>
      <c r="AF118" s="588"/>
      <c r="AG118" s="588"/>
      <c r="AH118" s="588"/>
      <c r="AI118" s="588"/>
      <c r="AJ118" s="588"/>
      <c r="AK118" s="588"/>
      <c r="AL118" s="588"/>
      <c r="AM118" s="588"/>
      <c r="AN118" s="588"/>
    </row>
    <row r="119" spans="1:40" s="523" customFormat="1" ht="15" customHeight="1">
      <c r="A119" s="1077"/>
      <c r="B119" s="1077"/>
      <c r="C119" s="1077"/>
      <c r="D119" s="1077"/>
      <c r="E119" s="1077"/>
      <c r="F119" s="1077"/>
      <c r="G119" s="1085"/>
      <c r="H119" s="1077"/>
      <c r="I119" s="1063"/>
      <c r="J119" s="1064"/>
      <c r="K119" s="1060"/>
      <c r="L119" s="539"/>
      <c r="M119" s="566" t="s">
        <v>309</v>
      </c>
      <c r="N119" s="550"/>
      <c r="O119" s="546"/>
      <c r="P119" s="546"/>
      <c r="Q119" s="546"/>
      <c r="R119" s="546"/>
      <c r="S119" s="546"/>
      <c r="T119" s="546"/>
      <c r="U119" s="546"/>
      <c r="V119" s="546"/>
      <c r="W119" s="574"/>
      <c r="X119" s="565"/>
      <c r="Y119" s="564"/>
      <c r="Z119" s="550"/>
      <c r="AA119" s="565"/>
      <c r="AB119" s="561"/>
      <c r="AC119" s="588"/>
      <c r="AD119" s="588"/>
      <c r="AE119" s="588"/>
      <c r="AF119" s="588"/>
      <c r="AG119" s="588"/>
      <c r="AH119" s="588"/>
      <c r="AI119" s="588"/>
      <c r="AJ119" s="588"/>
      <c r="AK119" s="588"/>
      <c r="AL119" s="588"/>
      <c r="AM119" s="588"/>
      <c r="AN119" s="588"/>
    </row>
    <row r="120" spans="1:40" s="686" customFormat="1" ht="102.75" customHeight="1">
      <c r="A120" s="929"/>
      <c r="B120" s="929"/>
      <c r="C120" s="929"/>
      <c r="D120" s="929"/>
      <c r="E120" s="929"/>
      <c r="F120" s="929"/>
      <c r="G120" s="933"/>
      <c r="H120" s="934">
        <v>1</v>
      </c>
      <c r="I120" s="932"/>
      <c r="J120" s="930"/>
      <c r="K120" s="931"/>
      <c r="L120" s="725" t="str">
        <f>mergeValue(A120) &amp;"."&amp; mergeValue(B120)&amp;"."&amp; mergeValue(C120)&amp;"."&amp; mergeValue(D120)&amp;"."&amp; mergeValue(F120)&amp;"."&amp; mergeValue(G120)&amp;"."&amp; mergeValue(H120)</f>
        <v>......1</v>
      </c>
      <c r="M120" s="1071"/>
      <c r="N120" s="714"/>
      <c r="O120" s="703"/>
      <c r="P120" s="703"/>
      <c r="Q120" s="703"/>
      <c r="R120" s="713"/>
      <c r="S120" s="1095"/>
      <c r="T120" s="713"/>
      <c r="U120" s="1095"/>
      <c r="V120" s="719" t="str">
        <f>W120 &amp; "-" &amp; Y120</f>
        <v>-</v>
      </c>
      <c r="W120" s="684"/>
      <c r="X120" s="651" t="s">
        <v>85</v>
      </c>
      <c r="Y120" s="1091"/>
      <c r="Z120" s="472" t="s">
        <v>85</v>
      </c>
      <c r="AA120" s="671"/>
      <c r="AB120" s="691"/>
      <c r="AC120" s="720" t="str">
        <f>strCheckDate(O120:AA120)</f>
        <v/>
      </c>
      <c r="AD120" s="720"/>
      <c r="AE120" s="720"/>
      <c r="AF120" s="723"/>
      <c r="AG120" s="720"/>
      <c r="AH120" s="720"/>
      <c r="AI120" s="720"/>
      <c r="AJ120" s="720"/>
      <c r="AK120" s="720"/>
      <c r="AL120" s="720"/>
      <c r="AM120" s="720"/>
      <c r="AN120" s="720"/>
    </row>
    <row r="123" spans="1:40" s="35" customFormat="1" ht="17.100000000000001" customHeight="1">
      <c r="G123" s="35" t="s">
        <v>13</v>
      </c>
      <c r="I123" s="35" t="s">
        <v>69</v>
      </c>
      <c r="U123" s="158"/>
    </row>
    <row r="124" spans="1:40" ht="17.100000000000001" customHeight="1">
      <c r="T124" s="122"/>
      <c r="U124" s="43"/>
    </row>
    <row r="125" spans="1:40" s="524" customFormat="1" ht="22.5">
      <c r="A125" s="1202">
        <v>1</v>
      </c>
      <c r="B125" s="941"/>
      <c r="C125" s="941"/>
      <c r="D125" s="941"/>
      <c r="E125" s="942"/>
      <c r="F125" s="943"/>
      <c r="G125" s="943"/>
      <c r="H125" s="943"/>
      <c r="I125" s="944"/>
      <c r="J125" s="939"/>
      <c r="K125" s="946"/>
      <c r="L125" s="594">
        <f>mergeValue(A125)</f>
        <v>1</v>
      </c>
      <c r="M125" s="642" t="s">
        <v>20</v>
      </c>
      <c r="N125" s="581"/>
      <c r="O125" s="1243"/>
      <c r="P125" s="1243"/>
      <c r="Q125" s="1243"/>
      <c r="R125" s="1243"/>
      <c r="S125" s="1243"/>
      <c r="T125" s="1243"/>
      <c r="U125" s="1243"/>
      <c r="V125" s="1243"/>
      <c r="W125" s="631" t="s">
        <v>658</v>
      </c>
      <c r="X125" s="586"/>
      <c r="Y125" s="586"/>
      <c r="Z125" s="586"/>
      <c r="AA125" s="586"/>
      <c r="AB125" s="586"/>
      <c r="AC125" s="586"/>
      <c r="AD125" s="586"/>
      <c r="AE125" s="586"/>
      <c r="AF125" s="586"/>
      <c r="AG125" s="586"/>
      <c r="AH125" s="586"/>
    </row>
    <row r="126" spans="1:40" s="524" customFormat="1" ht="22.5">
      <c r="A126" s="1202"/>
      <c r="B126" s="1202">
        <v>1</v>
      </c>
      <c r="C126" s="941"/>
      <c r="D126" s="941"/>
      <c r="E126" s="943"/>
      <c r="F126" s="943"/>
      <c r="G126" s="943"/>
      <c r="H126" s="943"/>
      <c r="I126" s="938"/>
      <c r="J126" s="937"/>
      <c r="K126" s="940"/>
      <c r="L126" s="594" t="str">
        <f>mergeValue(A126) &amp;"."&amp; mergeValue(B126)</f>
        <v>1.1</v>
      </c>
      <c r="M126" s="547" t="s">
        <v>16</v>
      </c>
      <c r="N126" s="581"/>
      <c r="O126" s="1243"/>
      <c r="P126" s="1243"/>
      <c r="Q126" s="1243"/>
      <c r="R126" s="1243"/>
      <c r="S126" s="1243"/>
      <c r="T126" s="1243"/>
      <c r="U126" s="1243"/>
      <c r="V126" s="1243"/>
      <c r="W126" s="631" t="s">
        <v>477</v>
      </c>
      <c r="X126" s="586"/>
      <c r="Y126" s="586"/>
      <c r="Z126" s="586"/>
      <c r="AA126" s="586"/>
      <c r="AB126" s="586"/>
      <c r="AC126" s="586"/>
      <c r="AD126" s="586"/>
      <c r="AE126" s="586"/>
      <c r="AF126" s="586"/>
      <c r="AG126" s="586"/>
      <c r="AH126" s="586"/>
    </row>
    <row r="127" spans="1:40" s="524" customFormat="1" ht="22.5">
      <c r="A127" s="1202"/>
      <c r="B127" s="1202"/>
      <c r="C127" s="1202">
        <v>1</v>
      </c>
      <c r="D127" s="941"/>
      <c r="E127" s="943"/>
      <c r="F127" s="943"/>
      <c r="G127" s="943"/>
      <c r="H127" s="943"/>
      <c r="I127" s="945"/>
      <c r="J127" s="937"/>
      <c r="K127" s="940"/>
      <c r="L127" s="594" t="str">
        <f>mergeValue(A127) &amp;"."&amp; mergeValue(B127)&amp;"."&amp; mergeValue(C127)</f>
        <v>1.1.1</v>
      </c>
      <c r="M127" s="548" t="s">
        <v>7</v>
      </c>
      <c r="N127" s="581"/>
      <c r="O127" s="1243"/>
      <c r="P127" s="1243"/>
      <c r="Q127" s="1243"/>
      <c r="R127" s="1243"/>
      <c r="S127" s="1243"/>
      <c r="T127" s="1243"/>
      <c r="U127" s="1243"/>
      <c r="V127" s="1243"/>
      <c r="W127" s="631" t="s">
        <v>633</v>
      </c>
      <c r="X127" s="586"/>
      <c r="Y127" s="586"/>
      <c r="Z127" s="586"/>
      <c r="AA127" s="586"/>
      <c r="AB127" s="586"/>
      <c r="AC127" s="586"/>
      <c r="AD127" s="586"/>
      <c r="AE127" s="586"/>
      <c r="AF127" s="586"/>
      <c r="AG127" s="586"/>
      <c r="AH127" s="586"/>
    </row>
    <row r="128" spans="1:40" s="524" customFormat="1" ht="22.5">
      <c r="A128" s="1202"/>
      <c r="B128" s="1202"/>
      <c r="C128" s="1202"/>
      <c r="D128" s="1202">
        <v>1</v>
      </c>
      <c r="E128" s="943"/>
      <c r="F128" s="943"/>
      <c r="G128" s="943"/>
      <c r="H128" s="943"/>
      <c r="I128" s="945"/>
      <c r="J128" s="937"/>
      <c r="K128" s="940"/>
      <c r="L128" s="594" t="str">
        <f>mergeValue(A128) &amp;"."&amp; mergeValue(B128)&amp;"."&amp; mergeValue(C128)&amp;"."&amp; mergeValue(D128)</f>
        <v>1.1.1.1</v>
      </c>
      <c r="M128" s="549" t="s">
        <v>22</v>
      </c>
      <c r="N128" s="581"/>
      <c r="O128" s="1243"/>
      <c r="P128" s="1243"/>
      <c r="Q128" s="1243"/>
      <c r="R128" s="1243"/>
      <c r="S128" s="1243"/>
      <c r="T128" s="1243"/>
      <c r="U128" s="1243"/>
      <c r="V128" s="1243"/>
      <c r="W128" s="631" t="s">
        <v>634</v>
      </c>
      <c r="X128" s="586"/>
      <c r="Y128" s="586"/>
      <c r="Z128" s="586"/>
      <c r="AA128" s="586"/>
      <c r="AB128" s="586"/>
      <c r="AC128" s="586"/>
      <c r="AD128" s="586"/>
      <c r="AE128" s="586"/>
      <c r="AF128" s="586"/>
      <c r="AG128" s="586"/>
      <c r="AH128" s="586"/>
    </row>
    <row r="129" spans="1:34" s="524" customFormat="1" ht="11.25" hidden="1" customHeight="1">
      <c r="A129" s="1202"/>
      <c r="B129" s="1202"/>
      <c r="C129" s="1202"/>
      <c r="D129" s="1202"/>
      <c r="E129" s="1202">
        <v>1</v>
      </c>
      <c r="F129" s="943"/>
      <c r="G129" s="943"/>
      <c r="H129" s="941">
        <v>1</v>
      </c>
      <c r="I129" s="1202">
        <v>1</v>
      </c>
      <c r="J129" s="943"/>
      <c r="K129" s="948"/>
      <c r="L129" s="594"/>
      <c r="M129" s="555"/>
      <c r="N129" s="582"/>
      <c r="O129" s="632"/>
      <c r="P129" s="632"/>
      <c r="Q129" s="632"/>
      <c r="R129" s="632"/>
      <c r="S129" s="632"/>
      <c r="T129" s="632"/>
      <c r="U129" s="632"/>
      <c r="V129" s="509"/>
      <c r="W129" s="560"/>
      <c r="X129" s="586"/>
      <c r="Y129" s="586"/>
      <c r="Z129" s="586"/>
      <c r="AA129" s="586"/>
      <c r="AB129" s="586"/>
      <c r="AC129" s="586"/>
      <c r="AD129" s="586"/>
      <c r="AE129" s="586"/>
      <c r="AF129" s="586"/>
      <c r="AG129" s="586"/>
      <c r="AH129" s="586"/>
    </row>
    <row r="130" spans="1:34" s="524" customFormat="1" ht="90">
      <c r="A130" s="1202"/>
      <c r="B130" s="1202"/>
      <c r="C130" s="1202"/>
      <c r="D130" s="1202"/>
      <c r="E130" s="1202"/>
      <c r="F130" s="1202">
        <v>1</v>
      </c>
      <c r="G130" s="941"/>
      <c r="H130" s="941"/>
      <c r="I130" s="1202"/>
      <c r="J130" s="1202">
        <v>1</v>
      </c>
      <c r="K130" s="949"/>
      <c r="L130" s="594" t="str">
        <f>mergeValue(A130) &amp;"."&amp; mergeValue(B130)&amp;"."&amp; mergeValue(C130)&amp;"."&amp; mergeValue(D130)&amp;"."&amp;  mergeValue(F130)</f>
        <v>1.1.1.1.1</v>
      </c>
      <c r="M130" s="556" t="s">
        <v>10</v>
      </c>
      <c r="N130" s="582"/>
      <c r="O130" s="1204"/>
      <c r="P130" s="1204"/>
      <c r="Q130" s="1204"/>
      <c r="R130" s="1204"/>
      <c r="S130" s="1204"/>
      <c r="T130" s="1204"/>
      <c r="U130" s="1204"/>
      <c r="V130" s="1204"/>
      <c r="W130" s="631" t="s">
        <v>635</v>
      </c>
      <c r="X130" s="586"/>
      <c r="Y130" s="590" t="str">
        <f>strCheckUnique(Z130:Z133)</f>
        <v/>
      </c>
      <c r="Z130" s="586"/>
      <c r="AA130" s="590"/>
      <c r="AB130" s="586"/>
      <c r="AC130" s="586"/>
      <c r="AD130" s="586"/>
      <c r="AE130" s="586"/>
      <c r="AF130" s="586"/>
      <c r="AG130" s="586"/>
      <c r="AH130" s="586"/>
    </row>
    <row r="131" spans="1:34" s="524" customFormat="1" ht="191.25" customHeight="1">
      <c r="A131" s="1202"/>
      <c r="B131" s="1202"/>
      <c r="C131" s="1202"/>
      <c r="D131" s="1202"/>
      <c r="E131" s="1202"/>
      <c r="F131" s="1202"/>
      <c r="G131" s="941">
        <v>1</v>
      </c>
      <c r="H131" s="941"/>
      <c r="I131" s="1202"/>
      <c r="J131" s="1202"/>
      <c r="K131" s="949">
        <v>1</v>
      </c>
      <c r="L131" s="594" t="str">
        <f>mergeValue(A131) &amp;"."&amp; mergeValue(B131)&amp;"."&amp; mergeValue(C131)&amp;"."&amp; mergeValue(D131)&amp;"."&amp; mergeValue(F131)&amp;"."&amp; mergeValue(G131)</f>
        <v>1.1.1.1.1.1</v>
      </c>
      <c r="M131" s="1069"/>
      <c r="N131" s="587"/>
      <c r="O131" s="563"/>
      <c r="P131" s="563"/>
      <c r="Q131" s="1094"/>
      <c r="R131" s="1244"/>
      <c r="S131" s="1209" t="s">
        <v>84</v>
      </c>
      <c r="T131" s="1244"/>
      <c r="U131" s="1209" t="s">
        <v>85</v>
      </c>
      <c r="V131" s="579"/>
      <c r="W131" s="1201" t="s">
        <v>659</v>
      </c>
      <c r="X131" s="586" t="str">
        <f>strCheckDate(O132:V132)</f>
        <v/>
      </c>
      <c r="Y131" s="590"/>
      <c r="Z131" s="590" t="str">
        <f>IF(M131="","",M131 )</f>
        <v/>
      </c>
      <c r="AA131" s="590"/>
      <c r="AB131" s="590"/>
      <c r="AC131" s="590"/>
      <c r="AD131" s="586"/>
      <c r="AE131" s="586"/>
      <c r="AF131" s="586"/>
      <c r="AG131" s="586"/>
      <c r="AH131" s="586"/>
    </row>
    <row r="132" spans="1:34" s="524" customFormat="1" ht="0.2" customHeight="1">
      <c r="A132" s="1202"/>
      <c r="B132" s="1202"/>
      <c r="C132" s="1202"/>
      <c r="D132" s="1202"/>
      <c r="E132" s="1202"/>
      <c r="F132" s="1202"/>
      <c r="G132" s="941"/>
      <c r="H132" s="941"/>
      <c r="I132" s="1202"/>
      <c r="J132" s="1202"/>
      <c r="K132" s="949"/>
      <c r="L132" s="601"/>
      <c r="M132" s="647"/>
      <c r="N132" s="587"/>
      <c r="O132" s="563"/>
      <c r="P132" s="563"/>
      <c r="Q132" s="585" t="str">
        <f>R131 &amp; "-" &amp; T131</f>
        <v>-</v>
      </c>
      <c r="R132" s="1208"/>
      <c r="S132" s="1209"/>
      <c r="T132" s="1208"/>
      <c r="U132" s="1209"/>
      <c r="V132" s="579"/>
      <c r="W132" s="1201"/>
      <c r="X132" s="586"/>
      <c r="Y132" s="586"/>
      <c r="Z132" s="586"/>
      <c r="AA132" s="586"/>
      <c r="AB132" s="586"/>
      <c r="AC132" s="586"/>
      <c r="AD132" s="586"/>
      <c r="AE132" s="586"/>
      <c r="AF132" s="586"/>
      <c r="AG132" s="586"/>
      <c r="AH132" s="586"/>
    </row>
    <row r="133" spans="1:34" s="523" customFormat="1" ht="15" customHeight="1">
      <c r="A133" s="1202"/>
      <c r="B133" s="1202"/>
      <c r="C133" s="1202"/>
      <c r="D133" s="1202"/>
      <c r="E133" s="1202"/>
      <c r="F133" s="1202"/>
      <c r="G133" s="943"/>
      <c r="H133" s="941"/>
      <c r="I133" s="1202"/>
      <c r="J133" s="1202"/>
      <c r="K133" s="948"/>
      <c r="L133" s="539"/>
      <c r="M133" s="557" t="s">
        <v>25</v>
      </c>
      <c r="N133" s="552"/>
      <c r="O133" s="546"/>
      <c r="P133" s="546"/>
      <c r="Q133" s="546"/>
      <c r="R133" s="574"/>
      <c r="S133" s="565"/>
      <c r="T133" s="564"/>
      <c r="U133" s="552"/>
      <c r="V133" s="561"/>
      <c r="W133" s="1201"/>
      <c r="X133" s="588"/>
      <c r="Y133" s="588"/>
      <c r="Z133" s="588"/>
      <c r="AA133" s="588"/>
      <c r="AB133" s="588"/>
      <c r="AC133" s="588"/>
      <c r="AD133" s="588"/>
      <c r="AE133" s="588"/>
      <c r="AF133" s="588"/>
      <c r="AG133" s="588"/>
      <c r="AH133" s="588"/>
    </row>
    <row r="134" spans="1:34" s="523" customFormat="1" ht="15" customHeight="1">
      <c r="A134" s="1202"/>
      <c r="B134" s="1202"/>
      <c r="C134" s="1202"/>
      <c r="D134" s="1202"/>
      <c r="E134" s="1202"/>
      <c r="F134" s="943"/>
      <c r="G134" s="943"/>
      <c r="H134" s="941"/>
      <c r="I134" s="1202"/>
      <c r="J134" s="943"/>
      <c r="K134" s="948"/>
      <c r="L134" s="539"/>
      <c r="M134" s="552" t="s">
        <v>11</v>
      </c>
      <c r="N134" s="551"/>
      <c r="O134" s="546"/>
      <c r="P134" s="546"/>
      <c r="Q134" s="546"/>
      <c r="R134" s="574"/>
      <c r="S134" s="565"/>
      <c r="T134" s="564"/>
      <c r="U134" s="551"/>
      <c r="V134" s="565"/>
      <c r="W134" s="561"/>
      <c r="X134" s="588"/>
      <c r="Y134" s="588"/>
      <c r="Z134" s="588"/>
      <c r="AA134" s="588"/>
      <c r="AB134" s="588"/>
      <c r="AC134" s="588"/>
      <c r="AD134" s="588"/>
      <c r="AE134" s="588"/>
      <c r="AF134" s="588"/>
      <c r="AG134" s="588"/>
      <c r="AH134" s="588"/>
    </row>
    <row r="135" spans="1:34" s="523" customFormat="1" ht="0.2" customHeight="1">
      <c r="A135" s="1202"/>
      <c r="B135" s="1202"/>
      <c r="C135" s="1202"/>
      <c r="D135" s="1202"/>
      <c r="E135" s="947"/>
      <c r="F135" s="943"/>
      <c r="G135" s="943"/>
      <c r="H135" s="943"/>
      <c r="I135" s="939"/>
      <c r="J135" s="936"/>
      <c r="K135" s="946"/>
      <c r="L135" s="539"/>
      <c r="M135" s="552"/>
      <c r="N135" s="550"/>
      <c r="O135" s="546"/>
      <c r="P135" s="546"/>
      <c r="Q135" s="546"/>
      <c r="R135" s="574"/>
      <c r="S135" s="565"/>
      <c r="T135" s="564"/>
      <c r="U135" s="550"/>
      <c r="V135" s="565"/>
      <c r="W135" s="561"/>
      <c r="X135" s="588"/>
      <c r="Y135" s="588"/>
      <c r="Z135" s="588"/>
      <c r="AA135" s="588"/>
      <c r="AB135" s="588"/>
      <c r="AC135" s="588"/>
      <c r="AD135" s="588"/>
      <c r="AE135" s="588"/>
      <c r="AF135" s="588"/>
      <c r="AG135" s="588"/>
      <c r="AH135" s="588"/>
    </row>
    <row r="136" spans="1:34" s="523" customFormat="1" ht="15" customHeight="1">
      <c r="A136" s="1202"/>
      <c r="B136" s="1202"/>
      <c r="C136" s="1202"/>
      <c r="D136" s="947"/>
      <c r="E136" s="947"/>
      <c r="F136" s="943"/>
      <c r="G136" s="943"/>
      <c r="H136" s="943"/>
      <c r="I136" s="939"/>
      <c r="J136" s="936"/>
      <c r="K136" s="946"/>
      <c r="L136" s="539"/>
      <c r="M136" s="551" t="s">
        <v>17</v>
      </c>
      <c r="N136" s="550"/>
      <c r="O136" s="546"/>
      <c r="P136" s="546"/>
      <c r="Q136" s="546"/>
      <c r="R136" s="574"/>
      <c r="S136" s="565"/>
      <c r="T136" s="564"/>
      <c r="U136" s="550"/>
      <c r="V136" s="565"/>
      <c r="W136" s="561"/>
      <c r="X136" s="588"/>
      <c r="Y136" s="588"/>
      <c r="Z136" s="588"/>
      <c r="AA136" s="588"/>
      <c r="AB136" s="588"/>
      <c r="AC136" s="588"/>
      <c r="AD136" s="588"/>
      <c r="AE136" s="588"/>
      <c r="AF136" s="588"/>
      <c r="AG136" s="588"/>
      <c r="AH136" s="588"/>
    </row>
    <row r="137" spans="1:34" s="523" customFormat="1" ht="15" customHeight="1">
      <c r="A137" s="1202"/>
      <c r="B137" s="1202"/>
      <c r="C137" s="947"/>
      <c r="D137" s="947"/>
      <c r="E137" s="947"/>
      <c r="F137" s="947"/>
      <c r="G137" s="952"/>
      <c r="H137" s="939"/>
      <c r="I137" s="950"/>
      <c r="J137" s="936"/>
      <c r="K137" s="951"/>
      <c r="L137" s="539"/>
      <c r="M137" s="550" t="s">
        <v>18</v>
      </c>
      <c r="N137" s="550"/>
      <c r="O137" s="546"/>
      <c r="P137" s="546"/>
      <c r="Q137" s="546"/>
      <c r="R137" s="574"/>
      <c r="S137" s="565"/>
      <c r="T137" s="564"/>
      <c r="U137" s="550"/>
      <c r="V137" s="565"/>
      <c r="W137" s="561"/>
      <c r="X137" s="588"/>
      <c r="Y137" s="588"/>
      <c r="Z137" s="588"/>
      <c r="AA137" s="588"/>
      <c r="AB137" s="588"/>
      <c r="AC137" s="588"/>
      <c r="AD137" s="588"/>
      <c r="AE137" s="588"/>
      <c r="AF137" s="588"/>
      <c r="AG137" s="588"/>
      <c r="AH137" s="588"/>
    </row>
    <row r="138" spans="1:34" s="523" customFormat="1" ht="15" customHeight="1">
      <c r="A138" s="1202"/>
      <c r="B138" s="947"/>
      <c r="C138" s="947"/>
      <c r="D138" s="947"/>
      <c r="E138" s="947"/>
      <c r="F138" s="947"/>
      <c r="G138" s="952"/>
      <c r="H138" s="939"/>
      <c r="I138" s="939"/>
      <c r="J138" s="936"/>
      <c r="K138" s="946"/>
      <c r="L138" s="539"/>
      <c r="M138" s="559" t="s">
        <v>19</v>
      </c>
      <c r="N138" s="550"/>
      <c r="O138" s="546"/>
      <c r="P138" s="546"/>
      <c r="Q138" s="546"/>
      <c r="R138" s="574"/>
      <c r="S138" s="565"/>
      <c r="T138" s="564"/>
      <c r="U138" s="550"/>
      <c r="V138" s="565"/>
      <c r="W138" s="561"/>
      <c r="X138" s="588"/>
      <c r="Y138" s="588"/>
      <c r="Z138" s="588"/>
      <c r="AA138" s="588"/>
      <c r="AB138" s="588"/>
      <c r="AC138" s="588"/>
      <c r="AD138" s="588"/>
      <c r="AE138" s="588"/>
      <c r="AF138" s="588"/>
      <c r="AG138" s="588"/>
      <c r="AH138" s="588"/>
    </row>
    <row r="139" spans="1:34" s="523" customFormat="1" ht="15" customHeight="1">
      <c r="A139" s="935"/>
      <c r="B139" s="935"/>
      <c r="C139" s="935"/>
      <c r="D139" s="935"/>
      <c r="E139" s="935"/>
      <c r="F139" s="935"/>
      <c r="G139" s="935"/>
      <c r="H139" s="935"/>
      <c r="I139" s="935"/>
      <c r="J139" s="935"/>
      <c r="K139" s="935"/>
      <c r="L139" s="493"/>
      <c r="M139" s="566" t="s">
        <v>309</v>
      </c>
      <c r="N139" s="550"/>
      <c r="O139" s="546"/>
      <c r="P139" s="546"/>
      <c r="Q139" s="546"/>
      <c r="R139" s="574"/>
      <c r="S139" s="565"/>
      <c r="T139" s="564"/>
      <c r="U139" s="550"/>
      <c r="V139" s="565"/>
      <c r="W139" s="561"/>
      <c r="X139" s="588"/>
      <c r="Y139" s="588"/>
      <c r="Z139" s="588"/>
      <c r="AA139" s="588"/>
      <c r="AB139" s="588"/>
      <c r="AC139" s="588"/>
      <c r="AD139" s="588"/>
      <c r="AE139" s="588"/>
      <c r="AF139" s="588"/>
      <c r="AG139" s="588"/>
      <c r="AH139" s="588"/>
    </row>
    <row r="140" spans="1:34" ht="17.100000000000001" customHeight="1">
      <c r="X140" s="204"/>
      <c r="Y140" s="204"/>
      <c r="Z140" s="204"/>
      <c r="AA140" s="204"/>
      <c r="AB140" s="204"/>
      <c r="AC140" s="204"/>
      <c r="AD140" s="204"/>
      <c r="AE140" s="204"/>
      <c r="AF140" s="204"/>
      <c r="AG140" s="204"/>
      <c r="AH140" s="204"/>
    </row>
    <row r="141" spans="1:34" s="35" customFormat="1" ht="17.100000000000001" customHeight="1">
      <c r="G141" s="35" t="s">
        <v>13</v>
      </c>
      <c r="I141" s="35" t="s">
        <v>183</v>
      </c>
      <c r="V141" s="158"/>
      <c r="X141" s="217"/>
      <c r="Y141" s="217"/>
      <c r="Z141" s="217"/>
      <c r="AA141" s="217"/>
      <c r="AB141" s="217"/>
      <c r="AC141" s="217"/>
      <c r="AD141" s="217"/>
      <c r="AE141" s="217"/>
      <c r="AF141" s="217"/>
      <c r="AG141" s="217"/>
      <c r="AH141" s="217"/>
    </row>
    <row r="142" spans="1:34" ht="17.100000000000001" customHeight="1">
      <c r="T142" s="122"/>
      <c r="U142" s="43"/>
      <c r="X142" s="204"/>
      <c r="Y142" s="204"/>
      <c r="Z142" s="204"/>
      <c r="AA142" s="204"/>
      <c r="AB142" s="204"/>
      <c r="AC142" s="204"/>
      <c r="AD142" s="204"/>
      <c r="AE142" s="204"/>
      <c r="AF142" s="204"/>
      <c r="AG142" s="204"/>
      <c r="AH142" s="204"/>
    </row>
    <row r="143" spans="1:34" s="524" customFormat="1" ht="22.5">
      <c r="A143" s="1202">
        <v>1</v>
      </c>
      <c r="B143" s="959"/>
      <c r="C143" s="959"/>
      <c r="D143" s="959"/>
      <c r="E143" s="960"/>
      <c r="F143" s="961"/>
      <c r="G143" s="961"/>
      <c r="H143" s="961"/>
      <c r="I143" s="962"/>
      <c r="J143" s="957"/>
      <c r="K143" s="964"/>
      <c r="L143" s="594">
        <f>mergeValue(A143)</f>
        <v>1</v>
      </c>
      <c r="M143" s="642" t="s">
        <v>20</v>
      </c>
      <c r="N143" s="581"/>
      <c r="O143" s="1243"/>
      <c r="P143" s="1243"/>
      <c r="Q143" s="1243"/>
      <c r="R143" s="1243"/>
      <c r="S143" s="1243"/>
      <c r="T143" s="1243"/>
      <c r="U143" s="1243"/>
      <c r="V143" s="1243"/>
      <c r="W143" s="631" t="s">
        <v>658</v>
      </c>
      <c r="X143" s="586"/>
      <c r="Y143" s="586"/>
      <c r="Z143" s="586"/>
      <c r="AA143" s="586"/>
      <c r="AB143" s="586"/>
      <c r="AC143" s="586"/>
      <c r="AD143" s="586"/>
      <c r="AE143" s="586"/>
      <c r="AF143" s="586"/>
      <c r="AG143" s="586"/>
      <c r="AH143" s="586"/>
    </row>
    <row r="144" spans="1:34" s="524" customFormat="1" ht="22.5">
      <c r="A144" s="1202"/>
      <c r="B144" s="1202">
        <v>1</v>
      </c>
      <c r="C144" s="959"/>
      <c r="D144" s="959"/>
      <c r="E144" s="961"/>
      <c r="F144" s="961"/>
      <c r="G144" s="961"/>
      <c r="H144" s="961"/>
      <c r="I144" s="956"/>
      <c r="J144" s="955"/>
      <c r="K144" s="958"/>
      <c r="L144" s="594" t="str">
        <f>mergeValue(A144) &amp;"."&amp; mergeValue(B144)</f>
        <v>1.1</v>
      </c>
      <c r="M144" s="547" t="s">
        <v>16</v>
      </c>
      <c r="N144" s="581"/>
      <c r="O144" s="1243"/>
      <c r="P144" s="1243"/>
      <c r="Q144" s="1243"/>
      <c r="R144" s="1243"/>
      <c r="S144" s="1243"/>
      <c r="T144" s="1243"/>
      <c r="U144" s="1243"/>
      <c r="V144" s="1243"/>
      <c r="W144" s="631" t="s">
        <v>477</v>
      </c>
      <c r="X144" s="586"/>
      <c r="Y144" s="586"/>
      <c r="Z144" s="586"/>
      <c r="AA144" s="586"/>
      <c r="AB144" s="586"/>
      <c r="AC144" s="586"/>
      <c r="AD144" s="586"/>
      <c r="AE144" s="586"/>
      <c r="AF144" s="586"/>
      <c r="AG144" s="586"/>
      <c r="AH144" s="586"/>
    </row>
    <row r="145" spans="1:35" s="524" customFormat="1" ht="22.5">
      <c r="A145" s="1202"/>
      <c r="B145" s="1202"/>
      <c r="C145" s="1202">
        <v>1</v>
      </c>
      <c r="D145" s="959"/>
      <c r="E145" s="961"/>
      <c r="F145" s="961"/>
      <c r="G145" s="961"/>
      <c r="H145" s="961"/>
      <c r="I145" s="963"/>
      <c r="J145" s="955"/>
      <c r="K145" s="958"/>
      <c r="L145" s="594" t="str">
        <f>mergeValue(A145) &amp;"."&amp; mergeValue(B145)&amp;"."&amp; mergeValue(C145)</f>
        <v>1.1.1</v>
      </c>
      <c r="M145" s="548" t="s">
        <v>7</v>
      </c>
      <c r="N145" s="581"/>
      <c r="O145" s="1243"/>
      <c r="P145" s="1243"/>
      <c r="Q145" s="1243"/>
      <c r="R145" s="1243"/>
      <c r="S145" s="1243"/>
      <c r="T145" s="1243"/>
      <c r="U145" s="1243"/>
      <c r="V145" s="1243"/>
      <c r="W145" s="631" t="s">
        <v>633</v>
      </c>
      <c r="X145" s="586"/>
      <c r="Y145" s="586"/>
      <c r="Z145" s="586"/>
      <c r="AA145" s="586"/>
      <c r="AB145" s="586"/>
      <c r="AC145" s="586"/>
      <c r="AD145" s="586"/>
      <c r="AE145" s="586"/>
      <c r="AF145" s="586"/>
      <c r="AG145" s="586"/>
      <c r="AH145" s="586"/>
    </row>
    <row r="146" spans="1:35" s="524" customFormat="1" ht="22.5">
      <c r="A146" s="1202"/>
      <c r="B146" s="1202"/>
      <c r="C146" s="1202"/>
      <c r="D146" s="1202">
        <v>1</v>
      </c>
      <c r="E146" s="961"/>
      <c r="F146" s="961"/>
      <c r="G146" s="961"/>
      <c r="H146" s="961"/>
      <c r="I146" s="963"/>
      <c r="J146" s="955"/>
      <c r="K146" s="958"/>
      <c r="L146" s="594" t="str">
        <f>mergeValue(A146) &amp;"."&amp; mergeValue(B146)&amp;"."&amp; mergeValue(C146)&amp;"."&amp; mergeValue(D146)</f>
        <v>1.1.1.1</v>
      </c>
      <c r="M146" s="549" t="s">
        <v>22</v>
      </c>
      <c r="N146" s="581"/>
      <c r="O146" s="1243"/>
      <c r="P146" s="1243"/>
      <c r="Q146" s="1243"/>
      <c r="R146" s="1243"/>
      <c r="S146" s="1243"/>
      <c r="T146" s="1243"/>
      <c r="U146" s="1243"/>
      <c r="V146" s="1243"/>
      <c r="W146" s="631" t="s">
        <v>634</v>
      </c>
      <c r="X146" s="586"/>
      <c r="Y146" s="586"/>
      <c r="Z146" s="586"/>
      <c r="AA146" s="586"/>
      <c r="AB146" s="586"/>
      <c r="AC146" s="586"/>
      <c r="AD146" s="586"/>
      <c r="AE146" s="586"/>
      <c r="AF146" s="586"/>
      <c r="AG146" s="586"/>
      <c r="AH146" s="586"/>
    </row>
    <row r="147" spans="1:35" s="524" customFormat="1" ht="11.25" hidden="1" customHeight="1">
      <c r="A147" s="1202"/>
      <c r="B147" s="1202"/>
      <c r="C147" s="1202"/>
      <c r="D147" s="1202"/>
      <c r="E147" s="1202">
        <v>1</v>
      </c>
      <c r="F147" s="961"/>
      <c r="G147" s="961"/>
      <c r="H147" s="959">
        <v>1</v>
      </c>
      <c r="I147" s="1202">
        <v>1</v>
      </c>
      <c r="J147" s="961"/>
      <c r="K147" s="966"/>
      <c r="L147" s="594"/>
      <c r="M147" s="555"/>
      <c r="N147" s="582"/>
      <c r="O147" s="632"/>
      <c r="P147" s="632"/>
      <c r="Q147" s="632"/>
      <c r="R147" s="632"/>
      <c r="S147" s="632"/>
      <c r="T147" s="632"/>
      <c r="U147" s="632"/>
      <c r="V147" s="509"/>
      <c r="W147" s="560"/>
      <c r="X147" s="586"/>
      <c r="Y147" s="586"/>
      <c r="Z147" s="586"/>
      <c r="AA147" s="586"/>
      <c r="AB147" s="586"/>
      <c r="AC147" s="586"/>
      <c r="AD147" s="586"/>
      <c r="AE147" s="586"/>
      <c r="AF147" s="586"/>
      <c r="AG147" s="586"/>
      <c r="AH147" s="586"/>
    </row>
    <row r="148" spans="1:35" s="524" customFormat="1" ht="90">
      <c r="A148" s="1202"/>
      <c r="B148" s="1202"/>
      <c r="C148" s="1202"/>
      <c r="D148" s="1202"/>
      <c r="E148" s="1202"/>
      <c r="F148" s="1202">
        <v>1</v>
      </c>
      <c r="G148" s="959"/>
      <c r="H148" s="959"/>
      <c r="I148" s="1202"/>
      <c r="J148" s="1202">
        <v>1</v>
      </c>
      <c r="K148" s="967"/>
      <c r="L148" s="594" t="str">
        <f>mergeValue(A148) &amp;"."&amp; mergeValue(B148)&amp;"."&amp; mergeValue(C148)&amp;"."&amp; mergeValue(D148)&amp;"."&amp;  mergeValue(F148)</f>
        <v>1.1.1.1.1</v>
      </c>
      <c r="M148" s="556" t="s">
        <v>10</v>
      </c>
      <c r="N148" s="582"/>
      <c r="O148" s="1204"/>
      <c r="P148" s="1204"/>
      <c r="Q148" s="1204"/>
      <c r="R148" s="1204"/>
      <c r="S148" s="1204"/>
      <c r="T148" s="1204"/>
      <c r="U148" s="1204"/>
      <c r="V148" s="1204"/>
      <c r="W148" s="631" t="s">
        <v>635</v>
      </c>
      <c r="X148" s="586"/>
      <c r="Y148" s="590" t="str">
        <f>strCheckUnique(Z148:Z151)</f>
        <v/>
      </c>
      <c r="Z148" s="586"/>
      <c r="AA148" s="590"/>
      <c r="AB148" s="586"/>
      <c r="AC148" s="586"/>
      <c r="AD148" s="586"/>
      <c r="AE148" s="586"/>
      <c r="AF148" s="586"/>
      <c r="AG148" s="586"/>
      <c r="AH148" s="586"/>
    </row>
    <row r="149" spans="1:35" s="524" customFormat="1" ht="188.25" customHeight="1">
      <c r="A149" s="1202"/>
      <c r="B149" s="1202"/>
      <c r="C149" s="1202"/>
      <c r="D149" s="1202"/>
      <c r="E149" s="1202"/>
      <c r="F149" s="1202"/>
      <c r="G149" s="959">
        <v>1</v>
      </c>
      <c r="H149" s="959"/>
      <c r="I149" s="1202"/>
      <c r="J149" s="1202"/>
      <c r="K149" s="967">
        <v>1</v>
      </c>
      <c r="L149" s="594" t="str">
        <f>mergeValue(A149) &amp;"."&amp; mergeValue(B149)&amp;"."&amp; mergeValue(C149)&amp;"."&amp; mergeValue(D149)&amp;"."&amp; mergeValue(F149)&amp;"."&amp; mergeValue(G149)</f>
        <v>1.1.1.1.1.1</v>
      </c>
      <c r="M149" s="1069"/>
      <c r="N149" s="587"/>
      <c r="O149" s="563"/>
      <c r="P149" s="563"/>
      <c r="Q149" s="1094"/>
      <c r="R149" s="1244"/>
      <c r="S149" s="1209" t="s">
        <v>84</v>
      </c>
      <c r="T149" s="1244"/>
      <c r="U149" s="1209" t="s">
        <v>85</v>
      </c>
      <c r="V149" s="579"/>
      <c r="W149" s="1201" t="s">
        <v>659</v>
      </c>
      <c r="X149" s="586" t="str">
        <f>strCheckDate(O150:V150)</f>
        <v/>
      </c>
      <c r="Y149" s="590"/>
      <c r="Z149" s="590" t="str">
        <f>IF(M149="","",M149 )</f>
        <v/>
      </c>
      <c r="AA149" s="590"/>
      <c r="AB149" s="590"/>
      <c r="AC149" s="590"/>
      <c r="AD149" s="586"/>
      <c r="AE149" s="586"/>
      <c r="AF149" s="586"/>
      <c r="AG149" s="586"/>
      <c r="AH149" s="586"/>
    </row>
    <row r="150" spans="1:35" s="524" customFormat="1" ht="0.2" customHeight="1">
      <c r="A150" s="1202"/>
      <c r="B150" s="1202"/>
      <c r="C150" s="1202"/>
      <c r="D150" s="1202"/>
      <c r="E150" s="1202"/>
      <c r="F150" s="1202"/>
      <c r="G150" s="959"/>
      <c r="H150" s="959"/>
      <c r="I150" s="1202"/>
      <c r="J150" s="1202"/>
      <c r="K150" s="967"/>
      <c r="L150" s="601"/>
      <c r="M150" s="647"/>
      <c r="N150" s="587"/>
      <c r="O150" s="563"/>
      <c r="P150" s="563"/>
      <c r="Q150" s="585" t="str">
        <f>R149 &amp; "-" &amp; T149</f>
        <v>-</v>
      </c>
      <c r="R150" s="1208"/>
      <c r="S150" s="1209"/>
      <c r="T150" s="1208"/>
      <c r="U150" s="1209"/>
      <c r="V150" s="579"/>
      <c r="W150" s="1201"/>
      <c r="X150" s="586"/>
      <c r="Y150" s="586"/>
      <c r="Z150" s="586"/>
      <c r="AA150" s="586"/>
      <c r="AB150" s="586"/>
      <c r="AC150" s="586"/>
      <c r="AD150" s="586"/>
      <c r="AE150" s="586"/>
      <c r="AF150" s="586"/>
      <c r="AG150" s="586"/>
      <c r="AH150" s="586"/>
    </row>
    <row r="151" spans="1:35" s="523" customFormat="1" ht="15" customHeight="1">
      <c r="A151" s="1202"/>
      <c r="B151" s="1202"/>
      <c r="C151" s="1202"/>
      <c r="D151" s="1202"/>
      <c r="E151" s="1202"/>
      <c r="F151" s="1202"/>
      <c r="G151" s="961"/>
      <c r="H151" s="959"/>
      <c r="I151" s="1202"/>
      <c r="J151" s="1202"/>
      <c r="K151" s="966"/>
      <c r="L151" s="539"/>
      <c r="M151" s="557" t="s">
        <v>25</v>
      </c>
      <c r="N151" s="552"/>
      <c r="O151" s="546"/>
      <c r="P151" s="546"/>
      <c r="Q151" s="546"/>
      <c r="R151" s="574"/>
      <c r="S151" s="565"/>
      <c r="T151" s="564"/>
      <c r="U151" s="552"/>
      <c r="V151" s="561"/>
      <c r="W151" s="1201"/>
      <c r="X151" s="588"/>
      <c r="Y151" s="588"/>
      <c r="Z151" s="588"/>
      <c r="AA151" s="588"/>
      <c r="AB151" s="588"/>
      <c r="AC151" s="588"/>
      <c r="AD151" s="588"/>
      <c r="AE151" s="588"/>
      <c r="AF151" s="588"/>
      <c r="AG151" s="588"/>
      <c r="AH151" s="588"/>
    </row>
    <row r="152" spans="1:35" s="523" customFormat="1" ht="15" customHeight="1">
      <c r="A152" s="1202"/>
      <c r="B152" s="1202"/>
      <c r="C152" s="1202"/>
      <c r="D152" s="1202"/>
      <c r="E152" s="1202"/>
      <c r="F152" s="961"/>
      <c r="G152" s="961"/>
      <c r="H152" s="959"/>
      <c r="I152" s="1202"/>
      <c r="J152" s="961"/>
      <c r="K152" s="966"/>
      <c r="L152" s="539"/>
      <c r="M152" s="552" t="s">
        <v>11</v>
      </c>
      <c r="N152" s="551"/>
      <c r="O152" s="546"/>
      <c r="P152" s="546"/>
      <c r="Q152" s="546"/>
      <c r="R152" s="574"/>
      <c r="S152" s="565"/>
      <c r="T152" s="564"/>
      <c r="U152" s="551"/>
      <c r="V152" s="565"/>
      <c r="W152" s="561"/>
      <c r="X152" s="588"/>
      <c r="Y152" s="588"/>
      <c r="Z152" s="588"/>
      <c r="AA152" s="588"/>
      <c r="AB152" s="588"/>
      <c r="AC152" s="588"/>
      <c r="AD152" s="588"/>
      <c r="AE152" s="588"/>
      <c r="AF152" s="588"/>
      <c r="AG152" s="588"/>
      <c r="AH152" s="588"/>
    </row>
    <row r="153" spans="1:35" s="523" customFormat="1" ht="15" hidden="1" customHeight="1">
      <c r="A153" s="1202"/>
      <c r="B153" s="1202"/>
      <c r="C153" s="1202"/>
      <c r="D153" s="1202"/>
      <c r="E153" s="965"/>
      <c r="F153" s="961"/>
      <c r="G153" s="961"/>
      <c r="H153" s="961"/>
      <c r="I153" s="957"/>
      <c r="J153" s="954"/>
      <c r="K153" s="964"/>
      <c r="L153" s="539"/>
      <c r="M153" s="552"/>
      <c r="N153" s="552"/>
      <c r="O153" s="552"/>
      <c r="P153" s="552"/>
      <c r="Q153" s="552"/>
      <c r="R153" s="552"/>
      <c r="S153" s="552"/>
      <c r="T153" s="552"/>
      <c r="U153" s="552"/>
      <c r="V153" s="565"/>
      <c r="W153" s="561"/>
      <c r="X153" s="588"/>
      <c r="Y153" s="588"/>
      <c r="Z153" s="588"/>
      <c r="AA153" s="588"/>
      <c r="AB153" s="588"/>
      <c r="AC153" s="588"/>
      <c r="AD153" s="588"/>
      <c r="AE153" s="588"/>
      <c r="AF153" s="588"/>
      <c r="AG153" s="588"/>
      <c r="AH153" s="588"/>
      <c r="AI153" s="588"/>
    </row>
    <row r="154" spans="1:35" s="523" customFormat="1" ht="15" customHeight="1">
      <c r="A154" s="1202"/>
      <c r="B154" s="1202"/>
      <c r="C154" s="1202"/>
      <c r="D154" s="965"/>
      <c r="E154" s="965"/>
      <c r="F154" s="961"/>
      <c r="G154" s="961"/>
      <c r="H154" s="961"/>
      <c r="I154" s="957"/>
      <c r="J154" s="954"/>
      <c r="K154" s="964"/>
      <c r="L154" s="539"/>
      <c r="M154" s="551" t="s">
        <v>17</v>
      </c>
      <c r="N154" s="550"/>
      <c r="O154" s="546"/>
      <c r="P154" s="546"/>
      <c r="Q154" s="546"/>
      <c r="R154" s="574"/>
      <c r="S154" s="565"/>
      <c r="T154" s="564"/>
      <c r="U154" s="550"/>
      <c r="V154" s="565"/>
      <c r="W154" s="561"/>
      <c r="X154" s="588"/>
      <c r="Y154" s="588"/>
      <c r="Z154" s="588"/>
      <c r="AA154" s="588"/>
      <c r="AB154" s="588"/>
      <c r="AC154" s="588"/>
      <c r="AD154" s="588"/>
      <c r="AE154" s="588"/>
      <c r="AF154" s="588"/>
      <c r="AG154" s="588"/>
      <c r="AH154" s="588"/>
    </row>
    <row r="155" spans="1:35" s="523" customFormat="1" ht="15" customHeight="1">
      <c r="A155" s="1202"/>
      <c r="B155" s="1202"/>
      <c r="C155" s="965"/>
      <c r="D155" s="965"/>
      <c r="E155" s="965"/>
      <c r="F155" s="965"/>
      <c r="G155" s="970"/>
      <c r="H155" s="957"/>
      <c r="I155" s="968"/>
      <c r="J155" s="954"/>
      <c r="K155" s="969"/>
      <c r="L155" s="539"/>
      <c r="M155" s="550" t="s">
        <v>18</v>
      </c>
      <c r="N155" s="550"/>
      <c r="O155" s="546"/>
      <c r="P155" s="546"/>
      <c r="Q155" s="546"/>
      <c r="R155" s="574"/>
      <c r="S155" s="565"/>
      <c r="T155" s="564"/>
      <c r="U155" s="550"/>
      <c r="V155" s="565"/>
      <c r="W155" s="561"/>
      <c r="X155" s="588"/>
      <c r="Y155" s="588"/>
      <c r="Z155" s="588"/>
      <c r="AA155" s="588"/>
      <c r="AB155" s="588"/>
      <c r="AC155" s="588"/>
      <c r="AD155" s="588"/>
      <c r="AE155" s="588"/>
      <c r="AF155" s="588"/>
      <c r="AG155" s="588"/>
      <c r="AH155" s="588"/>
    </row>
    <row r="156" spans="1:35" s="523" customFormat="1" ht="15" customHeight="1">
      <c r="A156" s="1202"/>
      <c r="B156" s="965"/>
      <c r="C156" s="965"/>
      <c r="D156" s="965"/>
      <c r="E156" s="965"/>
      <c r="F156" s="965"/>
      <c r="G156" s="970"/>
      <c r="H156" s="957"/>
      <c r="I156" s="957"/>
      <c r="J156" s="954"/>
      <c r="K156" s="964"/>
      <c r="L156" s="539"/>
      <c r="M156" s="559" t="s">
        <v>19</v>
      </c>
      <c r="N156" s="550"/>
      <c r="O156" s="546"/>
      <c r="P156" s="546"/>
      <c r="Q156" s="546"/>
      <c r="R156" s="574"/>
      <c r="S156" s="565"/>
      <c r="T156" s="564"/>
      <c r="U156" s="550"/>
      <c r="V156" s="565"/>
      <c r="W156" s="561"/>
      <c r="X156" s="588"/>
      <c r="Y156" s="588"/>
      <c r="Z156" s="588"/>
      <c r="AA156" s="588"/>
      <c r="AB156" s="588"/>
      <c r="AC156" s="588"/>
      <c r="AD156" s="588"/>
      <c r="AE156" s="588"/>
      <c r="AF156" s="588"/>
      <c r="AG156" s="588"/>
      <c r="AH156" s="588"/>
    </row>
    <row r="157" spans="1:35" s="523" customFormat="1" ht="15" customHeight="1">
      <c r="A157" s="953"/>
      <c r="B157" s="953"/>
      <c r="C157" s="953"/>
      <c r="D157" s="953"/>
      <c r="E157" s="953"/>
      <c r="F157" s="953"/>
      <c r="G157" s="953"/>
      <c r="H157" s="953"/>
      <c r="I157" s="953"/>
      <c r="J157" s="953"/>
      <c r="K157" s="953"/>
      <c r="L157" s="539"/>
      <c r="M157" s="566" t="s">
        <v>309</v>
      </c>
      <c r="N157" s="550"/>
      <c r="O157" s="546"/>
      <c r="P157" s="546"/>
      <c r="Q157" s="546"/>
      <c r="R157" s="574"/>
      <c r="S157" s="565"/>
      <c r="T157" s="564"/>
      <c r="U157" s="550"/>
      <c r="V157" s="565"/>
      <c r="W157" s="561"/>
      <c r="X157" s="588"/>
      <c r="Y157" s="588"/>
      <c r="Z157" s="588"/>
      <c r="AA157" s="588"/>
      <c r="AB157" s="588"/>
      <c r="AC157" s="588"/>
      <c r="AD157" s="588"/>
      <c r="AE157" s="588"/>
      <c r="AF157" s="588"/>
      <c r="AG157" s="588"/>
      <c r="AH157" s="588"/>
    </row>
    <row r="158" spans="1:35" ht="17.100000000000001" customHeight="1">
      <c r="X158" s="204"/>
      <c r="Y158" s="204"/>
      <c r="Z158" s="204"/>
      <c r="AA158" s="204"/>
      <c r="AB158" s="204"/>
      <c r="AC158" s="204"/>
      <c r="AD158" s="204"/>
      <c r="AE158" s="204"/>
      <c r="AF158" s="204"/>
      <c r="AG158" s="204"/>
      <c r="AH158" s="204"/>
    </row>
    <row r="159" spans="1:35" s="35" customFormat="1" ht="17.100000000000001" customHeight="1">
      <c r="G159" s="35" t="s">
        <v>13</v>
      </c>
      <c r="I159" s="35" t="s">
        <v>184</v>
      </c>
      <c r="V159" s="158"/>
      <c r="X159" s="217"/>
      <c r="Y159" s="217"/>
      <c r="Z159" s="217"/>
      <c r="AA159" s="217"/>
      <c r="AB159" s="217"/>
      <c r="AC159" s="217"/>
      <c r="AD159" s="217"/>
      <c r="AE159" s="217"/>
      <c r="AF159" s="217"/>
      <c r="AG159" s="217"/>
      <c r="AH159" s="217"/>
    </row>
    <row r="160" spans="1:35" ht="17.100000000000001" customHeight="1">
      <c r="T160" s="122"/>
      <c r="U160" s="43"/>
      <c r="X160" s="204"/>
      <c r="Y160" s="204"/>
      <c r="Z160" s="204"/>
      <c r="AA160" s="204"/>
      <c r="AB160" s="204"/>
      <c r="AC160" s="204"/>
      <c r="AD160" s="204"/>
      <c r="AE160" s="204"/>
      <c r="AF160" s="204"/>
      <c r="AG160" s="204"/>
      <c r="AH160" s="204"/>
    </row>
    <row r="161" spans="1:33" s="524" customFormat="1" ht="22.5">
      <c r="A161" s="1202">
        <v>1</v>
      </c>
      <c r="B161" s="902"/>
      <c r="C161" s="902"/>
      <c r="D161" s="902"/>
      <c r="E161" s="903"/>
      <c r="F161" s="904"/>
      <c r="G161" s="904"/>
      <c r="H161" s="904"/>
      <c r="I161" s="905"/>
      <c r="J161" s="900"/>
      <c r="K161" s="907"/>
      <c r="L161" s="594">
        <f>mergeValue(A161)</f>
        <v>1</v>
      </c>
      <c r="M161" s="642" t="s">
        <v>20</v>
      </c>
      <c r="N161" s="581"/>
      <c r="O161" s="1295"/>
      <c r="P161" s="1296"/>
      <c r="Q161" s="1296"/>
      <c r="R161" s="1296"/>
      <c r="S161" s="1296"/>
      <c r="T161" s="1296"/>
      <c r="U161" s="1296"/>
      <c r="V161" s="1297"/>
      <c r="W161" s="631" t="s">
        <v>476</v>
      </c>
      <c r="X161" s="586"/>
      <c r="Y161" s="586"/>
      <c r="Z161" s="586"/>
      <c r="AA161" s="586"/>
      <c r="AB161" s="586"/>
      <c r="AC161" s="586"/>
      <c r="AD161" s="586"/>
      <c r="AE161" s="586"/>
      <c r="AF161" s="586"/>
      <c r="AG161" s="586"/>
    </row>
    <row r="162" spans="1:33" s="524" customFormat="1" ht="22.5">
      <c r="A162" s="1202"/>
      <c r="B162" s="1202">
        <v>1</v>
      </c>
      <c r="C162" s="902"/>
      <c r="D162" s="902"/>
      <c r="E162" s="904"/>
      <c r="F162" s="904"/>
      <c r="G162" s="904"/>
      <c r="H162" s="904"/>
      <c r="I162" s="899"/>
      <c r="J162" s="898"/>
      <c r="K162" s="901"/>
      <c r="L162" s="594" t="str">
        <f>mergeValue(A162) &amp;"."&amp; mergeValue(B162)</f>
        <v>1.1</v>
      </c>
      <c r="M162" s="547" t="s">
        <v>16</v>
      </c>
      <c r="N162" s="581"/>
      <c r="O162" s="1295"/>
      <c r="P162" s="1296"/>
      <c r="Q162" s="1296"/>
      <c r="R162" s="1296"/>
      <c r="S162" s="1296"/>
      <c r="T162" s="1296"/>
      <c r="U162" s="1296"/>
      <c r="V162" s="1297"/>
      <c r="W162" s="631" t="s">
        <v>477</v>
      </c>
      <c r="X162" s="586"/>
      <c r="Y162" s="586"/>
      <c r="Z162" s="586"/>
      <c r="AA162" s="586"/>
      <c r="AB162" s="586"/>
      <c r="AC162" s="586"/>
      <c r="AD162" s="586"/>
      <c r="AE162" s="586"/>
      <c r="AF162" s="586"/>
      <c r="AG162" s="586"/>
    </row>
    <row r="163" spans="1:33" s="524" customFormat="1" ht="22.5">
      <c r="A163" s="1202"/>
      <c r="B163" s="1202"/>
      <c r="C163" s="1202">
        <v>1</v>
      </c>
      <c r="D163" s="902"/>
      <c r="E163" s="904"/>
      <c r="F163" s="904"/>
      <c r="G163" s="904"/>
      <c r="H163" s="904"/>
      <c r="I163" s="906"/>
      <c r="J163" s="898"/>
      <c r="K163" s="901"/>
      <c r="L163" s="594" t="str">
        <f>mergeValue(A163) &amp;"."&amp; mergeValue(B163)&amp;"."&amp; mergeValue(C163)</f>
        <v>1.1.1</v>
      </c>
      <c r="M163" s="548" t="s">
        <v>7</v>
      </c>
      <c r="N163" s="581"/>
      <c r="O163" s="1295"/>
      <c r="P163" s="1296"/>
      <c r="Q163" s="1296"/>
      <c r="R163" s="1296"/>
      <c r="S163" s="1296"/>
      <c r="T163" s="1296"/>
      <c r="U163" s="1296"/>
      <c r="V163" s="1297"/>
      <c r="W163" s="631" t="s">
        <v>633</v>
      </c>
      <c r="X163" s="586"/>
      <c r="Y163" s="586"/>
      <c r="Z163" s="586"/>
      <c r="AA163" s="586"/>
      <c r="AB163" s="586"/>
      <c r="AC163" s="586"/>
      <c r="AD163" s="586"/>
      <c r="AE163" s="586"/>
      <c r="AF163" s="586"/>
      <c r="AG163" s="586"/>
    </row>
    <row r="164" spans="1:33" s="524" customFormat="1" ht="22.5">
      <c r="A164" s="1202"/>
      <c r="B164" s="1202"/>
      <c r="C164" s="1202"/>
      <c r="D164" s="1202">
        <v>1</v>
      </c>
      <c r="E164" s="904"/>
      <c r="F164" s="904"/>
      <c r="G164" s="904"/>
      <c r="H164" s="904"/>
      <c r="I164" s="906"/>
      <c r="J164" s="898"/>
      <c r="K164" s="901"/>
      <c r="L164" s="594" t="str">
        <f>mergeValue(A164) &amp;"."&amp; mergeValue(B164)&amp;"."&amp; mergeValue(C164)&amp;"."&amp; mergeValue(D164)</f>
        <v>1.1.1.1</v>
      </c>
      <c r="M164" s="549" t="s">
        <v>22</v>
      </c>
      <c r="N164" s="581"/>
      <c r="O164" s="1295"/>
      <c r="P164" s="1296"/>
      <c r="Q164" s="1296"/>
      <c r="R164" s="1296"/>
      <c r="S164" s="1296"/>
      <c r="T164" s="1296"/>
      <c r="U164" s="1296"/>
      <c r="V164" s="1297"/>
      <c r="W164" s="631" t="s">
        <v>634</v>
      </c>
      <c r="X164" s="586"/>
      <c r="Y164" s="586"/>
      <c r="Z164" s="586"/>
      <c r="AA164" s="586"/>
      <c r="AB164" s="586"/>
      <c r="AC164" s="586"/>
      <c r="AD164" s="586"/>
      <c r="AE164" s="586"/>
      <c r="AF164" s="586"/>
      <c r="AG164" s="586"/>
    </row>
    <row r="165" spans="1:33" s="524" customFormat="1" ht="101.25">
      <c r="A165" s="1202"/>
      <c r="B165" s="1202"/>
      <c r="C165" s="1202"/>
      <c r="D165" s="1202"/>
      <c r="E165" s="1202">
        <v>1</v>
      </c>
      <c r="F165" s="904"/>
      <c r="G165" s="904"/>
      <c r="H165" s="902">
        <v>1</v>
      </c>
      <c r="I165" s="1202">
        <v>1</v>
      </c>
      <c r="J165" s="904"/>
      <c r="K165" s="909"/>
      <c r="L165" s="594" t="str">
        <f>mergeValue(A165) &amp;"."&amp; mergeValue(B165)&amp;"."&amp; mergeValue(C165)&amp;"."&amp; mergeValue(D165)&amp;"."&amp; mergeValue(E165)</f>
        <v>1.1.1.1.1</v>
      </c>
      <c r="M165" s="555" t="s">
        <v>9</v>
      </c>
      <c r="N165" s="582"/>
      <c r="O165" s="1205"/>
      <c r="P165" s="1206"/>
      <c r="Q165" s="1206"/>
      <c r="R165" s="1206"/>
      <c r="S165" s="1206"/>
      <c r="T165" s="1206"/>
      <c r="U165" s="1206"/>
      <c r="V165" s="1207"/>
      <c r="W165" s="631" t="s">
        <v>638</v>
      </c>
      <c r="X165" s="586"/>
      <c r="Y165" s="586"/>
      <c r="Z165" s="586"/>
      <c r="AA165" s="586"/>
      <c r="AB165" s="586"/>
      <c r="AC165" s="586"/>
      <c r="AD165" s="586"/>
      <c r="AE165" s="586"/>
      <c r="AF165" s="586"/>
      <c r="AG165" s="586"/>
    </row>
    <row r="166" spans="1:33" s="524" customFormat="1" ht="90">
      <c r="A166" s="1202"/>
      <c r="B166" s="1202"/>
      <c r="C166" s="1202"/>
      <c r="D166" s="1202"/>
      <c r="E166" s="1202"/>
      <c r="F166" s="1202">
        <v>1</v>
      </c>
      <c r="G166" s="902"/>
      <c r="H166" s="902"/>
      <c r="I166" s="1202"/>
      <c r="J166" s="1202">
        <v>1</v>
      </c>
      <c r="K166" s="910"/>
      <c r="L166" s="594" t="str">
        <f>mergeValue(A166) &amp;"."&amp; mergeValue(B166)&amp;"."&amp; mergeValue(C166)&amp;"."&amp; mergeValue(D166)&amp;"."&amp; mergeValue(E166)&amp;"."&amp; mergeValue(F166)</f>
        <v>1.1.1.1.1.1</v>
      </c>
      <c r="M166" s="556" t="s">
        <v>10</v>
      </c>
      <c r="N166" s="582"/>
      <c r="O166" s="1205"/>
      <c r="P166" s="1206"/>
      <c r="Q166" s="1206"/>
      <c r="R166" s="1206"/>
      <c r="S166" s="1206"/>
      <c r="T166" s="1206"/>
      <c r="U166" s="1206"/>
      <c r="V166" s="1207"/>
      <c r="W166" s="631" t="s">
        <v>636</v>
      </c>
      <c r="X166" s="586"/>
      <c r="Y166" s="590" t="str">
        <f>strCheckUnique(Z166:Z169)</f>
        <v/>
      </c>
      <c r="Z166" s="586"/>
      <c r="AA166" s="590" t="str">
        <f>IF(O166="","",O166 &amp; ":_")</f>
        <v/>
      </c>
      <c r="AB166" s="586"/>
      <c r="AC166" s="586"/>
      <c r="AD166" s="586"/>
      <c r="AE166" s="586"/>
      <c r="AF166" s="586"/>
      <c r="AG166" s="586"/>
    </row>
    <row r="167" spans="1:33" s="524" customFormat="1" ht="188.25" customHeight="1">
      <c r="A167" s="1202"/>
      <c r="B167" s="1202"/>
      <c r="C167" s="1202"/>
      <c r="D167" s="1202"/>
      <c r="E167" s="1202"/>
      <c r="F167" s="1202"/>
      <c r="G167" s="902">
        <v>1</v>
      </c>
      <c r="H167" s="902"/>
      <c r="I167" s="1202"/>
      <c r="J167" s="1202"/>
      <c r="K167" s="910">
        <v>1</v>
      </c>
      <c r="L167" s="594" t="str">
        <f>mergeValue(A167) &amp;"."&amp; mergeValue(B167)&amp;"."&amp; mergeValue(C167)&amp;"."&amp; mergeValue(D167)&amp;"."&amp; mergeValue(E167)&amp;"."&amp; mergeValue(F167)&amp;"."&amp; mergeValue(G167)</f>
        <v>1.1.1.1.1.1.1</v>
      </c>
      <c r="M167" s="1069"/>
      <c r="N167" s="587"/>
      <c r="O167" s="1078"/>
      <c r="P167" s="563"/>
      <c r="Q167" s="563"/>
      <c r="R167" s="1244"/>
      <c r="S167" s="1209" t="s">
        <v>84</v>
      </c>
      <c r="T167" s="1244"/>
      <c r="U167" s="1209" t="s">
        <v>84</v>
      </c>
      <c r="V167" s="579"/>
      <c r="W167" s="1201" t="s">
        <v>656</v>
      </c>
      <c r="X167" s="586" t="str">
        <f>strCheckDate(O168:V168)</f>
        <v/>
      </c>
      <c r="Y167" s="590"/>
      <c r="Z167" s="590" t="str">
        <f>IF(M167="","",M167 )</f>
        <v/>
      </c>
      <c r="AA167" s="590"/>
      <c r="AB167" s="590"/>
      <c r="AC167" s="590"/>
      <c r="AD167" s="586"/>
      <c r="AE167" s="586"/>
      <c r="AF167" s="586"/>
      <c r="AG167" s="586"/>
    </row>
    <row r="168" spans="1:33" s="524" customFormat="1" ht="11.25" hidden="1" customHeight="1">
      <c r="A168" s="1202"/>
      <c r="B168" s="1202"/>
      <c r="C168" s="1202"/>
      <c r="D168" s="1202"/>
      <c r="E168" s="1202"/>
      <c r="F168" s="1202"/>
      <c r="G168" s="902"/>
      <c r="H168" s="902"/>
      <c r="I168" s="1202"/>
      <c r="J168" s="1202"/>
      <c r="K168" s="910"/>
      <c r="L168" s="601"/>
      <c r="M168" s="647"/>
      <c r="N168" s="587"/>
      <c r="O168" s="585"/>
      <c r="P168" s="563"/>
      <c r="Q168" s="585" t="str">
        <f>R167 &amp; "-" &amp; T167</f>
        <v>-</v>
      </c>
      <c r="R168" s="1208"/>
      <c r="S168" s="1209"/>
      <c r="T168" s="1208"/>
      <c r="U168" s="1209"/>
      <c r="V168" s="579"/>
      <c r="W168" s="1201"/>
      <c r="X168" s="586"/>
      <c r="Y168" s="586"/>
      <c r="Z168" s="586"/>
      <c r="AA168" s="586"/>
      <c r="AB168" s="586"/>
      <c r="AC168" s="586"/>
      <c r="AD168" s="586"/>
      <c r="AE168" s="586"/>
      <c r="AF168" s="586"/>
      <c r="AG168" s="586"/>
    </row>
    <row r="169" spans="1:33" s="523" customFormat="1" ht="15" customHeight="1">
      <c r="A169" s="1202"/>
      <c r="B169" s="1202"/>
      <c r="C169" s="1202"/>
      <c r="D169" s="1202"/>
      <c r="E169" s="1202"/>
      <c r="F169" s="1202"/>
      <c r="G169" s="904"/>
      <c r="H169" s="902"/>
      <c r="I169" s="1202"/>
      <c r="J169" s="1202"/>
      <c r="K169" s="909"/>
      <c r="L169" s="539"/>
      <c r="M169" s="558" t="s">
        <v>25</v>
      </c>
      <c r="N169" s="552"/>
      <c r="O169" s="546"/>
      <c r="P169" s="546"/>
      <c r="Q169" s="546"/>
      <c r="R169" s="574"/>
      <c r="S169" s="565"/>
      <c r="T169" s="564"/>
      <c r="U169" s="552"/>
      <c r="V169" s="561"/>
      <c r="W169" s="1201"/>
      <c r="X169" s="588"/>
      <c r="Y169" s="588"/>
      <c r="Z169" s="588"/>
      <c r="AA169" s="588"/>
      <c r="AB169" s="588"/>
      <c r="AC169" s="588"/>
      <c r="AD169" s="588"/>
      <c r="AE169" s="588"/>
      <c r="AF169" s="588"/>
      <c r="AG169" s="588"/>
    </row>
    <row r="170" spans="1:33" s="523" customFormat="1" ht="15" customHeight="1">
      <c r="A170" s="1202"/>
      <c r="B170" s="1202"/>
      <c r="C170" s="1202"/>
      <c r="D170" s="1202"/>
      <c r="E170" s="1202"/>
      <c r="F170" s="904"/>
      <c r="G170" s="904"/>
      <c r="H170" s="902"/>
      <c r="I170" s="1202"/>
      <c r="J170" s="904"/>
      <c r="K170" s="909"/>
      <c r="L170" s="539"/>
      <c r="M170" s="557" t="s">
        <v>11</v>
      </c>
      <c r="N170" s="551"/>
      <c r="O170" s="546"/>
      <c r="P170" s="546"/>
      <c r="Q170" s="546"/>
      <c r="R170" s="574"/>
      <c r="S170" s="565"/>
      <c r="T170" s="564"/>
      <c r="U170" s="551"/>
      <c r="V170" s="565"/>
      <c r="W170" s="561"/>
      <c r="X170" s="588"/>
      <c r="Y170" s="588"/>
      <c r="Z170" s="588"/>
      <c r="AA170" s="588"/>
      <c r="AB170" s="588"/>
      <c r="AC170" s="588"/>
      <c r="AD170" s="588"/>
      <c r="AE170" s="588"/>
      <c r="AF170" s="588"/>
      <c r="AG170" s="588"/>
    </row>
    <row r="171" spans="1:33" s="523" customFormat="1" ht="15" customHeight="1">
      <c r="A171" s="1202"/>
      <c r="B171" s="1202"/>
      <c r="C171" s="1202"/>
      <c r="D171" s="1202"/>
      <c r="E171" s="908"/>
      <c r="F171" s="904"/>
      <c r="G171" s="904"/>
      <c r="H171" s="904"/>
      <c r="I171" s="900"/>
      <c r="J171" s="897"/>
      <c r="K171" s="907"/>
      <c r="L171" s="539"/>
      <c r="M171" s="552" t="s">
        <v>12</v>
      </c>
      <c r="N171" s="550"/>
      <c r="O171" s="546"/>
      <c r="P171" s="546"/>
      <c r="Q171" s="546"/>
      <c r="R171" s="574"/>
      <c r="S171" s="565"/>
      <c r="T171" s="564"/>
      <c r="U171" s="550"/>
      <c r="V171" s="565"/>
      <c r="W171" s="561"/>
      <c r="X171" s="588"/>
      <c r="Y171" s="588"/>
      <c r="Z171" s="588"/>
      <c r="AA171" s="588"/>
      <c r="AB171" s="588"/>
      <c r="AC171" s="588"/>
      <c r="AD171" s="588"/>
      <c r="AE171" s="588"/>
      <c r="AF171" s="588"/>
      <c r="AG171" s="588"/>
    </row>
    <row r="172" spans="1:33" s="523" customFormat="1" ht="15" customHeight="1">
      <c r="A172" s="1202"/>
      <c r="B172" s="1202"/>
      <c r="C172" s="1202"/>
      <c r="D172" s="908"/>
      <c r="E172" s="908"/>
      <c r="F172" s="904"/>
      <c r="G172" s="904"/>
      <c r="H172" s="904"/>
      <c r="I172" s="900"/>
      <c r="J172" s="897"/>
      <c r="K172" s="907"/>
      <c r="L172" s="539"/>
      <c r="M172" s="551" t="s">
        <v>17</v>
      </c>
      <c r="N172" s="550"/>
      <c r="O172" s="546"/>
      <c r="P172" s="546"/>
      <c r="Q172" s="546"/>
      <c r="R172" s="574"/>
      <c r="S172" s="565"/>
      <c r="T172" s="564"/>
      <c r="U172" s="550"/>
      <c r="V172" s="565"/>
      <c r="W172" s="561"/>
      <c r="X172" s="588"/>
      <c r="Y172" s="588"/>
      <c r="Z172" s="588"/>
      <c r="AA172" s="588"/>
      <c r="AB172" s="588"/>
      <c r="AC172" s="588"/>
      <c r="AD172" s="588"/>
      <c r="AE172" s="588"/>
      <c r="AF172" s="588"/>
      <c r="AG172" s="588"/>
    </row>
    <row r="173" spans="1:33" s="523" customFormat="1" ht="15" customHeight="1">
      <c r="A173" s="1202"/>
      <c r="B173" s="1202"/>
      <c r="C173" s="908"/>
      <c r="D173" s="908"/>
      <c r="E173" s="908"/>
      <c r="F173" s="908"/>
      <c r="G173" s="913"/>
      <c r="H173" s="900"/>
      <c r="I173" s="911"/>
      <c r="J173" s="897"/>
      <c r="K173" s="912"/>
      <c r="L173" s="539"/>
      <c r="M173" s="550" t="s">
        <v>18</v>
      </c>
      <c r="N173" s="550"/>
      <c r="O173" s="546"/>
      <c r="P173" s="546"/>
      <c r="Q173" s="546"/>
      <c r="R173" s="574"/>
      <c r="S173" s="565"/>
      <c r="T173" s="564"/>
      <c r="U173" s="550"/>
      <c r="V173" s="565"/>
      <c r="W173" s="561"/>
      <c r="X173" s="588"/>
      <c r="Y173" s="588"/>
      <c r="Z173" s="588"/>
      <c r="AA173" s="588"/>
      <c r="AB173" s="588"/>
      <c r="AC173" s="588"/>
      <c r="AD173" s="588"/>
      <c r="AE173" s="588"/>
      <c r="AF173" s="588"/>
      <c r="AG173" s="588"/>
    </row>
    <row r="174" spans="1:33" s="523" customFormat="1" ht="15" customHeight="1">
      <c r="A174" s="1202"/>
      <c r="B174" s="908"/>
      <c r="C174" s="908"/>
      <c r="D174" s="908"/>
      <c r="E174" s="908"/>
      <c r="F174" s="908"/>
      <c r="G174" s="913"/>
      <c r="H174" s="900"/>
      <c r="I174" s="900"/>
      <c r="J174" s="897"/>
      <c r="K174" s="907"/>
      <c r="L174" s="539"/>
      <c r="M174" s="559" t="s">
        <v>19</v>
      </c>
      <c r="N174" s="550"/>
      <c r="O174" s="546"/>
      <c r="P174" s="546"/>
      <c r="Q174" s="546"/>
      <c r="R174" s="574"/>
      <c r="S174" s="565"/>
      <c r="T174" s="564"/>
      <c r="U174" s="550"/>
      <c r="V174" s="565"/>
      <c r="W174" s="561"/>
      <c r="X174" s="588"/>
      <c r="Y174" s="588"/>
      <c r="Z174" s="588"/>
      <c r="AA174" s="588"/>
      <c r="AB174" s="588"/>
      <c r="AC174" s="588"/>
      <c r="AD174" s="588"/>
      <c r="AE174" s="588"/>
      <c r="AF174" s="588"/>
      <c r="AG174" s="588"/>
    </row>
    <row r="175" spans="1:33" s="523" customFormat="1" ht="15" customHeight="1">
      <c r="A175" s="896"/>
      <c r="B175" s="896"/>
      <c r="C175" s="896"/>
      <c r="D175" s="896"/>
      <c r="E175" s="896"/>
      <c r="F175" s="896"/>
      <c r="G175" s="896"/>
      <c r="H175" s="896"/>
      <c r="I175" s="896"/>
      <c r="J175" s="896"/>
      <c r="K175" s="896"/>
      <c r="L175" s="539"/>
      <c r="M175" s="566" t="s">
        <v>309</v>
      </c>
      <c r="N175" s="550"/>
      <c r="O175" s="546"/>
      <c r="P175" s="546"/>
      <c r="Q175" s="546"/>
      <c r="R175" s="574"/>
      <c r="S175" s="565"/>
      <c r="T175" s="564"/>
      <c r="U175" s="550"/>
      <c r="V175" s="758"/>
      <c r="W175" s="758"/>
      <c r="X175" s="758"/>
      <c r="Y175" s="767"/>
      <c r="Z175" s="766"/>
      <c r="AA175" s="765"/>
      <c r="AB175" s="759"/>
      <c r="AC175" s="766"/>
      <c r="AD175" s="763"/>
      <c r="AE175" s="588"/>
      <c r="AF175" s="588"/>
      <c r="AG175" s="588"/>
    </row>
    <row r="177" spans="1:47" s="35" customFormat="1" ht="17.100000000000001" customHeight="1">
      <c r="G177" s="35" t="s">
        <v>13</v>
      </c>
      <c r="I177" s="35" t="s">
        <v>208</v>
      </c>
      <c r="AD177" s="158"/>
    </row>
    <row r="178" spans="1:47" ht="17.100000000000001" customHeight="1">
      <c r="L178" s="122"/>
      <c r="M178" s="122"/>
      <c r="N178" s="122"/>
      <c r="O178" s="122"/>
      <c r="P178" s="122"/>
      <c r="Q178" s="122"/>
      <c r="R178" s="122"/>
      <c r="S178" s="122"/>
      <c r="T178" s="122"/>
      <c r="U178" s="122"/>
      <c r="V178" s="122"/>
      <c r="W178" s="122"/>
      <c r="X178" s="122"/>
      <c r="Y178" s="122"/>
      <c r="Z178" s="122"/>
      <c r="AA178" s="122"/>
      <c r="AB178" s="122"/>
      <c r="AC178" s="122"/>
      <c r="AD178" s="122"/>
      <c r="AE178" s="122"/>
      <c r="AF178" s="122"/>
      <c r="AG178" s="122"/>
      <c r="AH178" s="122"/>
      <c r="AI178" s="122"/>
      <c r="AJ178" s="122"/>
      <c r="AK178" s="122"/>
      <c r="AL178" s="122"/>
      <c r="AM178" s="122"/>
    </row>
    <row r="179" spans="1:47" s="686" customFormat="1" ht="22.5">
      <c r="A179" s="1202">
        <v>1</v>
      </c>
      <c r="B179" s="981"/>
      <c r="C179" s="981"/>
      <c r="D179" s="981"/>
      <c r="E179" s="981"/>
      <c r="F179" s="981"/>
      <c r="G179" s="982"/>
      <c r="H179" s="982"/>
      <c r="I179" s="984"/>
      <c r="J179" s="976"/>
      <c r="K179" s="976"/>
      <c r="L179" s="725">
        <f>mergeValue(A179)</f>
        <v>1</v>
      </c>
      <c r="M179" s="642" t="s">
        <v>20</v>
      </c>
      <c r="N179" s="717"/>
      <c r="O179" s="1295"/>
      <c r="P179" s="1296"/>
      <c r="Q179" s="1296"/>
      <c r="R179" s="1296"/>
      <c r="S179" s="1296"/>
      <c r="T179" s="1296"/>
      <c r="U179" s="1296"/>
      <c r="V179" s="1296"/>
      <c r="W179" s="1297"/>
      <c r="X179" s="718" t="s">
        <v>476</v>
      </c>
      <c r="Y179" s="720"/>
      <c r="Z179" s="720"/>
      <c r="AA179" s="720"/>
      <c r="AB179" s="720"/>
      <c r="AC179" s="720"/>
      <c r="AD179" s="720"/>
      <c r="AE179" s="720"/>
      <c r="AF179" s="720"/>
      <c r="AG179" s="720"/>
    </row>
    <row r="180" spans="1:47" s="686" customFormat="1" ht="22.5">
      <c r="A180" s="1202"/>
      <c r="B180" s="1202">
        <v>1</v>
      </c>
      <c r="C180" s="981"/>
      <c r="D180" s="981"/>
      <c r="E180" s="981"/>
      <c r="F180" s="981"/>
      <c r="G180" s="986"/>
      <c r="H180" s="983"/>
      <c r="I180" s="988"/>
      <c r="J180" s="973"/>
      <c r="K180" s="972"/>
      <c r="L180" s="725" t="str">
        <f>mergeValue(A180) &amp;"."&amp; mergeValue(B180)</f>
        <v>1.1</v>
      </c>
      <c r="M180" s="693" t="s">
        <v>16</v>
      </c>
      <c r="N180" s="717"/>
      <c r="O180" s="1295"/>
      <c r="P180" s="1296"/>
      <c r="Q180" s="1296"/>
      <c r="R180" s="1296"/>
      <c r="S180" s="1296"/>
      <c r="T180" s="1296"/>
      <c r="U180" s="1296"/>
      <c r="V180" s="1296"/>
      <c r="W180" s="1297"/>
      <c r="X180" s="718" t="s">
        <v>477</v>
      </c>
      <c r="Y180" s="720"/>
      <c r="Z180" s="720"/>
      <c r="AA180" s="720"/>
      <c r="AB180" s="720"/>
      <c r="AC180" s="720"/>
      <c r="AD180" s="720"/>
      <c r="AE180" s="720"/>
      <c r="AF180" s="720"/>
      <c r="AG180" s="720"/>
    </row>
    <row r="181" spans="1:47" s="686" customFormat="1" ht="22.5">
      <c r="A181" s="1202"/>
      <c r="B181" s="1202"/>
      <c r="C181" s="1202">
        <v>1</v>
      </c>
      <c r="D181" s="981"/>
      <c r="E181" s="981"/>
      <c r="F181" s="981"/>
      <c r="G181" s="986"/>
      <c r="H181" s="983"/>
      <c r="I181" s="989"/>
      <c r="J181" s="973"/>
      <c r="K181" s="972"/>
      <c r="L181" s="725" t="str">
        <f>mergeValue(A181) &amp;"."&amp; mergeValue(B181)&amp;"."&amp; mergeValue(C181)</f>
        <v>1.1.1</v>
      </c>
      <c r="M181" s="694" t="s">
        <v>7</v>
      </c>
      <c r="N181" s="717"/>
      <c r="O181" s="1295"/>
      <c r="P181" s="1296"/>
      <c r="Q181" s="1296"/>
      <c r="R181" s="1296"/>
      <c r="S181" s="1296"/>
      <c r="T181" s="1296"/>
      <c r="U181" s="1296"/>
      <c r="V181" s="1296"/>
      <c r="W181" s="1297"/>
      <c r="X181" s="718" t="s">
        <v>633</v>
      </c>
      <c r="Y181" s="720"/>
      <c r="Z181" s="720"/>
      <c r="AA181" s="720"/>
      <c r="AB181" s="720"/>
      <c r="AC181" s="720"/>
      <c r="AD181" s="720"/>
      <c r="AE181" s="720"/>
      <c r="AF181" s="720"/>
      <c r="AG181" s="720"/>
    </row>
    <row r="182" spans="1:47" s="686" customFormat="1" ht="22.5">
      <c r="A182" s="1202"/>
      <c r="B182" s="1202"/>
      <c r="C182" s="1202"/>
      <c r="D182" s="1202">
        <v>1</v>
      </c>
      <c r="E182" s="981"/>
      <c r="F182" s="981"/>
      <c r="G182" s="986"/>
      <c r="H182" s="983"/>
      <c r="I182" s="989"/>
      <c r="J182" s="987"/>
      <c r="K182" s="972"/>
      <c r="L182" s="725" t="str">
        <f>mergeValue(A182) &amp;"."&amp; mergeValue(B182)&amp;"."&amp; mergeValue(C182)&amp;"."&amp; mergeValue(D182)</f>
        <v>1.1.1.1</v>
      </c>
      <c r="M182" s="695" t="s">
        <v>22</v>
      </c>
      <c r="N182" s="717"/>
      <c r="O182" s="1295"/>
      <c r="P182" s="1296"/>
      <c r="Q182" s="1296"/>
      <c r="R182" s="1296"/>
      <c r="S182" s="1296"/>
      <c r="T182" s="1296"/>
      <c r="U182" s="1296"/>
      <c r="V182" s="1296"/>
      <c r="W182" s="1297"/>
      <c r="X182" s="718" t="s">
        <v>687</v>
      </c>
      <c r="Y182" s="720"/>
      <c r="Z182" s="720"/>
      <c r="AA182" s="720"/>
      <c r="AB182" s="720"/>
      <c r="AC182" s="720"/>
      <c r="AD182" s="720"/>
      <c r="AE182" s="720"/>
      <c r="AF182" s="720"/>
      <c r="AG182" s="720"/>
    </row>
    <row r="183" spans="1:47" s="686" customFormat="1" ht="56.25" customHeight="1">
      <c r="A183" s="1202"/>
      <c r="B183" s="1202"/>
      <c r="C183" s="1202"/>
      <c r="D183" s="1202"/>
      <c r="E183" s="981">
        <v>1</v>
      </c>
      <c r="F183" s="981"/>
      <c r="G183" s="986"/>
      <c r="H183" s="983"/>
      <c r="I183" s="989"/>
      <c r="J183" s="987"/>
      <c r="K183" s="977"/>
      <c r="L183" s="725" t="str">
        <f>mergeValue(A183) &amp;"."&amp; mergeValue(B183)&amp;"."&amp; mergeValue(C183)&amp;"."&amp; mergeValue(D183)&amp;"."&amp; mergeValue(E183)</f>
        <v>1.1.1.1.1</v>
      </c>
      <c r="M183" s="1072"/>
      <c r="N183" s="691"/>
      <c r="O183" s="1074"/>
      <c r="P183" s="1075"/>
      <c r="Q183" s="672"/>
      <c r="R183" s="672"/>
      <c r="S183" s="1091"/>
      <c r="T183" s="651" t="s">
        <v>84</v>
      </c>
      <c r="U183" s="1091"/>
      <c r="V183" s="651" t="s">
        <v>84</v>
      </c>
      <c r="W183" s="728"/>
      <c r="X183" s="718" t="s">
        <v>688</v>
      </c>
      <c r="Y183" s="720" t="str">
        <f>strCheckDateTwo(N183:W183)</f>
        <v/>
      </c>
      <c r="Z183" s="720"/>
      <c r="AA183" s="720"/>
      <c r="AB183" s="720"/>
      <c r="AC183" s="720"/>
      <c r="AD183" s="720"/>
      <c r="AE183" s="720"/>
      <c r="AF183" s="720"/>
      <c r="AG183" s="720"/>
    </row>
    <row r="184" spans="1:47" s="686" customFormat="1" ht="14.25" hidden="1" customHeight="1">
      <c r="A184" s="1202"/>
      <c r="B184" s="1202"/>
      <c r="C184" s="1202"/>
      <c r="D184" s="1202"/>
      <c r="E184" s="981"/>
      <c r="F184" s="981"/>
      <c r="G184" s="986"/>
      <c r="H184" s="983"/>
      <c r="I184" s="989"/>
      <c r="J184" s="987"/>
      <c r="K184" s="977"/>
      <c r="L184" s="715"/>
      <c r="M184" s="702"/>
      <c r="N184" s="647"/>
      <c r="O184" s="647"/>
      <c r="P184" s="647"/>
      <c r="Q184" s="647"/>
      <c r="R184" s="719" t="str">
        <f>S183 &amp; "-" &amp; U183</f>
        <v>-</v>
      </c>
      <c r="S184" s="729"/>
      <c r="T184" s="721"/>
      <c r="U184" s="729"/>
      <c r="V184" s="647"/>
      <c r="W184" s="647"/>
      <c r="X184" s="701"/>
      <c r="Y184" s="720"/>
      <c r="Z184" s="720"/>
      <c r="AA184" s="720"/>
      <c r="AB184" s="720"/>
      <c r="AC184" s="720"/>
      <c r="AD184" s="720"/>
      <c r="AE184" s="720"/>
      <c r="AF184" s="720"/>
      <c r="AG184" s="720"/>
    </row>
    <row r="185" spans="1:47" s="686" customFormat="1" ht="15" customHeight="1">
      <c r="A185" s="1202"/>
      <c r="B185" s="1202"/>
      <c r="C185" s="1202"/>
      <c r="D185" s="1202"/>
      <c r="E185" s="981"/>
      <c r="F185" s="981"/>
      <c r="G185" s="986"/>
      <c r="H185" s="983"/>
      <c r="I185" s="989"/>
      <c r="J185" s="987"/>
      <c r="K185" s="977"/>
      <c r="L185" s="689"/>
      <c r="M185" s="698" t="s">
        <v>5</v>
      </c>
      <c r="N185" s="696"/>
      <c r="O185" s="692"/>
      <c r="P185" s="692"/>
      <c r="Q185" s="692"/>
      <c r="R185" s="692"/>
      <c r="S185" s="709"/>
      <c r="T185" s="705"/>
      <c r="U185" s="704"/>
      <c r="V185" s="696"/>
      <c r="W185" s="696"/>
      <c r="X185" s="700"/>
      <c r="Y185" s="720"/>
      <c r="Z185" s="720"/>
      <c r="AA185" s="720"/>
      <c r="AB185" s="720"/>
      <c r="AC185" s="720"/>
      <c r="AD185" s="720"/>
      <c r="AE185" s="720"/>
      <c r="AF185" s="720"/>
      <c r="AG185" s="720"/>
    </row>
    <row r="186" spans="1:47" s="685" customFormat="1" ht="15" customHeight="1">
      <c r="A186" s="1202"/>
      <c r="B186" s="1202"/>
      <c r="C186" s="1202"/>
      <c r="D186" s="985"/>
      <c r="E186" s="985"/>
      <c r="F186" s="985"/>
      <c r="G186" s="986"/>
      <c r="H186" s="985"/>
      <c r="I186" s="989"/>
      <c r="J186" s="975"/>
      <c r="K186" s="979"/>
      <c r="L186" s="689"/>
      <c r="M186" s="697" t="s">
        <v>17</v>
      </c>
      <c r="N186" s="696"/>
      <c r="O186" s="692"/>
      <c r="P186" s="692"/>
      <c r="Q186" s="692"/>
      <c r="R186" s="692"/>
      <c r="S186" s="709"/>
      <c r="T186" s="705"/>
      <c r="U186" s="704"/>
      <c r="V186" s="696"/>
      <c r="W186" s="705"/>
      <c r="X186" s="700"/>
      <c r="Y186" s="722"/>
      <c r="Z186" s="722"/>
      <c r="AA186" s="722"/>
      <c r="AB186" s="722"/>
      <c r="AC186" s="722"/>
      <c r="AD186" s="722"/>
      <c r="AE186" s="722"/>
      <c r="AF186" s="722"/>
      <c r="AG186" s="722"/>
    </row>
    <row r="187" spans="1:47" s="685" customFormat="1" ht="15" customHeight="1">
      <c r="A187" s="1202"/>
      <c r="B187" s="1202"/>
      <c r="C187" s="985"/>
      <c r="D187" s="985"/>
      <c r="E187" s="985"/>
      <c r="F187" s="985"/>
      <c r="G187" s="986"/>
      <c r="H187" s="985"/>
      <c r="I187" s="980"/>
      <c r="J187" s="975"/>
      <c r="K187" s="979"/>
      <c r="L187" s="689"/>
      <c r="M187" s="696" t="s">
        <v>18</v>
      </c>
      <c r="N187" s="696"/>
      <c r="O187" s="692"/>
      <c r="P187" s="692"/>
      <c r="Q187" s="692"/>
      <c r="R187" s="692"/>
      <c r="S187" s="709"/>
      <c r="T187" s="705"/>
      <c r="U187" s="704"/>
      <c r="V187" s="696"/>
      <c r="W187" s="705"/>
      <c r="X187" s="700"/>
      <c r="Y187" s="722"/>
      <c r="Z187" s="722"/>
      <c r="AA187" s="722"/>
      <c r="AB187" s="722"/>
      <c r="AC187" s="722"/>
      <c r="AD187" s="722"/>
      <c r="AE187" s="722"/>
      <c r="AF187" s="722"/>
      <c r="AG187" s="722"/>
    </row>
    <row r="188" spans="1:47" s="685" customFormat="1" ht="15" customHeight="1">
      <c r="A188" s="1202"/>
      <c r="B188" s="985"/>
      <c r="C188" s="985"/>
      <c r="D188" s="985"/>
      <c r="E188" s="985"/>
      <c r="F188" s="985"/>
      <c r="G188" s="986"/>
      <c r="H188" s="985"/>
      <c r="I188" s="980"/>
      <c r="J188" s="975"/>
      <c r="K188" s="979"/>
      <c r="L188" s="689"/>
      <c r="M188" s="699" t="s">
        <v>19</v>
      </c>
      <c r="N188" s="696"/>
      <c r="O188" s="692"/>
      <c r="P188" s="692"/>
      <c r="Q188" s="692"/>
      <c r="R188" s="692"/>
      <c r="S188" s="709"/>
      <c r="T188" s="705"/>
      <c r="U188" s="704"/>
      <c r="V188" s="696"/>
      <c r="W188" s="705"/>
      <c r="X188" s="700"/>
      <c r="Y188" s="722"/>
      <c r="Z188" s="722"/>
      <c r="AA188" s="722"/>
      <c r="AB188" s="722"/>
      <c r="AC188" s="722"/>
      <c r="AD188" s="722"/>
      <c r="AE188" s="722"/>
      <c r="AF188" s="722"/>
      <c r="AG188" s="722"/>
    </row>
    <row r="189" spans="1:47" s="685" customFormat="1" ht="15" customHeight="1">
      <c r="A189" s="971"/>
      <c r="B189" s="971"/>
      <c r="C189" s="971"/>
      <c r="D189" s="971"/>
      <c r="E189" s="971"/>
      <c r="F189" s="971"/>
      <c r="G189" s="978"/>
      <c r="H189" s="979"/>
      <c r="I189" s="974"/>
      <c r="J189" s="975"/>
      <c r="K189" s="971"/>
      <c r="L189" s="689"/>
      <c r="M189" s="706" t="s">
        <v>309</v>
      </c>
      <c r="N189" s="696"/>
      <c r="O189" s="692"/>
      <c r="P189" s="692"/>
      <c r="Q189" s="692"/>
      <c r="R189" s="692"/>
      <c r="S189" s="709"/>
      <c r="T189" s="705"/>
      <c r="U189" s="704"/>
      <c r="V189" s="696"/>
      <c r="W189" s="705"/>
      <c r="X189" s="700"/>
      <c r="Y189" s="722"/>
      <c r="Z189" s="722"/>
      <c r="AA189" s="722"/>
      <c r="AB189" s="722"/>
      <c r="AC189" s="722"/>
      <c r="AD189" s="722"/>
      <c r="AE189" s="722"/>
      <c r="AF189" s="722"/>
      <c r="AG189" s="722"/>
    </row>
    <row r="190" spans="1:47" ht="15" customHeight="1">
      <c r="G190" s="156"/>
      <c r="H190" s="157"/>
      <c r="I190" s="157"/>
      <c r="J190" s="85"/>
      <c r="K190" s="157"/>
      <c r="L190" s="157"/>
      <c r="M190" s="157"/>
      <c r="N190" s="157"/>
      <c r="O190" s="157"/>
      <c r="P190" s="157"/>
      <c r="Q190" s="157"/>
      <c r="R190" s="157"/>
      <c r="S190" s="157"/>
      <c r="T190" s="157"/>
      <c r="U190" s="157"/>
      <c r="V190" s="157"/>
      <c r="W190" s="157"/>
      <c r="X190" s="157"/>
      <c r="Y190" s="157"/>
      <c r="Z190" s="157"/>
      <c r="AA190" s="157"/>
      <c r="AB190" s="157"/>
      <c r="AC190" s="157"/>
      <c r="AD190" s="157"/>
      <c r="AE190" s="157"/>
      <c r="AF190" s="157"/>
      <c r="AG190" s="157"/>
      <c r="AH190" s="157"/>
      <c r="AI190" s="157"/>
      <c r="AJ190" s="157"/>
      <c r="AK190" s="157"/>
      <c r="AL190" s="204"/>
      <c r="AM190" s="204"/>
      <c r="AN190" s="204"/>
      <c r="AO190" s="204"/>
      <c r="AP190" s="204"/>
      <c r="AQ190" s="204"/>
      <c r="AR190" s="204"/>
      <c r="AS190" s="204"/>
      <c r="AT190" s="204"/>
      <c r="AU190" s="204"/>
    </row>
    <row r="191" spans="1:47" s="35" customFormat="1" ht="17.100000000000001" customHeight="1">
      <c r="G191" s="35" t="s">
        <v>13</v>
      </c>
      <c r="I191" s="35" t="s">
        <v>209</v>
      </c>
      <c r="T191" s="158"/>
    </row>
    <row r="192" spans="1:47" ht="17.100000000000001" customHeight="1">
      <c r="L192" s="122"/>
      <c r="M192" s="122"/>
      <c r="N192" s="122"/>
      <c r="O192" s="122"/>
      <c r="P192" s="122"/>
      <c r="Q192" s="122"/>
      <c r="R192" s="122"/>
      <c r="S192" s="122"/>
      <c r="T192" s="122"/>
      <c r="U192" s="122"/>
      <c r="V192" s="122"/>
      <c r="W192" s="122"/>
      <c r="X192" s="122"/>
      <c r="Y192" s="122"/>
      <c r="Z192" s="122"/>
      <c r="AA192" s="122"/>
      <c r="AB192" s="122"/>
      <c r="AC192" s="122"/>
      <c r="AD192" s="122"/>
      <c r="AE192" s="122"/>
      <c r="AF192" s="122"/>
      <c r="AG192" s="122"/>
      <c r="AH192" s="122"/>
      <c r="AI192" s="122"/>
      <c r="AJ192" s="122"/>
      <c r="AK192" s="122"/>
      <c r="AL192" s="122"/>
    </row>
    <row r="193" spans="1:46" s="686" customFormat="1" ht="22.5">
      <c r="A193" s="1202">
        <v>1</v>
      </c>
      <c r="B193" s="1015"/>
      <c r="C193" s="1015"/>
      <c r="D193" s="1015"/>
      <c r="E193" s="1015"/>
      <c r="F193" s="1008"/>
      <c r="G193" s="1014"/>
      <c r="H193" s="1014"/>
      <c r="I193" s="997"/>
      <c r="J193" s="996"/>
      <c r="K193" s="996"/>
      <c r="L193" s="725">
        <f>mergeValue(A193)</f>
        <v>1</v>
      </c>
      <c r="M193" s="642" t="s">
        <v>20</v>
      </c>
      <c r="N193" s="1292"/>
      <c r="O193" s="1293"/>
      <c r="P193" s="1293"/>
      <c r="Q193" s="1293"/>
      <c r="R193" s="1293"/>
      <c r="S193" s="1293"/>
      <c r="T193" s="1293"/>
      <c r="U193" s="1293"/>
      <c r="V193" s="1293"/>
      <c r="W193" s="1293"/>
      <c r="X193" s="1293"/>
      <c r="Y193" s="1293"/>
      <c r="Z193" s="1293"/>
      <c r="AA193" s="1293"/>
      <c r="AB193" s="1293"/>
      <c r="AC193" s="1293"/>
      <c r="AD193" s="1293"/>
      <c r="AE193" s="1293"/>
      <c r="AF193" s="1294"/>
      <c r="AG193" s="718" t="s">
        <v>476</v>
      </c>
      <c r="AH193" s="720"/>
      <c r="AI193" s="720"/>
      <c r="AJ193" s="720"/>
      <c r="AK193" s="720"/>
      <c r="AL193" s="720"/>
      <c r="AM193" s="720"/>
      <c r="AN193" s="720"/>
      <c r="AO193" s="720"/>
      <c r="AP193" s="720"/>
      <c r="AQ193" s="720"/>
      <c r="AR193" s="720"/>
    </row>
    <row r="194" spans="1:46" s="686" customFormat="1" ht="22.5">
      <c r="A194" s="1202"/>
      <c r="B194" s="1202">
        <v>1</v>
      </c>
      <c r="C194" s="1015"/>
      <c r="D194" s="1015"/>
      <c r="E194" s="1015"/>
      <c r="F194" s="1008"/>
      <c r="G194" s="1017"/>
      <c r="H194" s="1018"/>
      <c r="I194" s="998"/>
      <c r="J194" s="993"/>
      <c r="K194" s="991"/>
      <c r="L194" s="725" t="str">
        <f>mergeValue(A194) &amp;"."&amp; mergeValue(B194)</f>
        <v>1.1</v>
      </c>
      <c r="M194" s="693" t="s">
        <v>16</v>
      </c>
      <c r="N194" s="1289"/>
      <c r="O194" s="1290"/>
      <c r="P194" s="1290"/>
      <c r="Q194" s="1290"/>
      <c r="R194" s="1290"/>
      <c r="S194" s="1290"/>
      <c r="T194" s="1290"/>
      <c r="U194" s="1290"/>
      <c r="V194" s="1290"/>
      <c r="W194" s="1290"/>
      <c r="X194" s="1290"/>
      <c r="Y194" s="1290"/>
      <c r="Z194" s="1290"/>
      <c r="AA194" s="1290"/>
      <c r="AB194" s="1290"/>
      <c r="AC194" s="1290"/>
      <c r="AD194" s="1290"/>
      <c r="AE194" s="1290"/>
      <c r="AF194" s="1291"/>
      <c r="AG194" s="718" t="s">
        <v>477</v>
      </c>
      <c r="AH194" s="720"/>
      <c r="AI194" s="720"/>
      <c r="AJ194" s="720"/>
      <c r="AK194" s="720"/>
      <c r="AL194" s="720"/>
      <c r="AM194" s="720"/>
      <c r="AN194" s="720"/>
      <c r="AO194" s="720"/>
      <c r="AP194" s="720"/>
      <c r="AQ194" s="720"/>
      <c r="AR194" s="720"/>
    </row>
    <row r="195" spans="1:46" s="686" customFormat="1" ht="22.5">
      <c r="A195" s="1202"/>
      <c r="B195" s="1202"/>
      <c r="C195" s="1202">
        <v>1</v>
      </c>
      <c r="D195" s="1015"/>
      <c r="E195" s="1015"/>
      <c r="F195" s="1008"/>
      <c r="G195" s="1017"/>
      <c r="H195" s="1018"/>
      <c r="I195" s="998"/>
      <c r="J195" s="993"/>
      <c r="K195" s="991"/>
      <c r="L195" s="725" t="str">
        <f>mergeValue(A195) &amp;"."&amp; mergeValue(B195)&amp;"."&amp; mergeValue(C195)</f>
        <v>1.1.1</v>
      </c>
      <c r="M195" s="694" t="s">
        <v>7</v>
      </c>
      <c r="N195" s="1289"/>
      <c r="O195" s="1290"/>
      <c r="P195" s="1290"/>
      <c r="Q195" s="1290"/>
      <c r="R195" s="1290"/>
      <c r="S195" s="1290"/>
      <c r="T195" s="1290"/>
      <c r="U195" s="1290"/>
      <c r="V195" s="1290"/>
      <c r="W195" s="1290"/>
      <c r="X195" s="1290"/>
      <c r="Y195" s="1290"/>
      <c r="Z195" s="1290"/>
      <c r="AA195" s="1290"/>
      <c r="AB195" s="1290"/>
      <c r="AC195" s="1290"/>
      <c r="AD195" s="1290"/>
      <c r="AE195" s="1290"/>
      <c r="AF195" s="1291"/>
      <c r="AG195" s="718" t="s">
        <v>633</v>
      </c>
      <c r="AH195" s="720"/>
      <c r="AI195" s="720"/>
      <c r="AJ195" s="720"/>
      <c r="AK195" s="720"/>
      <c r="AL195" s="720"/>
      <c r="AM195" s="720"/>
      <c r="AN195" s="720"/>
      <c r="AO195" s="720"/>
      <c r="AP195" s="720"/>
      <c r="AQ195" s="720"/>
      <c r="AR195" s="720"/>
    </row>
    <row r="196" spans="1:46" s="686" customFormat="1" ht="15" customHeight="1">
      <c r="A196" s="1202"/>
      <c r="B196" s="1202"/>
      <c r="C196" s="1202"/>
      <c r="D196" s="1202">
        <v>1</v>
      </c>
      <c r="E196" s="1015"/>
      <c r="F196" s="1008"/>
      <c r="G196" s="1017"/>
      <c r="H196" s="1018"/>
      <c r="I196" s="998"/>
      <c r="J196" s="993"/>
      <c r="K196" s="991"/>
      <c r="L196" s="725" t="str">
        <f>mergeValue(A196) &amp;"."&amp; mergeValue(B196)&amp;"."&amp; mergeValue(C196)&amp;"."&amp; mergeValue(D196)</f>
        <v>1.1.1.1</v>
      </c>
      <c r="M196" s="695" t="s">
        <v>22</v>
      </c>
      <c r="N196" s="1289"/>
      <c r="O196" s="1290"/>
      <c r="P196" s="1290"/>
      <c r="Q196" s="1290"/>
      <c r="R196" s="1290"/>
      <c r="S196" s="1290"/>
      <c r="T196" s="1290"/>
      <c r="U196" s="1290"/>
      <c r="V196" s="1290"/>
      <c r="W196" s="1290"/>
      <c r="X196" s="1290"/>
      <c r="Y196" s="1290"/>
      <c r="Z196" s="1290"/>
      <c r="AA196" s="1290"/>
      <c r="AB196" s="1290"/>
      <c r="AC196" s="1290"/>
      <c r="AD196" s="1290"/>
      <c r="AE196" s="1290"/>
      <c r="AF196" s="1291"/>
      <c r="AG196" s="718" t="s">
        <v>680</v>
      </c>
      <c r="AH196" s="720"/>
      <c r="AI196" s="720"/>
      <c r="AJ196" s="720"/>
      <c r="AK196" s="720"/>
      <c r="AL196" s="720"/>
      <c r="AM196" s="720"/>
      <c r="AN196" s="720"/>
      <c r="AO196" s="720"/>
      <c r="AP196" s="720"/>
      <c r="AQ196" s="720"/>
      <c r="AR196" s="720"/>
    </row>
    <row r="197" spans="1:46" s="686" customFormat="1" ht="17.100000000000001" customHeight="1">
      <c r="A197" s="1202"/>
      <c r="B197" s="1202"/>
      <c r="C197" s="1202"/>
      <c r="D197" s="1202"/>
      <c r="E197" s="1202">
        <v>1</v>
      </c>
      <c r="F197" s="1008"/>
      <c r="G197" s="1017"/>
      <c r="H197" s="1018"/>
      <c r="I197" s="1019"/>
      <c r="J197" s="1009"/>
      <c r="K197" s="1160"/>
      <c r="L197" s="1263" t="str">
        <f>mergeValue(A197) &amp;"."&amp; mergeValue(B197)&amp;"."&amp; mergeValue(C197)&amp;"."&amp; mergeValue(D197)&amp;"."&amp; mergeValue(E197)</f>
        <v>1.1.1.1.1</v>
      </c>
      <c r="M197" s="1264"/>
      <c r="N197" s="1209" t="s">
        <v>85</v>
      </c>
      <c r="O197" s="1271"/>
      <c r="P197" s="1269">
        <v>1</v>
      </c>
      <c r="Q197" s="1320"/>
      <c r="R197" s="1209" t="s">
        <v>85</v>
      </c>
      <c r="S197" s="1271"/>
      <c r="T197" s="1269">
        <v>1</v>
      </c>
      <c r="U197" s="1320"/>
      <c r="V197" s="1209" t="s">
        <v>85</v>
      </c>
      <c r="W197" s="702"/>
      <c r="X197" s="690">
        <v>1</v>
      </c>
      <c r="Y197" s="1096"/>
      <c r="Z197" s="672"/>
      <c r="AA197" s="672"/>
      <c r="AB197" s="1244"/>
      <c r="AC197" s="1209" t="s">
        <v>84</v>
      </c>
      <c r="AD197" s="1244"/>
      <c r="AE197" s="1209" t="s">
        <v>84</v>
      </c>
      <c r="AF197" s="716"/>
      <c r="AG197" s="1266" t="s">
        <v>681</v>
      </c>
      <c r="AH197" s="720" t="str">
        <f>strCheckDate(Z198:AF198)</f>
        <v/>
      </c>
      <c r="AI197" s="723" t="str">
        <f>IF(AND(COUNTIF(AJ192:AJ192,AJ197)&gt;1,AJ197&lt;&gt;""),"ErrUnique:HasDoubleConn","")</f>
        <v/>
      </c>
      <c r="AJ197" s="723"/>
      <c r="AK197" s="723"/>
      <c r="AL197" s="723"/>
      <c r="AM197" s="723"/>
      <c r="AN197" s="723"/>
      <c r="AO197" s="720"/>
      <c r="AP197" s="720"/>
      <c r="AQ197" s="720"/>
      <c r="AR197" s="720"/>
    </row>
    <row r="198" spans="1:46" s="686" customFormat="1" ht="17.100000000000001" customHeight="1">
      <c r="A198" s="1202"/>
      <c r="B198" s="1202"/>
      <c r="C198" s="1202"/>
      <c r="D198" s="1202"/>
      <c r="E198" s="1202"/>
      <c r="F198" s="1008"/>
      <c r="G198" s="1017"/>
      <c r="H198" s="1018"/>
      <c r="I198" s="1019"/>
      <c r="J198" s="1009"/>
      <c r="K198" s="1160"/>
      <c r="L198" s="1263"/>
      <c r="M198" s="1264"/>
      <c r="N198" s="1209"/>
      <c r="O198" s="1271"/>
      <c r="P198" s="1269"/>
      <c r="Q198" s="1320"/>
      <c r="R198" s="1209"/>
      <c r="S198" s="1271"/>
      <c r="T198" s="1269"/>
      <c r="U198" s="1320"/>
      <c r="V198" s="1209"/>
      <c r="W198" s="727"/>
      <c r="X198" s="706"/>
      <c r="Y198" s="706"/>
      <c r="Z198" s="708"/>
      <c r="AA198" s="604" t="str">
        <f>AB197 &amp; "-" &amp; AD197</f>
        <v>-</v>
      </c>
      <c r="AB198" s="1208"/>
      <c r="AC198" s="1209"/>
      <c r="AD198" s="1208"/>
      <c r="AE198" s="1209"/>
      <c r="AF198" s="674"/>
      <c r="AG198" s="1267"/>
      <c r="AH198" s="720"/>
      <c r="AI198" s="723"/>
      <c r="AJ198" s="723"/>
      <c r="AK198" s="723"/>
      <c r="AL198" s="723"/>
      <c r="AM198" s="723"/>
      <c r="AN198" s="723"/>
      <c r="AO198" s="720"/>
      <c r="AP198" s="720"/>
      <c r="AQ198" s="720"/>
      <c r="AR198" s="720"/>
    </row>
    <row r="199" spans="1:46" s="686" customFormat="1" ht="17.100000000000001" customHeight="1">
      <c r="A199" s="1202"/>
      <c r="B199" s="1202"/>
      <c r="C199" s="1202"/>
      <c r="D199" s="1202"/>
      <c r="E199" s="1202"/>
      <c r="F199" s="1008"/>
      <c r="G199" s="1017"/>
      <c r="H199" s="1018"/>
      <c r="I199" s="1019"/>
      <c r="J199" s="1009"/>
      <c r="K199" s="1160"/>
      <c r="L199" s="1263"/>
      <c r="M199" s="1264"/>
      <c r="N199" s="1209"/>
      <c r="O199" s="1271"/>
      <c r="P199" s="1269"/>
      <c r="Q199" s="1320"/>
      <c r="R199" s="1209"/>
      <c r="S199" s="603"/>
      <c r="T199" s="699"/>
      <c r="U199" s="706"/>
      <c r="V199" s="707"/>
      <c r="W199" s="707"/>
      <c r="X199" s="707"/>
      <c r="Y199" s="707"/>
      <c r="Z199" s="708"/>
      <c r="AA199" s="708"/>
      <c r="AB199" s="709"/>
      <c r="AC199" s="705"/>
      <c r="AD199" s="705"/>
      <c r="AE199" s="709"/>
      <c r="AF199" s="705"/>
      <c r="AG199" s="1267"/>
      <c r="AH199" s="720"/>
      <c r="AI199" s="723"/>
      <c r="AJ199" s="723"/>
      <c r="AK199" s="723"/>
      <c r="AL199" s="723"/>
      <c r="AM199" s="723"/>
      <c r="AN199" s="723"/>
      <c r="AO199" s="720"/>
      <c r="AP199" s="720"/>
      <c r="AQ199" s="720"/>
      <c r="AR199" s="720"/>
    </row>
    <row r="200" spans="1:46" s="686" customFormat="1" ht="17.100000000000001" customHeight="1">
      <c r="A200" s="1202"/>
      <c r="B200" s="1202"/>
      <c r="C200" s="1202"/>
      <c r="D200" s="1202"/>
      <c r="E200" s="1202"/>
      <c r="F200" s="1008"/>
      <c r="G200" s="1017"/>
      <c r="H200" s="1018"/>
      <c r="I200" s="1019"/>
      <c r="J200" s="1009"/>
      <c r="K200" s="1160"/>
      <c r="L200" s="1263"/>
      <c r="M200" s="1264"/>
      <c r="N200" s="1209"/>
      <c r="O200" s="710"/>
      <c r="P200" s="712"/>
      <c r="Q200" s="711"/>
      <c r="R200" s="707"/>
      <c r="S200" s="707"/>
      <c r="T200" s="707"/>
      <c r="U200" s="707"/>
      <c r="V200" s="707"/>
      <c r="W200" s="707"/>
      <c r="X200" s="707"/>
      <c r="Y200" s="707"/>
      <c r="Z200" s="708"/>
      <c r="AA200" s="708"/>
      <c r="AB200" s="709"/>
      <c r="AC200" s="705"/>
      <c r="AD200" s="705"/>
      <c r="AE200" s="709"/>
      <c r="AF200" s="705"/>
      <c r="AG200" s="1267"/>
      <c r="AH200" s="720"/>
      <c r="AI200" s="723"/>
      <c r="AJ200" s="723"/>
      <c r="AK200" s="723"/>
      <c r="AL200" s="723"/>
      <c r="AM200" s="723"/>
      <c r="AN200" s="723"/>
      <c r="AO200" s="720"/>
      <c r="AP200" s="720"/>
      <c r="AQ200" s="720"/>
      <c r="AR200" s="720"/>
    </row>
    <row r="201" spans="1:46" s="685" customFormat="1" ht="15" customHeight="1">
      <c r="A201" s="1202"/>
      <c r="B201" s="1202"/>
      <c r="C201" s="1202"/>
      <c r="D201" s="1202"/>
      <c r="E201" s="1016"/>
      <c r="F201" s="1010"/>
      <c r="G201" s="1012"/>
      <c r="H201" s="1010"/>
      <c r="I201" s="1019"/>
      <c r="J201" s="1009"/>
      <c r="K201" s="1004"/>
      <c r="L201" s="689"/>
      <c r="M201" s="698" t="s">
        <v>5</v>
      </c>
      <c r="N201" s="698"/>
      <c r="O201" s="698"/>
      <c r="P201" s="698"/>
      <c r="Q201" s="698"/>
      <c r="R201" s="698"/>
      <c r="S201" s="698"/>
      <c r="T201" s="698"/>
      <c r="U201" s="698"/>
      <c r="V201" s="698"/>
      <c r="W201" s="698"/>
      <c r="X201" s="698"/>
      <c r="Y201" s="698"/>
      <c r="Z201" s="698"/>
      <c r="AA201" s="698"/>
      <c r="AB201" s="698"/>
      <c r="AC201" s="698"/>
      <c r="AD201" s="698"/>
      <c r="AE201" s="698"/>
      <c r="AF201" s="698"/>
      <c r="AG201" s="1268"/>
      <c r="AH201" s="722"/>
      <c r="AI201" s="722"/>
      <c r="AJ201" s="724"/>
      <c r="AK201" s="724"/>
      <c r="AL201" s="724"/>
      <c r="AM201" s="724"/>
      <c r="AN201" s="724"/>
      <c r="AO201" s="722"/>
      <c r="AP201" s="722"/>
      <c r="AQ201" s="722"/>
      <c r="AR201" s="722"/>
    </row>
    <row r="202" spans="1:46" s="685" customFormat="1" ht="15" customHeight="1">
      <c r="A202" s="1202"/>
      <c r="B202" s="1202"/>
      <c r="C202" s="1202"/>
      <c r="D202" s="1016"/>
      <c r="E202" s="1016"/>
      <c r="F202" s="1010"/>
      <c r="G202" s="1017"/>
      <c r="H202" s="1010"/>
      <c r="I202" s="1004"/>
      <c r="J202" s="995"/>
      <c r="K202" s="1004"/>
      <c r="L202" s="689"/>
      <c r="M202" s="697" t="s">
        <v>17</v>
      </c>
      <c r="N202" s="697"/>
      <c r="O202" s="697"/>
      <c r="P202" s="697"/>
      <c r="Q202" s="697"/>
      <c r="R202" s="697"/>
      <c r="S202" s="697"/>
      <c r="T202" s="697"/>
      <c r="U202" s="697"/>
      <c r="V202" s="697"/>
      <c r="W202" s="697"/>
      <c r="X202" s="697"/>
      <c r="Y202" s="697"/>
      <c r="Z202" s="697"/>
      <c r="AA202" s="697"/>
      <c r="AB202" s="697"/>
      <c r="AC202" s="697"/>
      <c r="AD202" s="697"/>
      <c r="AE202" s="697"/>
      <c r="AF202" s="705"/>
      <c r="AG202" s="700"/>
      <c r="AH202" s="722"/>
      <c r="AI202" s="722"/>
      <c r="AJ202" s="724"/>
      <c r="AK202" s="724"/>
      <c r="AL202" s="724"/>
      <c r="AM202" s="724"/>
      <c r="AN202" s="724"/>
      <c r="AO202" s="722"/>
      <c r="AP202" s="722"/>
      <c r="AQ202" s="722"/>
      <c r="AR202" s="722"/>
    </row>
    <row r="203" spans="1:46" s="685" customFormat="1" ht="15" customHeight="1">
      <c r="A203" s="1202"/>
      <c r="B203" s="1202"/>
      <c r="C203" s="1016"/>
      <c r="D203" s="1016"/>
      <c r="E203" s="1016"/>
      <c r="F203" s="1010"/>
      <c r="G203" s="1017"/>
      <c r="H203" s="1010"/>
      <c r="I203" s="1004"/>
      <c r="J203" s="995"/>
      <c r="K203" s="1004"/>
      <c r="L203" s="689"/>
      <c r="M203" s="696" t="s">
        <v>18</v>
      </c>
      <c r="N203" s="696"/>
      <c r="O203" s="696"/>
      <c r="P203" s="696"/>
      <c r="Q203" s="696"/>
      <c r="R203" s="696"/>
      <c r="S203" s="696"/>
      <c r="T203" s="696"/>
      <c r="U203" s="696"/>
      <c r="V203" s="696"/>
      <c r="W203" s="696"/>
      <c r="X203" s="696"/>
      <c r="Y203" s="696"/>
      <c r="Z203" s="692"/>
      <c r="AA203" s="692"/>
      <c r="AB203" s="709"/>
      <c r="AC203" s="705"/>
      <c r="AD203" s="704"/>
      <c r="AE203" s="696"/>
      <c r="AF203" s="705"/>
      <c r="AG203" s="700"/>
      <c r="AH203" s="722"/>
      <c r="AI203" s="722"/>
      <c r="AJ203" s="722"/>
      <c r="AK203" s="722"/>
      <c r="AL203" s="722"/>
      <c r="AM203" s="722"/>
      <c r="AN203" s="722"/>
      <c r="AO203" s="722"/>
      <c r="AP203" s="722"/>
      <c r="AQ203" s="722"/>
      <c r="AR203" s="722"/>
    </row>
    <row r="204" spans="1:46" s="685" customFormat="1" ht="15" customHeight="1">
      <c r="A204" s="1202"/>
      <c r="B204" s="1016"/>
      <c r="C204" s="1016"/>
      <c r="D204" s="1016"/>
      <c r="E204" s="1016"/>
      <c r="F204" s="1010"/>
      <c r="G204" s="1017"/>
      <c r="H204" s="1010"/>
      <c r="I204" s="1004"/>
      <c r="J204" s="995"/>
      <c r="K204" s="1004"/>
      <c r="L204" s="689"/>
      <c r="M204" s="699" t="s">
        <v>19</v>
      </c>
      <c r="N204" s="699"/>
      <c r="O204" s="699"/>
      <c r="P204" s="699"/>
      <c r="Q204" s="699"/>
      <c r="R204" s="699"/>
      <c r="S204" s="699"/>
      <c r="T204" s="699"/>
      <c r="U204" s="699"/>
      <c r="V204" s="699"/>
      <c r="W204" s="699"/>
      <c r="X204" s="699"/>
      <c r="Y204" s="699"/>
      <c r="Z204" s="692"/>
      <c r="AA204" s="692"/>
      <c r="AB204" s="709"/>
      <c r="AC204" s="705"/>
      <c r="AD204" s="704"/>
      <c r="AE204" s="696"/>
      <c r="AF204" s="705"/>
      <c r="AG204" s="700"/>
      <c r="AH204" s="722"/>
      <c r="AI204" s="722"/>
      <c r="AJ204" s="722"/>
      <c r="AK204" s="722"/>
      <c r="AL204" s="722"/>
      <c r="AM204" s="722"/>
      <c r="AN204" s="722"/>
      <c r="AO204" s="722"/>
      <c r="AP204" s="722"/>
      <c r="AQ204" s="722"/>
      <c r="AR204" s="722"/>
    </row>
    <row r="205" spans="1:46" s="685" customFormat="1" ht="15" customHeight="1">
      <c r="A205" s="990"/>
      <c r="B205" s="990"/>
      <c r="C205" s="990"/>
      <c r="D205" s="990"/>
      <c r="E205" s="990"/>
      <c r="F205" s="990"/>
      <c r="G205" s="1003"/>
      <c r="H205" s="1004"/>
      <c r="I205" s="994"/>
      <c r="J205" s="995"/>
      <c r="K205" s="990"/>
      <c r="L205" s="689"/>
      <c r="M205" s="706" t="s">
        <v>309</v>
      </c>
      <c r="N205" s="706"/>
      <c r="O205" s="706"/>
      <c r="P205" s="706"/>
      <c r="Q205" s="706"/>
      <c r="R205" s="706"/>
      <c r="S205" s="706"/>
      <c r="T205" s="706"/>
      <c r="U205" s="706"/>
      <c r="V205" s="706"/>
      <c r="W205" s="706"/>
      <c r="X205" s="706"/>
      <c r="Y205" s="706"/>
      <c r="Z205" s="692"/>
      <c r="AA205" s="692"/>
      <c r="AB205" s="709"/>
      <c r="AC205" s="705"/>
      <c r="AD205" s="704"/>
      <c r="AE205" s="696"/>
      <c r="AF205" s="705"/>
      <c r="AG205" s="700"/>
      <c r="AH205" s="722"/>
      <c r="AI205" s="722"/>
      <c r="AJ205" s="722"/>
      <c r="AK205" s="722"/>
      <c r="AL205" s="722"/>
      <c r="AM205" s="722"/>
      <c r="AN205" s="722"/>
      <c r="AO205" s="722"/>
      <c r="AP205" s="722"/>
      <c r="AQ205" s="722"/>
      <c r="AR205" s="722"/>
    </row>
    <row r="206" spans="1:46" ht="15" customHeight="1">
      <c r="G206" s="156"/>
      <c r="H206" s="157"/>
      <c r="I206" s="157"/>
      <c r="J206" s="85"/>
      <c r="K206" s="157"/>
      <c r="L206" s="157"/>
      <c r="M206" s="157"/>
      <c r="N206" s="157"/>
      <c r="O206" s="157"/>
      <c r="P206" s="157"/>
      <c r="Q206" s="157"/>
      <c r="R206" s="157"/>
      <c r="S206" s="157"/>
      <c r="T206" s="157"/>
      <c r="U206" s="157"/>
      <c r="V206" s="157"/>
      <c r="W206" s="157"/>
      <c r="X206" s="157"/>
      <c r="Y206" s="157"/>
      <c r="Z206" s="157"/>
      <c r="AA206" s="157"/>
      <c r="AB206" s="157"/>
      <c r="AC206" s="157"/>
      <c r="AD206" s="157"/>
      <c r="AE206" s="157"/>
      <c r="AF206" s="157"/>
      <c r="AG206" s="157"/>
      <c r="AH206" s="157"/>
      <c r="AI206" s="157"/>
      <c r="AJ206" s="157"/>
      <c r="AK206" s="204"/>
      <c r="AL206" s="204"/>
      <c r="AM206" s="204"/>
      <c r="AN206" s="204"/>
      <c r="AO206" s="204"/>
      <c r="AP206" s="204"/>
      <c r="AQ206" s="204"/>
      <c r="AR206" s="204"/>
      <c r="AS206" s="204"/>
      <c r="AT206" s="204"/>
    </row>
    <row r="207" spans="1:46" ht="15" customHeight="1">
      <c r="G207" s="156"/>
      <c r="H207" s="157"/>
      <c r="I207" s="157"/>
      <c r="J207" s="85"/>
      <c r="K207" s="157"/>
      <c r="L207" s="157"/>
      <c r="M207" s="157"/>
      <c r="N207" s="157"/>
      <c r="O207" s="157"/>
      <c r="P207" s="157"/>
      <c r="Q207" s="1204"/>
      <c r="R207" s="157"/>
      <c r="S207" s="157"/>
      <c r="T207" s="157"/>
      <c r="U207" s="1204"/>
      <c r="V207" s="157"/>
      <c r="W207" s="157"/>
      <c r="X207" s="157"/>
      <c r="Y207" s="1093"/>
      <c r="Z207" s="157"/>
      <c r="AA207" s="157"/>
      <c r="AB207" s="157"/>
      <c r="AC207" s="157"/>
      <c r="AD207" s="157"/>
      <c r="AE207" s="157"/>
      <c r="AF207" s="157"/>
      <c r="AG207" s="157"/>
      <c r="AH207" s="157"/>
      <c r="AI207" s="157"/>
      <c r="AJ207" s="157"/>
      <c r="AK207" s="204"/>
      <c r="AL207" s="204"/>
      <c r="AM207" s="204"/>
      <c r="AN207" s="204"/>
      <c r="AO207" s="204"/>
      <c r="AP207" s="204"/>
      <c r="AQ207" s="204"/>
      <c r="AR207" s="204"/>
      <c r="AS207" s="204"/>
      <c r="AT207" s="204"/>
    </row>
    <row r="208" spans="1:46" ht="15" customHeight="1">
      <c r="G208" s="156"/>
      <c r="H208" s="157"/>
      <c r="I208" s="157"/>
      <c r="J208" s="85"/>
      <c r="K208" s="157"/>
      <c r="L208" s="157"/>
      <c r="M208" s="157"/>
      <c r="N208" s="157"/>
      <c r="O208" s="157"/>
      <c r="P208" s="157"/>
      <c r="Q208" s="1204"/>
      <c r="R208" s="157"/>
      <c r="S208" s="157"/>
      <c r="T208" s="157"/>
      <c r="U208" s="1204"/>
      <c r="V208" s="157"/>
      <c r="W208" s="157"/>
      <c r="X208" s="157"/>
      <c r="Y208" s="157"/>
      <c r="Z208" s="157"/>
      <c r="AA208" s="157"/>
      <c r="AB208" s="157"/>
      <c r="AC208" s="157"/>
    </row>
    <row r="209" spans="1:83" ht="15" customHeight="1">
      <c r="G209" s="156"/>
      <c r="H209" s="157"/>
      <c r="I209" s="157"/>
      <c r="J209" s="85"/>
      <c r="K209" s="157"/>
      <c r="L209" s="157"/>
      <c r="M209" s="157"/>
      <c r="N209" s="157"/>
      <c r="O209" s="157"/>
      <c r="Q209" s="1204"/>
      <c r="V209" s="157"/>
      <c r="W209" s="157"/>
      <c r="X209" s="157"/>
      <c r="Z209" s="157"/>
      <c r="AA209" s="157"/>
      <c r="AB209" s="157"/>
      <c r="AC209" s="731"/>
      <c r="AD209" s="157"/>
    </row>
    <row r="210" spans="1:83" ht="15" customHeight="1">
      <c r="G210" s="156"/>
      <c r="H210" s="157"/>
      <c r="I210" s="157"/>
      <c r="J210" s="85"/>
      <c r="K210" s="157"/>
      <c r="L210" s="157"/>
      <c r="M210" s="157"/>
      <c r="N210" s="157"/>
      <c r="O210" s="157"/>
      <c r="Q210" s="225"/>
      <c r="Y210" s="157"/>
      <c r="Z210" s="157"/>
      <c r="AA210" s="157"/>
      <c r="AB210" s="157"/>
      <c r="AC210" s="157"/>
      <c r="AD210" s="157"/>
      <c r="AE210" s="157"/>
    </row>
    <row r="211" spans="1:83" ht="15" customHeight="1">
      <c r="A211" s="732"/>
      <c r="B211" s="732"/>
      <c r="C211" s="732"/>
      <c r="D211" s="732"/>
      <c r="E211" s="732"/>
      <c r="F211" s="732"/>
      <c r="G211" s="735"/>
      <c r="H211" s="736"/>
      <c r="I211" s="736"/>
      <c r="J211" s="733"/>
      <c r="K211" s="736"/>
      <c r="L211" s="736"/>
      <c r="M211" s="736"/>
      <c r="N211" s="1298" t="s">
        <v>85</v>
      </c>
      <c r="O211" s="1271"/>
      <c r="P211" s="1269">
        <v>1</v>
      </c>
      <c r="Q211" s="1299"/>
      <c r="R211" s="1209" t="s">
        <v>84</v>
      </c>
      <c r="S211" s="1300"/>
      <c r="T211" s="1287">
        <v>1</v>
      </c>
      <c r="U211" s="1205"/>
      <c r="V211" s="1209" t="s">
        <v>84</v>
      </c>
      <c r="W211" s="838"/>
      <c r="X211" s="739">
        <v>1</v>
      </c>
      <c r="Y211" s="1093"/>
      <c r="Z211" s="736"/>
      <c r="AA211" s="736"/>
      <c r="AB211" s="736"/>
      <c r="AC211" s="736"/>
      <c r="AD211" s="736"/>
      <c r="AE211" s="732"/>
      <c r="AF211" s="730"/>
      <c r="AG211" s="730"/>
      <c r="AH211" s="730"/>
      <c r="AI211" s="730"/>
      <c r="AJ211" s="730"/>
      <c r="AK211" s="730"/>
      <c r="AL211" s="730"/>
      <c r="AM211" s="730"/>
      <c r="AN211" s="730"/>
      <c r="AO211" s="730"/>
      <c r="AP211" s="730"/>
      <c r="AQ211" s="730"/>
      <c r="AR211" s="730"/>
      <c r="AS211" s="730"/>
      <c r="AT211" s="730"/>
      <c r="AU211" s="730"/>
      <c r="AV211" s="730"/>
      <c r="AW211" s="730"/>
      <c r="AX211" s="730"/>
      <c r="AY211" s="730"/>
      <c r="AZ211" s="730"/>
      <c r="BA211" s="730"/>
      <c r="BB211" s="730"/>
      <c r="BC211" s="730"/>
      <c r="BD211" s="730"/>
      <c r="BE211" s="730"/>
      <c r="BF211" s="730"/>
      <c r="BG211" s="730"/>
      <c r="BH211" s="730"/>
      <c r="BI211" s="730"/>
      <c r="BJ211" s="730"/>
      <c r="BK211" s="730"/>
      <c r="BL211" s="730"/>
      <c r="BM211" s="730"/>
      <c r="BN211" s="730"/>
      <c r="BO211" s="730"/>
      <c r="BP211" s="730"/>
      <c r="BQ211" s="730"/>
      <c r="BR211" s="730"/>
      <c r="BS211" s="730"/>
      <c r="BT211" s="730"/>
      <c r="BU211" s="730"/>
      <c r="BV211" s="730"/>
      <c r="BW211" s="730"/>
      <c r="BX211" s="730"/>
      <c r="BY211" s="730"/>
      <c r="BZ211" s="730"/>
      <c r="CA211" s="730"/>
      <c r="CB211" s="730"/>
      <c r="CC211" s="730"/>
      <c r="CD211" s="730"/>
      <c r="CE211" s="730"/>
    </row>
    <row r="212" spans="1:83" ht="15" customHeight="1">
      <c r="A212" s="732"/>
      <c r="B212" s="732"/>
      <c r="C212" s="732"/>
      <c r="D212" s="732"/>
      <c r="E212" s="732"/>
      <c r="F212" s="732"/>
      <c r="G212" s="735"/>
      <c r="H212" s="736"/>
      <c r="I212" s="736"/>
      <c r="J212" s="733"/>
      <c r="K212" s="736"/>
      <c r="L212" s="736"/>
      <c r="M212" s="736"/>
      <c r="N212" s="1298"/>
      <c r="O212" s="1271"/>
      <c r="P212" s="1269"/>
      <c r="Q212" s="1299"/>
      <c r="R212" s="1209"/>
      <c r="S212" s="1301"/>
      <c r="T212" s="1288"/>
      <c r="U212" s="1205"/>
      <c r="V212" s="1209"/>
      <c r="W212" s="737"/>
      <c r="X212" s="737"/>
      <c r="Y212" s="737" t="s">
        <v>713</v>
      </c>
      <c r="Z212" s="736"/>
      <c r="AA212" s="736"/>
      <c r="AB212" s="736"/>
      <c r="AC212" s="736"/>
      <c r="AD212" s="736"/>
      <c r="AE212" s="736"/>
      <c r="AF212" s="730"/>
      <c r="AG212" s="730"/>
      <c r="AH212" s="730"/>
      <c r="AI212" s="730"/>
      <c r="AJ212" s="730"/>
      <c r="AK212" s="730"/>
      <c r="AL212" s="730"/>
      <c r="AM212" s="730"/>
      <c r="AN212" s="730"/>
      <c r="AO212" s="730"/>
      <c r="AP212" s="730"/>
      <c r="AQ212" s="730"/>
      <c r="AR212" s="730"/>
      <c r="AS212" s="730"/>
      <c r="AT212" s="730"/>
      <c r="AU212" s="730"/>
      <c r="AV212" s="730"/>
      <c r="AW212" s="730"/>
      <c r="AX212" s="730"/>
      <c r="AY212" s="730"/>
      <c r="AZ212" s="730"/>
      <c r="BA212" s="730"/>
      <c r="BB212" s="730"/>
      <c r="BC212" s="730"/>
      <c r="BD212" s="730"/>
      <c r="BE212" s="730"/>
      <c r="BF212" s="730"/>
      <c r="BG212" s="730"/>
      <c r="BH212" s="730"/>
      <c r="BI212" s="730"/>
      <c r="BJ212" s="730"/>
      <c r="BK212" s="730"/>
      <c r="BL212" s="730"/>
      <c r="BM212" s="730"/>
      <c r="BN212" s="730"/>
      <c r="BO212" s="730"/>
      <c r="BP212" s="730"/>
      <c r="BQ212" s="730"/>
      <c r="BR212" s="730"/>
      <c r="BS212" s="730"/>
      <c r="BT212" s="730"/>
      <c r="BU212" s="730"/>
      <c r="BV212" s="730"/>
      <c r="BW212" s="730"/>
      <c r="BX212" s="730"/>
      <c r="BY212" s="730"/>
      <c r="BZ212" s="730"/>
      <c r="CA212" s="730"/>
      <c r="CB212" s="730"/>
      <c r="CC212" s="730"/>
      <c r="CD212" s="730"/>
      <c r="CE212" s="730"/>
    </row>
    <row r="213" spans="1:83" ht="15" customHeight="1">
      <c r="A213" s="732"/>
      <c r="B213" s="732"/>
      <c r="C213" s="732"/>
      <c r="D213" s="732"/>
      <c r="E213" s="732"/>
      <c r="F213" s="732"/>
      <c r="G213" s="735"/>
      <c r="H213" s="736"/>
      <c r="I213" s="736"/>
      <c r="J213" s="733"/>
      <c r="K213" s="736"/>
      <c r="L213" s="736"/>
      <c r="M213" s="736"/>
      <c r="N213" s="1298"/>
      <c r="O213" s="1271"/>
      <c r="P213" s="1269"/>
      <c r="Q213" s="1299"/>
      <c r="R213" s="1209"/>
      <c r="S213" s="734"/>
      <c r="T213" s="734"/>
      <c r="U213" s="737" t="s">
        <v>714</v>
      </c>
      <c r="V213" s="837"/>
      <c r="W213" s="738"/>
      <c r="X213" s="738"/>
      <c r="Y213" s="738"/>
      <c r="Z213" s="736"/>
      <c r="AA213" s="736"/>
      <c r="AB213" s="736"/>
      <c r="AC213" s="736"/>
      <c r="AD213" s="736"/>
      <c r="AE213" s="736"/>
      <c r="AF213" s="730"/>
      <c r="AG213" s="730"/>
      <c r="AH213" s="730"/>
      <c r="AI213" s="730"/>
      <c r="AJ213" s="730"/>
      <c r="AK213" s="730"/>
      <c r="AL213" s="730"/>
      <c r="AM213" s="730"/>
      <c r="AN213" s="730"/>
      <c r="AO213" s="730"/>
      <c r="AP213" s="730"/>
      <c r="AQ213" s="730"/>
      <c r="AR213" s="730"/>
      <c r="AS213" s="730"/>
      <c r="AT213" s="730"/>
      <c r="AU213" s="730"/>
      <c r="AV213" s="730"/>
      <c r="AW213" s="730"/>
      <c r="AX213" s="730"/>
      <c r="AY213" s="730"/>
      <c r="AZ213" s="730"/>
      <c r="BA213" s="730"/>
      <c r="BB213" s="730"/>
      <c r="BC213" s="730"/>
      <c r="BD213" s="730"/>
      <c r="BE213" s="730"/>
      <c r="BF213" s="730"/>
      <c r="BG213" s="730"/>
      <c r="BH213" s="730"/>
      <c r="BI213" s="730"/>
      <c r="BJ213" s="730"/>
      <c r="BK213" s="730"/>
      <c r="BL213" s="730"/>
      <c r="BM213" s="730"/>
      <c r="BN213" s="730"/>
      <c r="BO213" s="730"/>
      <c r="BP213" s="730"/>
      <c r="BQ213" s="730"/>
      <c r="BR213" s="730"/>
      <c r="BS213" s="730"/>
      <c r="BT213" s="730"/>
      <c r="BU213" s="730"/>
      <c r="BV213" s="730"/>
      <c r="BW213" s="730"/>
      <c r="BX213" s="730"/>
      <c r="BY213" s="730"/>
      <c r="BZ213" s="730"/>
      <c r="CA213" s="730"/>
      <c r="CB213" s="730"/>
      <c r="CC213" s="730"/>
      <c r="CD213" s="730"/>
      <c r="CE213" s="730"/>
    </row>
    <row r="214" spans="1:83" ht="15" customHeight="1">
      <c r="A214" s="732"/>
      <c r="B214" s="732"/>
      <c r="C214" s="732"/>
      <c r="D214" s="732"/>
      <c r="E214" s="732"/>
      <c r="F214" s="732"/>
      <c r="G214" s="735"/>
      <c r="H214" s="736"/>
      <c r="I214" s="736"/>
      <c r="J214" s="733"/>
      <c r="K214" s="736"/>
      <c r="L214" s="736"/>
      <c r="M214" s="736"/>
      <c r="N214" s="1209"/>
      <c r="O214" s="835"/>
      <c r="P214" s="835"/>
      <c r="Q214" s="836"/>
      <c r="R214" s="837"/>
      <c r="S214" s="738"/>
      <c r="T214" s="738"/>
      <c r="U214" s="738"/>
      <c r="V214" s="738"/>
      <c r="W214" s="738"/>
      <c r="X214" s="738"/>
      <c r="Y214" s="738"/>
      <c r="Z214" s="736"/>
      <c r="AA214" s="736"/>
      <c r="AB214" s="736"/>
      <c r="AC214" s="736"/>
      <c r="AD214" s="736"/>
      <c r="AE214" s="736"/>
      <c r="AF214" s="730"/>
      <c r="AG214" s="730"/>
      <c r="AH214" s="730"/>
      <c r="AI214" s="730"/>
      <c r="AJ214" s="730"/>
      <c r="AK214" s="730"/>
      <c r="AL214" s="730"/>
      <c r="AM214" s="730"/>
      <c r="AN214" s="730"/>
      <c r="AO214" s="730"/>
      <c r="AP214" s="730"/>
      <c r="AQ214" s="730"/>
      <c r="AR214" s="730"/>
      <c r="AS214" s="730"/>
      <c r="AT214" s="730"/>
      <c r="AU214" s="730"/>
      <c r="AV214" s="730"/>
      <c r="AW214" s="730"/>
      <c r="AX214" s="730"/>
      <c r="AY214" s="730"/>
      <c r="AZ214" s="730"/>
      <c r="BA214" s="730"/>
      <c r="BB214" s="730"/>
      <c r="BC214" s="730"/>
      <c r="BD214" s="730"/>
      <c r="BE214" s="730"/>
      <c r="BF214" s="730"/>
      <c r="BG214" s="730"/>
      <c r="BH214" s="730"/>
      <c r="BI214" s="730"/>
      <c r="BJ214" s="730"/>
      <c r="BK214" s="730"/>
      <c r="BL214" s="730"/>
      <c r="BM214" s="730"/>
      <c r="BN214" s="730"/>
      <c r="BO214" s="730"/>
      <c r="BP214" s="730"/>
      <c r="BQ214" s="730"/>
      <c r="BR214" s="730"/>
      <c r="BS214" s="730"/>
      <c r="BT214" s="730"/>
      <c r="BU214" s="730"/>
      <c r="BV214" s="730"/>
      <c r="BW214" s="730"/>
      <c r="BX214" s="730"/>
      <c r="BY214" s="730"/>
      <c r="BZ214" s="730"/>
      <c r="CA214" s="730"/>
      <c r="CB214" s="730"/>
      <c r="CC214" s="730"/>
      <c r="CD214" s="730"/>
      <c r="CE214" s="730"/>
    </row>
    <row r="216" spans="1:83" s="36" customFormat="1" ht="17.100000000000001" customHeight="1">
      <c r="A216" s="98"/>
      <c r="B216" s="98"/>
      <c r="C216" s="86"/>
      <c r="D216" s="151"/>
      <c r="E216" s="170"/>
      <c r="F216" s="172"/>
      <c r="G216" s="172"/>
      <c r="H216" s="171"/>
      <c r="I216" s="171"/>
      <c r="J216" s="171"/>
      <c r="K216" s="171"/>
      <c r="L216" s="171"/>
      <c r="M216" s="171"/>
      <c r="N216" s="171"/>
      <c r="O216" s="171"/>
      <c r="P216" s="171"/>
      <c r="Q216" s="171"/>
      <c r="R216" s="171"/>
      <c r="S216" s="171"/>
      <c r="T216" s="153"/>
      <c r="U216" s="153"/>
      <c r="V216" s="153"/>
      <c r="W216" s="173"/>
      <c r="X216" s="173"/>
    </row>
    <row r="217" spans="1:83" s="743" customFormat="1" ht="18.75" customHeight="1">
      <c r="X217" s="722"/>
      <c r="Y217" s="722"/>
      <c r="Z217" s="722"/>
      <c r="AA217" s="722"/>
      <c r="AB217" s="722"/>
      <c r="AC217" s="722"/>
      <c r="AD217" s="722"/>
      <c r="AE217" s="722"/>
      <c r="AF217" s="722"/>
      <c r="AG217" s="722"/>
      <c r="AH217" s="722"/>
      <c r="AI217" s="722"/>
      <c r="AJ217" s="722"/>
    </row>
    <row r="218" spans="1:83" s="35" customFormat="1" ht="17.100000000000001" customHeight="1">
      <c r="G218" s="35" t="s">
        <v>13</v>
      </c>
      <c r="I218" s="35" t="s">
        <v>746</v>
      </c>
      <c r="V218" s="158"/>
      <c r="X218" s="217"/>
      <c r="Y218" s="217"/>
      <c r="Z218" s="217"/>
      <c r="AA218" s="217"/>
      <c r="AB218" s="217"/>
      <c r="AC218" s="217"/>
      <c r="AD218" s="217"/>
      <c r="AE218" s="217"/>
      <c r="AF218" s="217"/>
      <c r="AG218" s="217"/>
      <c r="AH218" s="217"/>
      <c r="AI218" s="217"/>
      <c r="AJ218" s="217"/>
    </row>
    <row r="219" spans="1:83" s="743" customFormat="1" ht="17.100000000000001" customHeight="1">
      <c r="L219" s="122"/>
      <c r="M219" s="122"/>
      <c r="N219" s="122"/>
      <c r="O219" s="122"/>
      <c r="P219" s="122"/>
      <c r="Q219" s="122"/>
      <c r="R219" s="122"/>
      <c r="S219" s="122"/>
      <c r="T219" s="122"/>
      <c r="U219" s="122"/>
      <c r="V219" s="122"/>
      <c r="W219" s="122"/>
      <c r="X219" s="722"/>
      <c r="Y219" s="722"/>
      <c r="Z219" s="722"/>
      <c r="AA219" s="722"/>
      <c r="AB219" s="722"/>
      <c r="AC219" s="722"/>
      <c r="AD219" s="722"/>
      <c r="AE219" s="722"/>
      <c r="AF219" s="722"/>
      <c r="AG219" s="722"/>
      <c r="AH219" s="722"/>
      <c r="AI219" s="722"/>
      <c r="AJ219" s="722"/>
    </row>
    <row r="220" spans="1:83" s="800" customFormat="1" ht="22.5">
      <c r="A220" s="1202">
        <v>1</v>
      </c>
      <c r="B220" s="884"/>
      <c r="C220" s="884"/>
      <c r="D220" s="884"/>
      <c r="E220" s="885"/>
      <c r="F220" s="886"/>
      <c r="G220" s="886"/>
      <c r="H220" s="886"/>
      <c r="I220" s="887"/>
      <c r="J220" s="882"/>
      <c r="K220" s="889"/>
      <c r="L220" s="782">
        <f>mergeValue(A220)</f>
        <v>1</v>
      </c>
      <c r="M220" s="642" t="s">
        <v>20</v>
      </c>
      <c r="N220" s="647"/>
      <c r="O220" s="1281"/>
      <c r="P220" s="1282"/>
      <c r="Q220" s="1282"/>
      <c r="R220" s="1282"/>
      <c r="S220" s="1282"/>
      <c r="T220" s="1282"/>
      <c r="U220" s="1282"/>
      <c r="V220" s="1283"/>
      <c r="W220" s="631" t="s">
        <v>476</v>
      </c>
      <c r="X220" s="809"/>
      <c r="Y220" s="830"/>
      <c r="Z220" s="830" t="str">
        <f t="shared" ref="Z220:Z233" si="3">IF(M220="","",M220 )</f>
        <v>Наименование тарифа</v>
      </c>
      <c r="AA220" s="830"/>
      <c r="AB220" s="830"/>
      <c r="AC220" s="830"/>
      <c r="AD220" s="809"/>
      <c r="AE220" s="809"/>
      <c r="AF220" s="809"/>
      <c r="AG220" s="809"/>
      <c r="AH220" s="809"/>
      <c r="AI220" s="809"/>
      <c r="AJ220" s="809"/>
    </row>
    <row r="221" spans="1:83" s="800" customFormat="1" ht="22.5">
      <c r="A221" s="1202"/>
      <c r="B221" s="1202">
        <v>1</v>
      </c>
      <c r="C221" s="884"/>
      <c r="D221" s="884"/>
      <c r="E221" s="886"/>
      <c r="F221" s="886"/>
      <c r="G221" s="886"/>
      <c r="H221" s="886"/>
      <c r="I221" s="881"/>
      <c r="J221" s="880"/>
      <c r="K221" s="883"/>
      <c r="L221" s="782" t="str">
        <f>mergeValue(A221) &amp;"."&amp; mergeValue(B221)</f>
        <v>1.1</v>
      </c>
      <c r="M221" s="693" t="s">
        <v>16</v>
      </c>
      <c r="N221" s="647"/>
      <c r="O221" s="1281"/>
      <c r="P221" s="1282"/>
      <c r="Q221" s="1282"/>
      <c r="R221" s="1282"/>
      <c r="S221" s="1282"/>
      <c r="T221" s="1282"/>
      <c r="U221" s="1282"/>
      <c r="V221" s="1283"/>
      <c r="W221" s="631" t="s">
        <v>477</v>
      </c>
      <c r="X221" s="809"/>
      <c r="Y221" s="830"/>
      <c r="Z221" s="830" t="str">
        <f t="shared" si="3"/>
        <v>Территория действия тарифа</v>
      </c>
      <c r="AA221" s="830"/>
      <c r="AB221" s="830"/>
      <c r="AC221" s="830"/>
      <c r="AD221" s="809"/>
      <c r="AE221" s="809"/>
      <c r="AF221" s="809"/>
      <c r="AG221" s="809"/>
      <c r="AH221" s="809"/>
      <c r="AI221" s="809"/>
      <c r="AJ221" s="809"/>
    </row>
    <row r="222" spans="1:83" s="800" customFormat="1" ht="22.5">
      <c r="A222" s="1202"/>
      <c r="B222" s="1202"/>
      <c r="C222" s="1202">
        <v>1</v>
      </c>
      <c r="D222" s="884"/>
      <c r="E222" s="886"/>
      <c r="F222" s="886"/>
      <c r="G222" s="886"/>
      <c r="H222" s="886"/>
      <c r="I222" s="888"/>
      <c r="J222" s="880"/>
      <c r="K222" s="883"/>
      <c r="L222" s="782" t="str">
        <f>mergeValue(A222) &amp;"."&amp; mergeValue(B222)&amp;"."&amp; mergeValue(C222)</f>
        <v>1.1.1</v>
      </c>
      <c r="M222" s="694" t="s">
        <v>7</v>
      </c>
      <c r="N222" s="647"/>
      <c r="O222" s="1281"/>
      <c r="P222" s="1282"/>
      <c r="Q222" s="1282"/>
      <c r="R222" s="1282"/>
      <c r="S222" s="1282"/>
      <c r="T222" s="1282"/>
      <c r="U222" s="1282"/>
      <c r="V222" s="1283"/>
      <c r="W222" s="631" t="s">
        <v>633</v>
      </c>
      <c r="X222" s="809"/>
      <c r="Y222" s="830"/>
      <c r="Z222" s="830" t="str">
        <f t="shared" si="3"/>
        <v xml:space="preserve">Наименование системы теплоснабжения </v>
      </c>
      <c r="AA222" s="830"/>
      <c r="AB222" s="830"/>
      <c r="AC222" s="830"/>
      <c r="AD222" s="809"/>
      <c r="AE222" s="809"/>
      <c r="AF222" s="809"/>
      <c r="AG222" s="809"/>
      <c r="AH222" s="809"/>
      <c r="AI222" s="809"/>
      <c r="AJ222" s="809"/>
    </row>
    <row r="223" spans="1:83" s="800" customFormat="1" ht="22.5">
      <c r="A223" s="1202"/>
      <c r="B223" s="1202"/>
      <c r="C223" s="1202"/>
      <c r="D223" s="1202">
        <v>1</v>
      </c>
      <c r="E223" s="886"/>
      <c r="F223" s="886"/>
      <c r="G223" s="886"/>
      <c r="H223" s="886"/>
      <c r="I223" s="888"/>
      <c r="J223" s="880"/>
      <c r="K223" s="883"/>
      <c r="L223" s="782" t="str">
        <f>mergeValue(A223) &amp;"."&amp; mergeValue(B223)&amp;"."&amp; mergeValue(C223)&amp;"."&amp; mergeValue(D223)</f>
        <v>1.1.1.1</v>
      </c>
      <c r="M223" s="695" t="s">
        <v>22</v>
      </c>
      <c r="N223" s="647"/>
      <c r="O223" s="1281"/>
      <c r="P223" s="1282"/>
      <c r="Q223" s="1282"/>
      <c r="R223" s="1282"/>
      <c r="S223" s="1282"/>
      <c r="T223" s="1282"/>
      <c r="U223" s="1282"/>
      <c r="V223" s="1283"/>
      <c r="W223" s="631" t="s">
        <v>634</v>
      </c>
      <c r="X223" s="809"/>
      <c r="Y223" s="830"/>
      <c r="Z223" s="830" t="str">
        <f t="shared" si="3"/>
        <v xml:space="preserve">Источник тепловой энергии  </v>
      </c>
      <c r="AA223" s="830"/>
      <c r="AB223" s="830"/>
      <c r="AC223" s="830"/>
      <c r="AD223" s="809"/>
      <c r="AE223" s="809"/>
      <c r="AF223" s="809"/>
      <c r="AG223" s="809"/>
      <c r="AH223" s="809"/>
      <c r="AI223" s="809"/>
      <c r="AJ223" s="809"/>
    </row>
    <row r="224" spans="1:83" s="800" customFormat="1" ht="101.25">
      <c r="A224" s="1202"/>
      <c r="B224" s="1202"/>
      <c r="C224" s="1202"/>
      <c r="D224" s="1202"/>
      <c r="E224" s="1202">
        <v>1</v>
      </c>
      <c r="F224" s="886"/>
      <c r="G224" s="886"/>
      <c r="H224" s="884">
        <v>1</v>
      </c>
      <c r="I224" s="1202">
        <v>1</v>
      </c>
      <c r="J224" s="886"/>
      <c r="K224" s="891"/>
      <c r="L224" s="782" t="str">
        <f>mergeValue(A224) &amp;"."&amp; mergeValue(B224)&amp;"."&amp; mergeValue(C224)&amp;"."&amp; mergeValue(D224)&amp;"."&amp; mergeValue(E224)</f>
        <v>1.1.1.1.1</v>
      </c>
      <c r="M224" s="555" t="s">
        <v>9</v>
      </c>
      <c r="N224" s="647"/>
      <c r="O224" s="1205"/>
      <c r="P224" s="1206"/>
      <c r="Q224" s="1206"/>
      <c r="R224" s="1206"/>
      <c r="S224" s="1206"/>
      <c r="T224" s="1206"/>
      <c r="U224" s="1206"/>
      <c r="V224" s="1207"/>
      <c r="W224" s="631" t="s">
        <v>638</v>
      </c>
      <c r="X224" s="809"/>
      <c r="Y224" s="830"/>
      <c r="Z224" s="830" t="str">
        <f t="shared" si="3"/>
        <v>Схема подключения теплопотребляющей установки к коллектору источника тепловой энергии</v>
      </c>
      <c r="AA224" s="830"/>
      <c r="AB224" s="830"/>
      <c r="AC224" s="830"/>
      <c r="AD224" s="809"/>
      <c r="AE224" s="809"/>
      <c r="AF224" s="809"/>
      <c r="AG224" s="809"/>
      <c r="AH224" s="809"/>
      <c r="AI224" s="809"/>
      <c r="AJ224" s="809"/>
    </row>
    <row r="225" spans="1:36" s="800" customFormat="1" ht="90">
      <c r="A225" s="1202"/>
      <c r="B225" s="1202"/>
      <c r="C225" s="1202"/>
      <c r="D225" s="1202"/>
      <c r="E225" s="1202"/>
      <c r="F225" s="1202">
        <v>1</v>
      </c>
      <c r="G225" s="884"/>
      <c r="H225" s="884"/>
      <c r="I225" s="1202"/>
      <c r="J225" s="1202">
        <v>1</v>
      </c>
      <c r="K225" s="892"/>
      <c r="L225" s="782" t="str">
        <f>mergeValue(A225) &amp;"."&amp; mergeValue(B225)&amp;"."&amp; mergeValue(C225)&amp;"."&amp; mergeValue(D225)&amp;"."&amp; mergeValue(E225)&amp;"."&amp; mergeValue(F225)</f>
        <v>1.1.1.1.1.1</v>
      </c>
      <c r="M225" s="556" t="s">
        <v>10</v>
      </c>
      <c r="N225" s="647"/>
      <c r="O225" s="1205"/>
      <c r="P225" s="1206"/>
      <c r="Q225" s="1206"/>
      <c r="R225" s="1206"/>
      <c r="S225" s="1206"/>
      <c r="T225" s="1206"/>
      <c r="U225" s="1206"/>
      <c r="V225" s="1207"/>
      <c r="W225" s="631" t="s">
        <v>636</v>
      </c>
      <c r="X225" s="809"/>
      <c r="Y225" s="830"/>
      <c r="Z225" s="830" t="str">
        <f t="shared" si="3"/>
        <v>Группа потребителей</v>
      </c>
      <c r="AA225" s="830"/>
      <c r="AB225" s="830"/>
      <c r="AC225" s="830"/>
      <c r="AD225" s="809"/>
      <c r="AE225" s="809"/>
      <c r="AF225" s="809"/>
      <c r="AG225" s="809"/>
      <c r="AH225" s="809"/>
      <c r="AI225" s="809"/>
      <c r="AJ225" s="809"/>
    </row>
    <row r="226" spans="1:36" s="800" customFormat="1" ht="195.75" customHeight="1">
      <c r="A226" s="1202"/>
      <c r="B226" s="1202"/>
      <c r="C226" s="1202"/>
      <c r="D226" s="1202"/>
      <c r="E226" s="1202"/>
      <c r="F226" s="1202"/>
      <c r="G226" s="884">
        <v>1</v>
      </c>
      <c r="H226" s="884"/>
      <c r="I226" s="1202"/>
      <c r="J226" s="1202"/>
      <c r="K226" s="892">
        <v>1</v>
      </c>
      <c r="L226" s="782" t="str">
        <f>mergeValue(A226) &amp;"."&amp; mergeValue(B226)&amp;"."&amp; mergeValue(C226)&amp;"."&amp; mergeValue(D226)&amp;"."&amp; mergeValue(E226)&amp;"."&amp; mergeValue(F226)&amp;"."&amp; mergeValue(G226)</f>
        <v>1.1.1.1.1.1.1</v>
      </c>
      <c r="M226" s="1069"/>
      <c r="N226" s="647"/>
      <c r="O226" s="764"/>
      <c r="P226" s="764"/>
      <c r="Q226" s="764"/>
      <c r="R226" s="1208"/>
      <c r="S226" s="1209" t="s">
        <v>84</v>
      </c>
      <c r="T226" s="1208"/>
      <c r="U226" s="1209" t="s">
        <v>84</v>
      </c>
      <c r="V226" s="764"/>
      <c r="W226" s="1201" t="s">
        <v>655</v>
      </c>
      <c r="X226" s="809" t="str">
        <f>strCheckDate(O227:V227)</f>
        <v/>
      </c>
      <c r="Y226" s="830"/>
      <c r="Z226" s="830" t="str">
        <f t="shared" si="3"/>
        <v/>
      </c>
      <c r="AA226" s="830"/>
      <c r="AB226" s="830"/>
      <c r="AC226" s="830"/>
      <c r="AD226" s="809"/>
      <c r="AE226" s="809"/>
      <c r="AF226" s="809"/>
      <c r="AG226" s="809"/>
      <c r="AH226" s="809"/>
      <c r="AI226" s="809"/>
      <c r="AJ226" s="809"/>
    </row>
    <row r="227" spans="1:36" s="800" customFormat="1" ht="14.25" hidden="1" customHeight="1">
      <c r="A227" s="1202"/>
      <c r="B227" s="1202"/>
      <c r="C227" s="1202"/>
      <c r="D227" s="1202"/>
      <c r="E227" s="1202"/>
      <c r="F227" s="1202"/>
      <c r="G227" s="884"/>
      <c r="H227" s="884"/>
      <c r="I227" s="1202"/>
      <c r="J227" s="1202"/>
      <c r="K227" s="892"/>
      <c r="L227" s="801"/>
      <c r="M227" s="647"/>
      <c r="N227" s="647"/>
      <c r="O227" s="764"/>
      <c r="P227" s="764"/>
      <c r="Q227" s="770" t="str">
        <f>R226 &amp; "-" &amp; T226</f>
        <v>-</v>
      </c>
      <c r="R227" s="1208"/>
      <c r="S227" s="1209"/>
      <c r="T227" s="1208"/>
      <c r="U227" s="1209"/>
      <c r="V227" s="764"/>
      <c r="W227" s="1201"/>
      <c r="X227" s="809"/>
      <c r="Y227" s="830"/>
      <c r="Z227" s="830" t="str">
        <f t="shared" si="3"/>
        <v/>
      </c>
      <c r="AA227" s="830"/>
      <c r="AB227" s="830"/>
      <c r="AC227" s="830"/>
      <c r="AD227" s="809"/>
      <c r="AE227" s="809"/>
      <c r="AF227" s="809"/>
      <c r="AG227" s="809"/>
      <c r="AH227" s="809"/>
      <c r="AI227" s="809"/>
      <c r="AJ227" s="809"/>
    </row>
    <row r="228" spans="1:36" s="800" customFormat="1" ht="15" customHeight="1">
      <c r="A228" s="1202"/>
      <c r="B228" s="1202"/>
      <c r="C228" s="1202"/>
      <c r="D228" s="1202"/>
      <c r="E228" s="1202"/>
      <c r="F228" s="1202"/>
      <c r="G228" s="886"/>
      <c r="H228" s="884"/>
      <c r="I228" s="1202"/>
      <c r="J228" s="1202"/>
      <c r="K228" s="891"/>
      <c r="L228" s="689"/>
      <c r="M228" s="558" t="s">
        <v>25</v>
      </c>
      <c r="N228" s="766"/>
      <c r="O228" s="766"/>
      <c r="P228" s="766"/>
      <c r="Q228" s="766"/>
      <c r="R228" s="766"/>
      <c r="S228" s="766"/>
      <c r="T228" s="766"/>
      <c r="U228" s="766"/>
      <c r="V228" s="763"/>
      <c r="W228" s="1201"/>
      <c r="X228" s="809"/>
      <c r="Y228" s="830"/>
      <c r="Z228" s="830" t="str">
        <f t="shared" si="3"/>
        <v>Добавить вид теплоносителя (параметры теплоносителя)</v>
      </c>
      <c r="AA228" s="830"/>
      <c r="AB228" s="830"/>
      <c r="AC228" s="830"/>
      <c r="AD228" s="809"/>
      <c r="AE228" s="809"/>
      <c r="AF228" s="809"/>
      <c r="AG228" s="809"/>
      <c r="AH228" s="809"/>
      <c r="AI228" s="809"/>
      <c r="AJ228" s="809"/>
    </row>
    <row r="229" spans="1:36" s="800" customFormat="1" ht="15" customHeight="1">
      <c r="A229" s="1202"/>
      <c r="B229" s="1202"/>
      <c r="C229" s="1202"/>
      <c r="D229" s="1202"/>
      <c r="E229" s="1202"/>
      <c r="F229" s="886"/>
      <c r="G229" s="886"/>
      <c r="H229" s="884"/>
      <c r="I229" s="1202"/>
      <c r="J229" s="886"/>
      <c r="K229" s="891"/>
      <c r="L229" s="689"/>
      <c r="M229" s="557" t="s">
        <v>11</v>
      </c>
      <c r="N229" s="766"/>
      <c r="O229" s="766"/>
      <c r="P229" s="766"/>
      <c r="Q229" s="766"/>
      <c r="R229" s="766"/>
      <c r="S229" s="766"/>
      <c r="T229" s="766"/>
      <c r="U229" s="765"/>
      <c r="V229" s="766"/>
      <c r="W229" s="666"/>
      <c r="X229" s="809"/>
      <c r="Y229" s="830"/>
      <c r="Z229" s="830" t="str">
        <f t="shared" si="3"/>
        <v>Добавить группу потребителей</v>
      </c>
      <c r="AA229" s="830"/>
      <c r="AB229" s="830"/>
      <c r="AC229" s="830"/>
      <c r="AD229" s="809"/>
      <c r="AE229" s="809"/>
      <c r="AF229" s="809"/>
      <c r="AG229" s="809"/>
      <c r="AH229" s="809"/>
      <c r="AI229" s="809"/>
      <c r="AJ229" s="809"/>
    </row>
    <row r="230" spans="1:36" s="800" customFormat="1" ht="15" customHeight="1">
      <c r="A230" s="1202"/>
      <c r="B230" s="1202"/>
      <c r="C230" s="1202"/>
      <c r="D230" s="1202"/>
      <c r="E230" s="890"/>
      <c r="F230" s="886"/>
      <c r="G230" s="886"/>
      <c r="H230" s="886"/>
      <c r="I230" s="882"/>
      <c r="J230" s="879"/>
      <c r="K230" s="889"/>
      <c r="L230" s="689"/>
      <c r="M230" s="761" t="s">
        <v>12</v>
      </c>
      <c r="N230" s="766"/>
      <c r="O230" s="766"/>
      <c r="P230" s="766"/>
      <c r="Q230" s="766"/>
      <c r="R230" s="766"/>
      <c r="S230" s="766"/>
      <c r="T230" s="766"/>
      <c r="U230" s="765"/>
      <c r="V230" s="766"/>
      <c r="W230" s="666"/>
      <c r="X230" s="809"/>
      <c r="Y230" s="830"/>
      <c r="Z230" s="830" t="str">
        <f t="shared" si="3"/>
        <v>Добавить схему подключения</v>
      </c>
      <c r="AA230" s="830"/>
      <c r="AB230" s="830"/>
      <c r="AC230" s="830"/>
      <c r="AD230" s="809"/>
      <c r="AE230" s="809"/>
      <c r="AF230" s="809"/>
      <c r="AG230" s="809"/>
      <c r="AH230" s="809"/>
      <c r="AI230" s="809"/>
      <c r="AJ230" s="809"/>
    </row>
    <row r="231" spans="1:36" s="800" customFormat="1" ht="15" customHeight="1">
      <c r="A231" s="1202"/>
      <c r="B231" s="1202"/>
      <c r="C231" s="1202"/>
      <c r="D231" s="890"/>
      <c r="E231" s="890"/>
      <c r="F231" s="886"/>
      <c r="G231" s="886"/>
      <c r="H231" s="886"/>
      <c r="I231" s="882"/>
      <c r="J231" s="879"/>
      <c r="K231" s="889"/>
      <c r="L231" s="689"/>
      <c r="M231" s="760" t="s">
        <v>17</v>
      </c>
      <c r="N231" s="766"/>
      <c r="O231" s="766"/>
      <c r="P231" s="766"/>
      <c r="Q231" s="766"/>
      <c r="R231" s="766"/>
      <c r="S231" s="766"/>
      <c r="T231" s="766"/>
      <c r="U231" s="765"/>
      <c r="V231" s="766"/>
      <c r="W231" s="666"/>
      <c r="X231" s="809"/>
      <c r="Y231" s="830"/>
      <c r="Z231" s="830" t="str">
        <f t="shared" si="3"/>
        <v>Добавить источник тепловой энергии</v>
      </c>
      <c r="AA231" s="830"/>
      <c r="AB231" s="830"/>
      <c r="AC231" s="830"/>
      <c r="AD231" s="809"/>
      <c r="AE231" s="809"/>
      <c r="AF231" s="809"/>
      <c r="AG231" s="809"/>
      <c r="AH231" s="809"/>
      <c r="AI231" s="809"/>
      <c r="AJ231" s="809"/>
    </row>
    <row r="232" spans="1:36" s="800" customFormat="1" ht="15" customHeight="1">
      <c r="A232" s="1202"/>
      <c r="B232" s="1202"/>
      <c r="C232" s="890"/>
      <c r="D232" s="890"/>
      <c r="E232" s="890"/>
      <c r="F232" s="890"/>
      <c r="G232" s="895"/>
      <c r="H232" s="882"/>
      <c r="I232" s="893"/>
      <c r="J232" s="879"/>
      <c r="K232" s="894"/>
      <c r="L232" s="689"/>
      <c r="M232" s="759" t="s">
        <v>18</v>
      </c>
      <c r="N232" s="766"/>
      <c r="O232" s="766"/>
      <c r="P232" s="766"/>
      <c r="Q232" s="766"/>
      <c r="R232" s="766"/>
      <c r="S232" s="766"/>
      <c r="T232" s="766"/>
      <c r="U232" s="765"/>
      <c r="V232" s="766"/>
      <c r="W232" s="666"/>
      <c r="X232" s="809"/>
      <c r="Y232" s="830"/>
      <c r="Z232" s="830" t="str">
        <f t="shared" si="3"/>
        <v>Добавить наименование системы теплоснабжения</v>
      </c>
      <c r="AA232" s="830"/>
      <c r="AB232" s="830"/>
      <c r="AC232" s="830"/>
      <c r="AD232" s="809"/>
      <c r="AE232" s="809"/>
      <c r="AF232" s="809"/>
      <c r="AG232" s="809"/>
      <c r="AH232" s="809"/>
      <c r="AI232" s="809"/>
      <c r="AJ232" s="809"/>
    </row>
    <row r="233" spans="1:36" s="800" customFormat="1" ht="15" customHeight="1">
      <c r="A233" s="1202"/>
      <c r="B233" s="890"/>
      <c r="C233" s="890"/>
      <c r="D233" s="890"/>
      <c r="E233" s="890"/>
      <c r="F233" s="890"/>
      <c r="G233" s="895"/>
      <c r="H233" s="882"/>
      <c r="I233" s="882"/>
      <c r="J233" s="879"/>
      <c r="K233" s="889"/>
      <c r="L233" s="689"/>
      <c r="M233" s="734" t="s">
        <v>19</v>
      </c>
      <c r="N233" s="766"/>
      <c r="O233" s="766"/>
      <c r="P233" s="766"/>
      <c r="Q233" s="766"/>
      <c r="R233" s="766"/>
      <c r="S233" s="766"/>
      <c r="T233" s="766"/>
      <c r="U233" s="765"/>
      <c r="V233" s="766"/>
      <c r="W233" s="666"/>
      <c r="X233" s="809"/>
      <c r="Y233" s="830"/>
      <c r="Z233" s="830" t="str">
        <f t="shared" si="3"/>
        <v>Добавить территорию действия тарифа</v>
      </c>
      <c r="AA233" s="830"/>
      <c r="AB233" s="830"/>
      <c r="AC233" s="830"/>
      <c r="AD233" s="809"/>
      <c r="AE233" s="809"/>
      <c r="AF233" s="809"/>
      <c r="AG233" s="809"/>
      <c r="AH233" s="809"/>
      <c r="AI233" s="809"/>
      <c r="AJ233" s="809"/>
    </row>
    <row r="234" spans="1:36" s="743" customFormat="1" ht="15" customHeight="1">
      <c r="A234" s="878"/>
      <c r="B234" s="878"/>
      <c r="C234" s="878"/>
      <c r="D234" s="878"/>
      <c r="E234" s="878"/>
      <c r="F234" s="878"/>
      <c r="G234" s="878"/>
      <c r="H234" s="878"/>
      <c r="I234" s="878"/>
      <c r="J234" s="878"/>
      <c r="K234" s="878"/>
      <c r="L234" s="493"/>
      <c r="M234" s="737" t="s">
        <v>309</v>
      </c>
      <c r="N234" s="766"/>
      <c r="O234" s="766"/>
      <c r="P234" s="766"/>
      <c r="Q234" s="766"/>
      <c r="R234" s="766"/>
      <c r="S234" s="766"/>
      <c r="T234" s="766"/>
      <c r="U234" s="765"/>
      <c r="V234" s="766"/>
      <c r="W234" s="766"/>
      <c r="X234" s="766"/>
      <c r="Y234" s="766"/>
      <c r="Z234" s="766"/>
      <c r="AA234" s="766"/>
      <c r="AB234" s="765"/>
      <c r="AC234" s="766"/>
      <c r="AD234" s="666"/>
      <c r="AE234" s="722"/>
      <c r="AF234" s="722"/>
      <c r="AG234" s="722"/>
      <c r="AH234" s="722"/>
    </row>
    <row r="235" spans="1:36" s="990" customFormat="1" ht="18.75" customHeight="1">
      <c r="X235" s="1010"/>
      <c r="Y235" s="1010"/>
      <c r="Z235" s="1010"/>
      <c r="AA235" s="1010"/>
      <c r="AB235" s="1010"/>
      <c r="AC235" s="1010"/>
      <c r="AD235" s="1010"/>
      <c r="AE235" s="1010"/>
      <c r="AF235" s="1010"/>
      <c r="AG235" s="1010"/>
      <c r="AH235" s="1010"/>
      <c r="AI235" s="1010"/>
      <c r="AJ235" s="1010"/>
    </row>
    <row r="236" spans="1:36" s="35" customFormat="1" ht="17.100000000000001" customHeight="1">
      <c r="G236" s="35" t="s">
        <v>13</v>
      </c>
      <c r="I236" s="35" t="s">
        <v>212</v>
      </c>
      <c r="V236" s="158"/>
      <c r="X236" s="217"/>
      <c r="Y236" s="217"/>
      <c r="Z236" s="217"/>
      <c r="AA236" s="217"/>
      <c r="AB236" s="217"/>
      <c r="AC236" s="217"/>
      <c r="AD236" s="217"/>
      <c r="AE236" s="217"/>
      <c r="AF236" s="217"/>
      <c r="AG236" s="217"/>
      <c r="AH236" s="217"/>
      <c r="AI236" s="217"/>
      <c r="AJ236" s="217"/>
    </row>
    <row r="237" spans="1:36" s="990" customFormat="1" ht="17.100000000000001" customHeight="1">
      <c r="L237" s="122"/>
      <c r="M237" s="122"/>
      <c r="N237" s="122"/>
      <c r="O237" s="122"/>
      <c r="P237" s="122"/>
      <c r="Q237" s="122"/>
      <c r="R237" s="122"/>
      <c r="S237" s="122"/>
      <c r="T237" s="122"/>
      <c r="U237" s="122"/>
      <c r="V237" s="122"/>
      <c r="W237" s="122"/>
      <c r="X237" s="1010"/>
      <c r="Y237" s="1010"/>
      <c r="Z237" s="1010"/>
      <c r="AA237" s="1010"/>
      <c r="AB237" s="1010"/>
      <c r="AC237" s="1010"/>
      <c r="AD237" s="1010"/>
      <c r="AE237" s="1010"/>
      <c r="AF237" s="1010"/>
      <c r="AG237" s="1010"/>
      <c r="AH237" s="1010"/>
      <c r="AI237" s="1010"/>
      <c r="AJ237" s="1010"/>
    </row>
    <row r="238" spans="1:36" s="991" customFormat="1" ht="22.5">
      <c r="A238" s="1202">
        <v>1</v>
      </c>
      <c r="B238" s="1015"/>
      <c r="C238" s="1015"/>
      <c r="D238" s="1015"/>
      <c r="E238" s="982"/>
      <c r="F238" s="1026"/>
      <c r="G238" s="1026"/>
      <c r="H238" s="1026"/>
      <c r="I238" s="984"/>
      <c r="J238" s="980"/>
      <c r="K238" s="964"/>
      <c r="L238" s="1030">
        <f>mergeValue(A238)</f>
        <v>1</v>
      </c>
      <c r="M238" s="642" t="s">
        <v>20</v>
      </c>
      <c r="N238" s="647"/>
      <c r="O238" s="1281"/>
      <c r="P238" s="1282"/>
      <c r="Q238" s="1282"/>
      <c r="R238" s="1282"/>
      <c r="S238" s="1282"/>
      <c r="T238" s="1282"/>
      <c r="U238" s="1282"/>
      <c r="V238" s="1283"/>
      <c r="W238" s="631" t="s">
        <v>476</v>
      </c>
      <c r="X238" s="1008"/>
      <c r="Y238" s="830"/>
      <c r="Z238" s="830" t="str">
        <f t="shared" ref="Z238:Z251" si="4">IF(M238="","",M238 )</f>
        <v>Наименование тарифа</v>
      </c>
      <c r="AA238" s="830"/>
      <c r="AB238" s="830"/>
      <c r="AC238" s="830"/>
      <c r="AD238" s="1008"/>
      <c r="AE238" s="1008"/>
      <c r="AF238" s="1008"/>
      <c r="AG238" s="1008"/>
      <c r="AH238" s="1008"/>
      <c r="AI238" s="1008"/>
      <c r="AJ238" s="1008"/>
    </row>
    <row r="239" spans="1:36" s="991" customFormat="1" ht="22.5">
      <c r="A239" s="1202"/>
      <c r="B239" s="1202">
        <v>1</v>
      </c>
      <c r="C239" s="1015"/>
      <c r="D239" s="1015"/>
      <c r="E239" s="1026"/>
      <c r="F239" s="1026"/>
      <c r="G239" s="1026"/>
      <c r="H239" s="1026"/>
      <c r="I239" s="1021"/>
      <c r="J239" s="955"/>
      <c r="K239" s="958"/>
      <c r="L239" s="1030" t="str">
        <f>mergeValue(A239) &amp;"."&amp; mergeValue(B239)</f>
        <v>1.1</v>
      </c>
      <c r="M239" s="693" t="s">
        <v>16</v>
      </c>
      <c r="N239" s="647"/>
      <c r="O239" s="1281"/>
      <c r="P239" s="1282"/>
      <c r="Q239" s="1282"/>
      <c r="R239" s="1282"/>
      <c r="S239" s="1282"/>
      <c r="T239" s="1282"/>
      <c r="U239" s="1282"/>
      <c r="V239" s="1283"/>
      <c r="W239" s="631" t="s">
        <v>477</v>
      </c>
      <c r="X239" s="1008"/>
      <c r="Y239" s="830"/>
      <c r="Z239" s="830" t="str">
        <f t="shared" si="4"/>
        <v>Территория действия тарифа</v>
      </c>
      <c r="AA239" s="830"/>
      <c r="AB239" s="830"/>
      <c r="AC239" s="830"/>
      <c r="AD239" s="1008"/>
      <c r="AE239" s="1008"/>
      <c r="AF239" s="1008"/>
      <c r="AG239" s="1008"/>
      <c r="AH239" s="1008"/>
      <c r="AI239" s="1008"/>
      <c r="AJ239" s="1008"/>
    </row>
    <row r="240" spans="1:36" s="991" customFormat="1" ht="22.5">
      <c r="A240" s="1202"/>
      <c r="B240" s="1202"/>
      <c r="C240" s="1202">
        <v>1</v>
      </c>
      <c r="D240" s="1015"/>
      <c r="E240" s="1026"/>
      <c r="F240" s="1026"/>
      <c r="G240" s="1026"/>
      <c r="H240" s="1026"/>
      <c r="I240" s="963"/>
      <c r="J240" s="955"/>
      <c r="K240" s="958"/>
      <c r="L240" s="1030" t="str">
        <f>mergeValue(A240) &amp;"."&amp; mergeValue(B240)&amp;"."&amp; mergeValue(C240)</f>
        <v>1.1.1</v>
      </c>
      <c r="M240" s="694" t="s">
        <v>7</v>
      </c>
      <c r="N240" s="647"/>
      <c r="O240" s="1281"/>
      <c r="P240" s="1282"/>
      <c r="Q240" s="1282"/>
      <c r="R240" s="1282"/>
      <c r="S240" s="1282"/>
      <c r="T240" s="1282"/>
      <c r="U240" s="1282"/>
      <c r="V240" s="1283"/>
      <c r="W240" s="631" t="s">
        <v>633</v>
      </c>
      <c r="X240" s="1008"/>
      <c r="Y240" s="830"/>
      <c r="Z240" s="830" t="str">
        <f t="shared" si="4"/>
        <v xml:space="preserve">Наименование системы теплоснабжения </v>
      </c>
      <c r="AA240" s="830"/>
      <c r="AB240" s="830"/>
      <c r="AC240" s="830"/>
      <c r="AD240" s="1008"/>
      <c r="AE240" s="1008"/>
      <c r="AF240" s="1008"/>
      <c r="AG240" s="1008"/>
      <c r="AH240" s="1008"/>
      <c r="AI240" s="1008"/>
      <c r="AJ240" s="1008"/>
    </row>
    <row r="241" spans="1:36" s="991" customFormat="1" ht="22.5">
      <c r="A241" s="1202"/>
      <c r="B241" s="1202"/>
      <c r="C241" s="1202"/>
      <c r="D241" s="1202">
        <v>1</v>
      </c>
      <c r="E241" s="1026"/>
      <c r="F241" s="1026"/>
      <c r="G241" s="1026"/>
      <c r="H241" s="1026"/>
      <c r="I241" s="963"/>
      <c r="J241" s="955"/>
      <c r="K241" s="958"/>
      <c r="L241" s="1030" t="str">
        <f>mergeValue(A241) &amp;"."&amp; mergeValue(B241)&amp;"."&amp; mergeValue(C241)&amp;"."&amp; mergeValue(D241)</f>
        <v>1.1.1.1</v>
      </c>
      <c r="M241" s="695" t="s">
        <v>22</v>
      </c>
      <c r="N241" s="647"/>
      <c r="O241" s="1281"/>
      <c r="P241" s="1282"/>
      <c r="Q241" s="1282"/>
      <c r="R241" s="1282"/>
      <c r="S241" s="1282"/>
      <c r="T241" s="1282"/>
      <c r="U241" s="1282"/>
      <c r="V241" s="1283"/>
      <c r="W241" s="631" t="s">
        <v>634</v>
      </c>
      <c r="X241" s="1008"/>
      <c r="Y241" s="830"/>
      <c r="Z241" s="830" t="str">
        <f t="shared" si="4"/>
        <v xml:space="preserve">Источник тепловой энергии  </v>
      </c>
      <c r="AA241" s="830"/>
      <c r="AB241" s="830"/>
      <c r="AC241" s="830"/>
      <c r="AD241" s="1008"/>
      <c r="AE241" s="1008"/>
      <c r="AF241" s="1008"/>
      <c r="AG241" s="1008"/>
      <c r="AH241" s="1008"/>
      <c r="AI241" s="1008"/>
      <c r="AJ241" s="1008"/>
    </row>
    <row r="242" spans="1:36" s="991" customFormat="1" ht="101.25">
      <c r="A242" s="1202"/>
      <c r="B242" s="1202"/>
      <c r="C242" s="1202"/>
      <c r="D242" s="1202"/>
      <c r="E242" s="1202">
        <v>1</v>
      </c>
      <c r="F242" s="1026"/>
      <c r="G242" s="1026"/>
      <c r="H242" s="1015">
        <v>1</v>
      </c>
      <c r="I242" s="1202">
        <v>1</v>
      </c>
      <c r="J242" s="1026"/>
      <c r="K242" s="966"/>
      <c r="L242" s="1030" t="str">
        <f>mergeValue(A242) &amp;"."&amp; mergeValue(B242)&amp;"."&amp; mergeValue(C242)&amp;"."&amp; mergeValue(D242)&amp;"."&amp; mergeValue(E242)</f>
        <v>1.1.1.1.1</v>
      </c>
      <c r="M242" s="555" t="s">
        <v>9</v>
      </c>
      <c r="N242" s="647"/>
      <c r="O242" s="1205"/>
      <c r="P242" s="1206"/>
      <c r="Q242" s="1206"/>
      <c r="R242" s="1206"/>
      <c r="S242" s="1206"/>
      <c r="T242" s="1206"/>
      <c r="U242" s="1206"/>
      <c r="V242" s="1207"/>
      <c r="W242" s="631" t="s">
        <v>638</v>
      </c>
      <c r="X242" s="1008"/>
      <c r="Y242" s="830"/>
      <c r="Z242" s="830" t="str">
        <f t="shared" si="4"/>
        <v>Схема подключения теплопотребляющей установки к коллектору источника тепловой энергии</v>
      </c>
      <c r="AA242" s="830"/>
      <c r="AB242" s="830"/>
      <c r="AC242" s="830"/>
      <c r="AD242" s="1008"/>
      <c r="AE242" s="1008"/>
      <c r="AF242" s="1008"/>
      <c r="AG242" s="1008"/>
      <c r="AH242" s="1008"/>
      <c r="AI242" s="1008"/>
      <c r="AJ242" s="1008"/>
    </row>
    <row r="243" spans="1:36" s="991" customFormat="1" ht="90">
      <c r="A243" s="1202"/>
      <c r="B243" s="1202"/>
      <c r="C243" s="1202"/>
      <c r="D243" s="1202"/>
      <c r="E243" s="1202"/>
      <c r="F243" s="1202">
        <v>1</v>
      </c>
      <c r="G243" s="1015"/>
      <c r="H243" s="1015"/>
      <c r="I243" s="1202"/>
      <c r="J243" s="1202">
        <v>1</v>
      </c>
      <c r="K243" s="967"/>
      <c r="L243" s="1030" t="str">
        <f>mergeValue(A243) &amp;"."&amp; mergeValue(B243)&amp;"."&amp; mergeValue(C243)&amp;"."&amp; mergeValue(D243)&amp;"."&amp; mergeValue(E243)&amp;"."&amp; mergeValue(F243)</f>
        <v>1.1.1.1.1.1</v>
      </c>
      <c r="M243" s="556" t="s">
        <v>10</v>
      </c>
      <c r="N243" s="647"/>
      <c r="O243" s="1205"/>
      <c r="P243" s="1206"/>
      <c r="Q243" s="1206"/>
      <c r="R243" s="1206"/>
      <c r="S243" s="1206"/>
      <c r="T243" s="1206"/>
      <c r="U243" s="1206"/>
      <c r="V243" s="1207"/>
      <c r="W243" s="631" t="s">
        <v>636</v>
      </c>
      <c r="X243" s="1008"/>
      <c r="Y243" s="830"/>
      <c r="Z243" s="830" t="str">
        <f t="shared" si="4"/>
        <v>Группа потребителей</v>
      </c>
      <c r="AA243" s="830"/>
      <c r="AB243" s="830"/>
      <c r="AC243" s="830"/>
      <c r="AD243" s="1008"/>
      <c r="AE243" s="1008"/>
      <c r="AF243" s="1008"/>
      <c r="AG243" s="1008"/>
      <c r="AH243" s="1008"/>
      <c r="AI243" s="1008"/>
      <c r="AJ243" s="1008"/>
    </row>
    <row r="244" spans="1:36" s="991" customFormat="1" ht="189" customHeight="1">
      <c r="A244" s="1202"/>
      <c r="B244" s="1202"/>
      <c r="C244" s="1202"/>
      <c r="D244" s="1202"/>
      <c r="E244" s="1202"/>
      <c r="F244" s="1202"/>
      <c r="G244" s="1015">
        <v>1</v>
      </c>
      <c r="H244" s="1015"/>
      <c r="I244" s="1202"/>
      <c r="J244" s="1202"/>
      <c r="K244" s="967">
        <v>1</v>
      </c>
      <c r="L244" s="1030" t="str">
        <f>mergeValue(A244) &amp;"."&amp; mergeValue(B244)&amp;"."&amp; mergeValue(C244)&amp;"."&amp; mergeValue(D244)&amp;"."&amp; mergeValue(E244)&amp;"."&amp; mergeValue(F244)&amp;"."&amp; mergeValue(G244)</f>
        <v>1.1.1.1.1.1.1</v>
      </c>
      <c r="M244" s="1069"/>
      <c r="N244" s="647"/>
      <c r="O244" s="764"/>
      <c r="P244" s="764"/>
      <c r="Q244" s="1094"/>
      <c r="R244" s="1208"/>
      <c r="S244" s="1209" t="s">
        <v>84</v>
      </c>
      <c r="T244" s="1208"/>
      <c r="U244" s="1209" t="s">
        <v>84</v>
      </c>
      <c r="V244" s="764"/>
      <c r="W244" s="1219" t="s">
        <v>655</v>
      </c>
      <c r="X244" s="1008" t="str">
        <f>strCheckDate(O245:V245)</f>
        <v/>
      </c>
      <c r="Y244" s="830"/>
      <c r="Z244" s="830" t="str">
        <f t="shared" si="4"/>
        <v/>
      </c>
      <c r="AA244" s="830"/>
      <c r="AB244" s="830"/>
      <c r="AC244" s="830"/>
      <c r="AD244" s="1008"/>
      <c r="AE244" s="1008"/>
      <c r="AF244" s="1008"/>
      <c r="AG244" s="1008"/>
      <c r="AH244" s="1008"/>
      <c r="AI244" s="1008"/>
      <c r="AJ244" s="1008"/>
    </row>
    <row r="245" spans="1:36" s="991" customFormat="1" ht="11.25" hidden="1" customHeight="1">
      <c r="A245" s="1202"/>
      <c r="B245" s="1202"/>
      <c r="C245" s="1202"/>
      <c r="D245" s="1202"/>
      <c r="E245" s="1202"/>
      <c r="F245" s="1202"/>
      <c r="G245" s="1015"/>
      <c r="H245" s="1015"/>
      <c r="I245" s="1202"/>
      <c r="J245" s="1202"/>
      <c r="K245" s="967"/>
      <c r="L245" s="801"/>
      <c r="M245" s="647"/>
      <c r="N245" s="647"/>
      <c r="O245" s="764"/>
      <c r="P245" s="764"/>
      <c r="Q245" s="770" t="str">
        <f>R244 &amp; "-" &amp; T244</f>
        <v>-</v>
      </c>
      <c r="R245" s="1208"/>
      <c r="S245" s="1209"/>
      <c r="T245" s="1208"/>
      <c r="U245" s="1209"/>
      <c r="V245" s="764"/>
      <c r="W245" s="1220"/>
      <c r="X245" s="1008"/>
      <c r="Y245" s="830"/>
      <c r="Z245" s="830" t="str">
        <f t="shared" si="4"/>
        <v/>
      </c>
      <c r="AA245" s="830"/>
      <c r="AB245" s="830"/>
      <c r="AC245" s="830"/>
      <c r="AD245" s="1008"/>
      <c r="AE245" s="1008"/>
      <c r="AF245" s="1008"/>
      <c r="AG245" s="1008"/>
      <c r="AH245" s="1008"/>
      <c r="AI245" s="1008"/>
      <c r="AJ245" s="1008"/>
    </row>
    <row r="246" spans="1:36" s="991" customFormat="1" ht="15" customHeight="1">
      <c r="A246" s="1202"/>
      <c r="B246" s="1202"/>
      <c r="C246" s="1202"/>
      <c r="D246" s="1202"/>
      <c r="E246" s="1202"/>
      <c r="F246" s="1202"/>
      <c r="G246" s="1026"/>
      <c r="H246" s="1015"/>
      <c r="I246" s="1202"/>
      <c r="J246" s="1202"/>
      <c r="K246" s="966"/>
      <c r="L246" s="689"/>
      <c r="M246" s="558" t="s">
        <v>25</v>
      </c>
      <c r="N246" s="1006"/>
      <c r="O246" s="1006"/>
      <c r="P246" s="1006"/>
      <c r="Q246" s="1006"/>
      <c r="R246" s="1006"/>
      <c r="S246" s="1006"/>
      <c r="T246" s="1006"/>
      <c r="U246" s="1006"/>
      <c r="V246" s="763"/>
      <c r="W246" s="1221"/>
      <c r="X246" s="1008"/>
      <c r="Y246" s="830"/>
      <c r="Z246" s="830" t="str">
        <f t="shared" si="4"/>
        <v>Добавить вид теплоносителя (параметры теплоносителя)</v>
      </c>
      <c r="AA246" s="830"/>
      <c r="AB246" s="830"/>
      <c r="AC246" s="830"/>
      <c r="AD246" s="1008"/>
      <c r="AE246" s="1008"/>
      <c r="AF246" s="1008"/>
      <c r="AG246" s="1008"/>
      <c r="AH246" s="1008"/>
      <c r="AI246" s="1008"/>
      <c r="AJ246" s="1008"/>
    </row>
    <row r="247" spans="1:36" s="991" customFormat="1" ht="15" customHeight="1">
      <c r="A247" s="1202"/>
      <c r="B247" s="1202"/>
      <c r="C247" s="1202"/>
      <c r="D247" s="1202"/>
      <c r="E247" s="1202"/>
      <c r="F247" s="1026"/>
      <c r="G247" s="1026"/>
      <c r="H247" s="1015"/>
      <c r="I247" s="1202"/>
      <c r="J247" s="1026"/>
      <c r="K247" s="966"/>
      <c r="L247" s="689"/>
      <c r="M247" s="557" t="s">
        <v>11</v>
      </c>
      <c r="N247" s="1006"/>
      <c r="O247" s="1006"/>
      <c r="P247" s="1006"/>
      <c r="Q247" s="1006"/>
      <c r="R247" s="1006"/>
      <c r="S247" s="1006"/>
      <c r="T247" s="1006"/>
      <c r="U247" s="1005"/>
      <c r="V247" s="1006"/>
      <c r="W247" s="666"/>
      <c r="X247" s="1008"/>
      <c r="Y247" s="830"/>
      <c r="Z247" s="830" t="str">
        <f t="shared" si="4"/>
        <v>Добавить группу потребителей</v>
      </c>
      <c r="AA247" s="830"/>
      <c r="AB247" s="830"/>
      <c r="AC247" s="830"/>
      <c r="AD247" s="1008"/>
      <c r="AE247" s="1008"/>
      <c r="AF247" s="1008"/>
      <c r="AG247" s="1008"/>
      <c r="AH247" s="1008"/>
      <c r="AI247" s="1008"/>
      <c r="AJ247" s="1008"/>
    </row>
    <row r="248" spans="1:36" s="991" customFormat="1" ht="15" customHeight="1">
      <c r="A248" s="1202"/>
      <c r="B248" s="1202"/>
      <c r="C248" s="1202"/>
      <c r="D248" s="1202"/>
      <c r="E248" s="965"/>
      <c r="F248" s="1026"/>
      <c r="G248" s="1026"/>
      <c r="H248" s="1026"/>
      <c r="I248" s="980"/>
      <c r="J248" s="995"/>
      <c r="K248" s="964"/>
      <c r="L248" s="689"/>
      <c r="M248" s="1002" t="s">
        <v>12</v>
      </c>
      <c r="N248" s="1006"/>
      <c r="O248" s="1006"/>
      <c r="P248" s="1006"/>
      <c r="Q248" s="1006"/>
      <c r="R248" s="1006"/>
      <c r="S248" s="1006"/>
      <c r="T248" s="1006"/>
      <c r="U248" s="1005"/>
      <c r="V248" s="1006"/>
      <c r="W248" s="666"/>
      <c r="X248" s="1008"/>
      <c r="Y248" s="830"/>
      <c r="Z248" s="830" t="str">
        <f t="shared" si="4"/>
        <v>Добавить схему подключения</v>
      </c>
      <c r="AA248" s="830"/>
      <c r="AB248" s="830"/>
      <c r="AC248" s="830"/>
      <c r="AD248" s="1008"/>
      <c r="AE248" s="1008"/>
      <c r="AF248" s="1008"/>
      <c r="AG248" s="1008"/>
      <c r="AH248" s="1008"/>
      <c r="AI248" s="1008"/>
      <c r="AJ248" s="1008"/>
    </row>
    <row r="249" spans="1:36" s="991" customFormat="1" ht="15" customHeight="1">
      <c r="A249" s="1202"/>
      <c r="B249" s="1202"/>
      <c r="C249" s="1202"/>
      <c r="D249" s="965"/>
      <c r="E249" s="965"/>
      <c r="F249" s="1026"/>
      <c r="G249" s="1026"/>
      <c r="H249" s="1026"/>
      <c r="I249" s="980"/>
      <c r="J249" s="995"/>
      <c r="K249" s="964"/>
      <c r="L249" s="689"/>
      <c r="M249" s="1001" t="s">
        <v>17</v>
      </c>
      <c r="N249" s="1006"/>
      <c r="O249" s="1006"/>
      <c r="P249" s="1006"/>
      <c r="Q249" s="1006"/>
      <c r="R249" s="1006"/>
      <c r="S249" s="1006"/>
      <c r="T249" s="1006"/>
      <c r="U249" s="1005"/>
      <c r="V249" s="1006"/>
      <c r="W249" s="666"/>
      <c r="X249" s="1008"/>
      <c r="Y249" s="830"/>
      <c r="Z249" s="830" t="str">
        <f t="shared" si="4"/>
        <v>Добавить источник тепловой энергии</v>
      </c>
      <c r="AA249" s="830"/>
      <c r="AB249" s="830"/>
      <c r="AC249" s="830"/>
      <c r="AD249" s="1008"/>
      <c r="AE249" s="1008"/>
      <c r="AF249" s="1008"/>
      <c r="AG249" s="1008"/>
      <c r="AH249" s="1008"/>
      <c r="AI249" s="1008"/>
      <c r="AJ249" s="1008"/>
    </row>
    <row r="250" spans="1:36" s="991" customFormat="1" ht="15" customHeight="1">
      <c r="A250" s="1202"/>
      <c r="B250" s="1202"/>
      <c r="C250" s="965"/>
      <c r="D250" s="965"/>
      <c r="E250" s="965"/>
      <c r="F250" s="965"/>
      <c r="G250" s="970"/>
      <c r="H250" s="980"/>
      <c r="I250" s="968"/>
      <c r="J250" s="995"/>
      <c r="K250" s="969"/>
      <c r="L250" s="689"/>
      <c r="M250" s="1000" t="s">
        <v>18</v>
      </c>
      <c r="N250" s="1006"/>
      <c r="O250" s="1006"/>
      <c r="P250" s="1006"/>
      <c r="Q250" s="1006"/>
      <c r="R250" s="1006"/>
      <c r="S250" s="1006"/>
      <c r="T250" s="1006"/>
      <c r="U250" s="1005"/>
      <c r="V250" s="1006"/>
      <c r="W250" s="666"/>
      <c r="X250" s="1008"/>
      <c r="Y250" s="830"/>
      <c r="Z250" s="830" t="str">
        <f t="shared" si="4"/>
        <v>Добавить наименование системы теплоснабжения</v>
      </c>
      <c r="AA250" s="830"/>
      <c r="AB250" s="830"/>
      <c r="AC250" s="830"/>
      <c r="AD250" s="1008"/>
      <c r="AE250" s="1008"/>
      <c r="AF250" s="1008"/>
      <c r="AG250" s="1008"/>
      <c r="AH250" s="1008"/>
      <c r="AI250" s="1008"/>
      <c r="AJ250" s="1008"/>
    </row>
    <row r="251" spans="1:36" s="991" customFormat="1" ht="15" customHeight="1">
      <c r="A251" s="1202"/>
      <c r="B251" s="965"/>
      <c r="C251" s="965"/>
      <c r="D251" s="965"/>
      <c r="E251" s="965"/>
      <c r="F251" s="965"/>
      <c r="G251" s="970"/>
      <c r="H251" s="980"/>
      <c r="I251" s="980"/>
      <c r="J251" s="995"/>
      <c r="K251" s="964"/>
      <c r="L251" s="689"/>
      <c r="M251" s="734" t="s">
        <v>19</v>
      </c>
      <c r="N251" s="1006"/>
      <c r="O251" s="1006"/>
      <c r="P251" s="1006"/>
      <c r="Q251" s="1006"/>
      <c r="R251" s="1006"/>
      <c r="S251" s="1006"/>
      <c r="T251" s="1006"/>
      <c r="U251" s="1005"/>
      <c r="V251" s="1006"/>
      <c r="W251" s="666"/>
      <c r="X251" s="1008"/>
      <c r="Y251" s="830"/>
      <c r="Z251" s="830" t="str">
        <f t="shared" si="4"/>
        <v>Добавить территорию действия тарифа</v>
      </c>
      <c r="AA251" s="830"/>
      <c r="AB251" s="830"/>
      <c r="AC251" s="830"/>
      <c r="AD251" s="1008"/>
      <c r="AE251" s="1008"/>
      <c r="AF251" s="1008"/>
      <c r="AG251" s="1008"/>
      <c r="AH251" s="1008"/>
      <c r="AI251" s="1008"/>
      <c r="AJ251" s="1008"/>
    </row>
    <row r="252" spans="1:36" s="990" customFormat="1" ht="15" customHeight="1">
      <c r="L252" s="493"/>
      <c r="M252" s="737" t="s">
        <v>309</v>
      </c>
      <c r="N252" s="1006"/>
      <c r="O252" s="1006"/>
      <c r="P252" s="1006"/>
      <c r="Q252" s="1006"/>
      <c r="R252" s="1006"/>
      <c r="S252" s="1006"/>
      <c r="T252" s="1006"/>
      <c r="U252" s="1005"/>
      <c r="V252" s="1006"/>
      <c r="W252" s="666"/>
      <c r="X252" s="1010"/>
      <c r="Y252" s="1010"/>
      <c r="Z252" s="1010"/>
      <c r="AA252" s="1010"/>
      <c r="AB252" s="1010"/>
      <c r="AC252" s="1010"/>
      <c r="AD252" s="1010"/>
      <c r="AE252" s="1010"/>
      <c r="AF252" s="1010"/>
      <c r="AG252" s="1010"/>
      <c r="AH252" s="1010"/>
    </row>
    <row r="253" spans="1:36" s="598" customFormat="1" ht="15" customHeight="1">
      <c r="A253" s="597"/>
      <c r="B253" s="597"/>
      <c r="C253" s="597"/>
      <c r="D253" s="597"/>
      <c r="E253" s="597"/>
      <c r="F253" s="597"/>
      <c r="G253" s="596"/>
      <c r="H253" s="597"/>
      <c r="I253" s="407"/>
      <c r="J253" s="683"/>
      <c r="K253" s="407"/>
      <c r="L253" s="599"/>
      <c r="M253" s="677"/>
      <c r="N253" s="776"/>
      <c r="O253" s="776"/>
      <c r="P253" s="776"/>
      <c r="Q253" s="776"/>
      <c r="R253" s="776"/>
      <c r="S253" s="776"/>
      <c r="T253" s="776"/>
      <c r="U253" s="681"/>
      <c r="V253" s="776"/>
      <c r="W253" s="776"/>
      <c r="X253" s="776"/>
      <c r="Y253" s="776"/>
      <c r="Z253" s="776"/>
      <c r="AA253" s="776"/>
      <c r="AB253" s="681"/>
      <c r="AC253" s="776"/>
      <c r="AD253" s="681"/>
      <c r="AE253" s="597"/>
      <c r="AF253" s="597"/>
      <c r="AG253" s="597"/>
      <c r="AH253" s="597"/>
    </row>
    <row r="254" spans="1:36" s="35" customFormat="1" ht="11.25">
      <c r="A254" s="35" t="s">
        <v>277</v>
      </c>
    </row>
    <row r="255" spans="1:36" ht="11.25"/>
    <row r="256" spans="1:36" s="13" customFormat="1" ht="15" customHeight="1">
      <c r="C256" s="167"/>
      <c r="D256" s="123"/>
      <c r="E256" s="1073"/>
    </row>
    <row r="258" spans="1:24" s="35" customFormat="1" ht="17.100000000000001" customHeight="1">
      <c r="A258" s="35" t="s">
        <v>276</v>
      </c>
    </row>
    <row r="260" spans="1:24" s="36" customFormat="1" ht="17.100000000000001" customHeight="1">
      <c r="A260" s="98"/>
      <c r="B260" s="98"/>
      <c r="C260" s="86"/>
      <c r="D260" s="151"/>
      <c r="E260" s="106">
        <v>1</v>
      </c>
      <c r="F260" s="107"/>
      <c r="G260" s="107"/>
      <c r="H260" s="107"/>
      <c r="I260" s="107"/>
      <c r="J260" s="107"/>
      <c r="K260" s="107"/>
      <c r="L260" s="107"/>
      <c r="M260" s="107"/>
      <c r="N260" s="107"/>
      <c r="O260" s="107"/>
      <c r="P260" s="107"/>
      <c r="Q260" s="107"/>
      <c r="R260" s="108"/>
      <c r="S260" s="108"/>
      <c r="T260" s="108"/>
      <c r="U260" s="109"/>
      <c r="V260" s="109"/>
      <c r="W260" s="109"/>
      <c r="X260" s="110"/>
    </row>
    <row r="262" spans="1:24" s="35" customFormat="1" ht="17.100000000000001" customHeight="1">
      <c r="A262" s="35" t="s">
        <v>277</v>
      </c>
    </row>
    <row r="263" spans="1:24" ht="17.100000000000001" customHeight="1">
      <c r="G263" s="95"/>
      <c r="H263" s="95"/>
    </row>
    <row r="264" spans="1:24" s="36" customFormat="1" ht="17.100000000000001" customHeight="1">
      <c r="A264" s="97"/>
      <c r="B264" s="88"/>
      <c r="C264" s="86"/>
      <c r="D264" s="151"/>
      <c r="E264" s="111" t="s">
        <v>93</v>
      </c>
      <c r="F264" s="107"/>
      <c r="G264" s="107"/>
      <c r="H264" s="107"/>
      <c r="I264" s="107"/>
      <c r="J264" s="108"/>
      <c r="K264" s="108"/>
      <c r="L264" s="108"/>
      <c r="M264" s="109"/>
      <c r="N264" s="109"/>
      <c r="O264" s="109"/>
      <c r="P264" s="110"/>
      <c r="Q264" s="89"/>
      <c r="R264" s="89"/>
      <c r="S264" s="89"/>
      <c r="T264" s="89"/>
      <c r="U264" s="89"/>
      <c r="V264" s="89"/>
      <c r="W264" s="89"/>
      <c r="X264" s="89"/>
    </row>
    <row r="266" spans="1:24" s="35" customFormat="1" ht="17.100000000000001" customHeight="1">
      <c r="A266" s="35" t="s">
        <v>278</v>
      </c>
    </row>
    <row r="267" spans="1:24" ht="17.100000000000001" customHeight="1">
      <c r="G267" s="95"/>
      <c r="H267" s="95"/>
    </row>
    <row r="268" spans="1:24" s="36" customFormat="1" ht="17.100000000000001" customHeight="1">
      <c r="A268" s="97"/>
      <c r="B268" s="88"/>
      <c r="C268" s="86"/>
      <c r="D268" s="151"/>
      <c r="E268" s="111" t="s">
        <v>93</v>
      </c>
      <c r="F268" s="107"/>
      <c r="G268" s="107"/>
      <c r="H268" s="107"/>
      <c r="I268" s="107"/>
      <c r="J268" s="108"/>
      <c r="K268" s="108"/>
      <c r="L268" s="108"/>
      <c r="M268" s="109"/>
      <c r="N268" s="109"/>
      <c r="O268" s="109"/>
      <c r="P268" s="110"/>
      <c r="Q268" s="89"/>
      <c r="R268" s="89"/>
      <c r="S268" s="89"/>
      <c r="T268" s="89"/>
      <c r="U268" s="89"/>
      <c r="V268" s="89"/>
      <c r="W268" s="89"/>
      <c r="X268" s="89"/>
    </row>
    <row r="270" spans="1:24" s="35" customFormat="1" ht="17.100000000000001" customHeight="1">
      <c r="A270" s="35" t="s">
        <v>305</v>
      </c>
      <c r="B270" s="35" t="s">
        <v>306</v>
      </c>
      <c r="C270" s="35" t="s">
        <v>307</v>
      </c>
    </row>
    <row r="272" spans="1:24" s="23" customFormat="1" ht="20.100000000000001" customHeight="1">
      <c r="A272" s="91"/>
      <c r="B272" s="90"/>
      <c r="C272" s="20"/>
      <c r="D272" s="21"/>
      <c r="F272" s="40" t="s">
        <v>81</v>
      </c>
      <c r="G272" s="27"/>
      <c r="I272" s="55"/>
    </row>
    <row r="273" spans="1:9" s="23" customFormat="1" ht="22.5">
      <c r="A273" s="91"/>
      <c r="B273" s="92"/>
      <c r="C273" s="20"/>
      <c r="D273" s="33"/>
      <c r="E273" s="32" t="s">
        <v>77</v>
      </c>
      <c r="F273" s="34"/>
      <c r="G273" s="27"/>
      <c r="I273" s="55"/>
    </row>
    <row r="274" spans="1:9" s="23" customFormat="1" ht="19.5">
      <c r="A274" s="91"/>
      <c r="B274" s="92"/>
      <c r="C274" s="20"/>
      <c r="D274" s="33"/>
      <c r="E274" s="32" t="s">
        <v>78</v>
      </c>
      <c r="F274" s="34"/>
      <c r="G274" s="27"/>
      <c r="I274" s="55"/>
    </row>
    <row r="275" spans="1:9" s="23" customFormat="1" ht="13.5" customHeight="1">
      <c r="A275" s="90"/>
      <c r="B275" s="90"/>
      <c r="C275" s="20"/>
      <c r="D275" s="24"/>
      <c r="E275" s="25"/>
      <c r="F275" s="39"/>
      <c r="G275" s="21"/>
      <c r="I275" s="55"/>
    </row>
    <row r="276" spans="1:9" s="23" customFormat="1" ht="20.100000000000001" customHeight="1">
      <c r="A276" s="91"/>
      <c r="B276" s="90"/>
      <c r="C276" s="20"/>
      <c r="D276" s="21"/>
      <c r="F276" s="40" t="s">
        <v>172</v>
      </c>
      <c r="G276" s="27"/>
      <c r="I276" s="55"/>
    </row>
    <row r="277" spans="1:9" s="23" customFormat="1" ht="22.5">
      <c r="A277" s="91"/>
      <c r="B277" s="92"/>
      <c r="C277" s="20"/>
      <c r="D277" s="33"/>
      <c r="E277" s="41" t="s">
        <v>87</v>
      </c>
      <c r="F277" s="34"/>
      <c r="G277" s="27"/>
      <c r="I277" s="55"/>
    </row>
    <row r="278" spans="1:9" s="23" customFormat="1" ht="22.5">
      <c r="A278" s="91"/>
      <c r="B278" s="92"/>
      <c r="C278" s="20"/>
      <c r="D278" s="33"/>
      <c r="E278" s="41" t="s">
        <v>171</v>
      </c>
      <c r="F278" s="34"/>
      <c r="G278" s="27"/>
      <c r="I278" s="55"/>
    </row>
    <row r="279" spans="1:9" s="23" customFormat="1" ht="13.5" customHeight="1">
      <c r="A279" s="90"/>
      <c r="B279" s="90"/>
      <c r="C279" s="20"/>
      <c r="D279" s="24"/>
      <c r="E279" s="25"/>
      <c r="F279" s="39"/>
      <c r="G279" s="21"/>
      <c r="I279" s="55"/>
    </row>
    <row r="280" spans="1:9" s="23" customFormat="1" ht="20.100000000000001" customHeight="1">
      <c r="A280" s="91"/>
      <c r="B280" s="90"/>
      <c r="C280" s="20"/>
      <c r="D280" s="21"/>
      <c r="F280" s="40" t="s">
        <v>173</v>
      </c>
      <c r="G280" s="27"/>
      <c r="I280" s="55"/>
    </row>
    <row r="281" spans="1:9" s="23" customFormat="1" ht="22.5">
      <c r="A281" s="91"/>
      <c r="B281" s="92"/>
      <c r="C281" s="20"/>
      <c r="D281" s="33"/>
      <c r="E281" s="41" t="s">
        <v>87</v>
      </c>
      <c r="F281" s="34"/>
      <c r="G281" s="27"/>
      <c r="I281" s="55"/>
    </row>
    <row r="282" spans="1:9" s="23" customFormat="1" ht="22.5">
      <c r="A282" s="91"/>
      <c r="B282" s="92"/>
      <c r="C282" s="20"/>
      <c r="D282" s="33"/>
      <c r="E282" s="41" t="s">
        <v>171</v>
      </c>
      <c r="F282" s="34"/>
      <c r="G282" s="27"/>
      <c r="I282" s="55"/>
    </row>
    <row r="283" spans="1:9" s="23" customFormat="1" ht="13.5" customHeight="1">
      <c r="A283" s="90"/>
      <c r="B283" s="90"/>
      <c r="C283" s="20"/>
      <c r="D283" s="24"/>
      <c r="E283" s="25"/>
      <c r="F283" s="39"/>
      <c r="G283" s="21"/>
      <c r="I283" s="55"/>
    </row>
    <row r="284" spans="1:9" s="23" customFormat="1" ht="20.100000000000001" customHeight="1">
      <c r="A284" s="91"/>
      <c r="B284" s="90"/>
      <c r="C284" s="20"/>
      <c r="D284" s="21"/>
      <c r="F284" s="40" t="s">
        <v>174</v>
      </c>
      <c r="G284" s="27"/>
      <c r="I284" s="55"/>
    </row>
    <row r="285" spans="1:9" s="23" customFormat="1" ht="22.5">
      <c r="A285" s="91"/>
      <c r="B285" s="92"/>
      <c r="C285" s="20"/>
      <c r="D285" s="33"/>
      <c r="E285" s="32" t="s">
        <v>87</v>
      </c>
      <c r="F285" s="34"/>
      <c r="G285" s="27"/>
      <c r="I285" s="55"/>
    </row>
    <row r="286" spans="1:9" s="23" customFormat="1" ht="19.5">
      <c r="A286" s="91"/>
      <c r="B286" s="92"/>
      <c r="C286" s="20"/>
      <c r="D286" s="33"/>
      <c r="E286" s="32" t="s">
        <v>88</v>
      </c>
      <c r="F286" s="34"/>
      <c r="G286" s="27"/>
      <c r="I286" s="55"/>
    </row>
    <row r="287" spans="1:9" s="23" customFormat="1" ht="22.5">
      <c r="A287" s="91"/>
      <c r="B287" s="92"/>
      <c r="C287" s="20"/>
      <c r="D287" s="33"/>
      <c r="E287" s="41" t="s">
        <v>171</v>
      </c>
      <c r="F287" s="34"/>
      <c r="G287" s="27"/>
      <c r="I287" s="55"/>
    </row>
    <row r="288" spans="1:9" s="23" customFormat="1" ht="19.5">
      <c r="A288" s="91"/>
      <c r="B288" s="92"/>
      <c r="C288" s="20"/>
      <c r="D288" s="33"/>
      <c r="E288" s="32" t="s">
        <v>89</v>
      </c>
      <c r="F288" s="34"/>
      <c r="G288" s="27"/>
      <c r="I288" s="55"/>
    </row>
    <row r="290" spans="1:83" s="35" customFormat="1" ht="17.100000000000001" customHeight="1">
      <c r="A290" s="35" t="s">
        <v>326</v>
      </c>
    </row>
    <row r="292" spans="1:83" s="127" customFormat="1" ht="14.25">
      <c r="A292" s="185" t="s">
        <v>50</v>
      </c>
      <c r="B292" s="135" t="s">
        <v>253</v>
      </c>
      <c r="C292" s="136"/>
      <c r="D292" s="138"/>
      <c r="E292" s="447"/>
      <c r="F292" s="1086"/>
      <c r="G292" s="1086"/>
      <c r="H292" s="1086"/>
      <c r="I292" s="1091"/>
      <c r="J292" s="313"/>
      <c r="K292" s="314"/>
      <c r="M292" s="453" t="str">
        <f>IF(ISERROR(INDEX(kind_of_nameforms,MATCH(E292,kind_of_forms,0),1)),"",INDEX(kind_of_nameforms,MATCH(E292,kind_of_forms,0),1))</f>
        <v/>
      </c>
    </row>
    <row r="295" spans="1:83" s="261" customFormat="1" ht="15">
      <c r="A295" s="35" t="s">
        <v>404</v>
      </c>
      <c r="B295" s="35"/>
      <c r="C295" s="35"/>
      <c r="D295" s="35"/>
      <c r="E295" s="35"/>
      <c r="F295" s="35"/>
      <c r="G295" s="35"/>
      <c r="H295" s="35"/>
      <c r="I295" s="35"/>
      <c r="J295" s="35"/>
      <c r="K295" s="35"/>
      <c r="L295" s="35"/>
      <c r="M295" s="35"/>
      <c r="N295" s="35"/>
      <c r="O295" s="35"/>
      <c r="P295" s="35"/>
      <c r="Q295" s="35"/>
      <c r="R295" s="35"/>
      <c r="S295" s="35"/>
      <c r="T295" s="35"/>
      <c r="U295" s="260"/>
      <c r="V295" s="35"/>
      <c r="W295" s="35"/>
    </row>
    <row r="296" spans="1:83" s="261" customFormat="1" ht="15">
      <c r="D296" s="358"/>
      <c r="E296" s="358"/>
      <c r="F296" s="358"/>
      <c r="G296" s="358"/>
      <c r="H296" s="358"/>
      <c r="I296" s="358"/>
      <c r="J296" s="358"/>
      <c r="K296" s="358"/>
      <c r="L296" s="358"/>
      <c r="U296" s="262"/>
    </row>
    <row r="297" spans="1:83" s="265" customFormat="1" ht="15" customHeight="1">
      <c r="A297" s="89"/>
      <c r="B297" s="186" t="s">
        <v>405</v>
      </c>
      <c r="C297" s="1284"/>
      <c r="D297" s="1157">
        <v>1</v>
      </c>
      <c r="E297" s="1204"/>
      <c r="F297" s="352"/>
      <c r="G297" s="188">
        <v>0</v>
      </c>
      <c r="H297" s="357"/>
      <c r="I297" s="250"/>
      <c r="J297" s="394" t="s">
        <v>519</v>
      </c>
      <c r="K297" s="155"/>
      <c r="L297" s="266"/>
      <c r="M297" s="212">
        <f>mergeValue(H297)</f>
        <v>0</v>
      </c>
      <c r="N297" s="202"/>
      <c r="O297" s="202"/>
      <c r="P297" s="212" t="str">
        <f>IF(ISERROR(MATCH(Q297,MODesc,0)),"n","y")</f>
        <v>n</v>
      </c>
      <c r="Q297" s="202"/>
      <c r="R297" s="212" t="str">
        <f>K297&amp;"("&amp;L297&amp;")"</f>
        <v>()</v>
      </c>
      <c r="S297" s="186"/>
      <c r="T297" s="186"/>
      <c r="U297" s="248"/>
      <c r="V297" s="186"/>
      <c r="W297" s="186"/>
      <c r="X297" s="186"/>
      <c r="Y297" s="264"/>
      <c r="Z297" s="264"/>
      <c r="AA297" s="227"/>
      <c r="AB297" s="227"/>
      <c r="AC297" s="227"/>
      <c r="AD297" s="227"/>
      <c r="AE297" s="227"/>
      <c r="AF297" s="227"/>
      <c r="AG297" s="227"/>
      <c r="AH297" s="227"/>
      <c r="AI297" s="227"/>
      <c r="AJ297" s="227"/>
      <c r="AK297" s="227"/>
      <c r="AL297" s="227"/>
      <c r="AM297" s="227"/>
      <c r="AN297" s="227"/>
      <c r="AO297" s="227"/>
      <c r="AP297" s="227"/>
      <c r="AQ297" s="227"/>
      <c r="AR297" s="227"/>
      <c r="AS297" s="227"/>
      <c r="AT297" s="227"/>
      <c r="AU297" s="227"/>
      <c r="AV297" s="227"/>
      <c r="AW297" s="227"/>
      <c r="AX297" s="227"/>
      <c r="AY297" s="227"/>
      <c r="AZ297" s="227"/>
      <c r="BA297" s="227"/>
      <c r="BB297" s="227"/>
      <c r="BC297" s="227"/>
      <c r="BD297" s="227"/>
      <c r="BE297" s="227"/>
      <c r="BF297" s="227"/>
      <c r="BG297" s="227"/>
      <c r="BH297" s="227"/>
      <c r="BI297" s="227"/>
      <c r="BJ297" s="227"/>
      <c r="BK297" s="227"/>
      <c r="BL297" s="227"/>
      <c r="BM297" s="227"/>
      <c r="BN297" s="227"/>
      <c r="BO297" s="227"/>
      <c r="BP297" s="227"/>
      <c r="BQ297" s="227"/>
      <c r="BR297" s="227"/>
      <c r="BS297" s="227"/>
      <c r="BT297" s="227"/>
      <c r="BU297" s="227"/>
      <c r="BV297" s="264"/>
      <c r="BW297" s="264"/>
      <c r="BX297" s="264"/>
      <c r="BY297" s="264"/>
      <c r="BZ297" s="264"/>
      <c r="CA297" s="264"/>
      <c r="CB297" s="264"/>
      <c r="CC297" s="264"/>
      <c r="CD297" s="264"/>
      <c r="CE297" s="264"/>
    </row>
    <row r="298" spans="1:83" s="265" customFormat="1" ht="15" customHeight="1">
      <c r="A298" s="89"/>
      <c r="B298" s="89"/>
      <c r="C298" s="1284"/>
      <c r="D298" s="1157"/>
      <c r="E298" s="1204"/>
      <c r="F298" s="250"/>
      <c r="G298" s="251"/>
      <c r="H298" s="155" t="s">
        <v>403</v>
      </c>
      <c r="I298" s="251"/>
      <c r="J298" s="251"/>
      <c r="K298" s="267"/>
      <c r="L298" s="266"/>
      <c r="M298" s="202"/>
      <c r="N298" s="202"/>
      <c r="O298" s="202"/>
      <c r="P298" s="202"/>
      <c r="Q298" s="212"/>
      <c r="R298" s="202"/>
      <c r="S298" s="186"/>
      <c r="T298" s="186"/>
      <c r="U298" s="248"/>
      <c r="V298" s="186"/>
      <c r="W298" s="186"/>
      <c r="X298" s="186"/>
      <c r="Y298" s="264"/>
      <c r="Z298" s="264"/>
      <c r="AA298" s="227"/>
      <c r="AB298" s="227"/>
      <c r="AC298" s="227"/>
      <c r="AD298" s="227"/>
      <c r="AE298" s="227"/>
      <c r="AF298" s="227"/>
      <c r="AG298" s="227"/>
      <c r="AH298" s="227"/>
      <c r="AI298" s="227"/>
      <c r="AJ298" s="227"/>
      <c r="AK298" s="227"/>
      <c r="AL298" s="227"/>
      <c r="AM298" s="227"/>
      <c r="AN298" s="227"/>
      <c r="AO298" s="227"/>
      <c r="AP298" s="227"/>
      <c r="AQ298" s="227"/>
      <c r="AR298" s="227"/>
      <c r="AS298" s="227"/>
      <c r="AT298" s="227"/>
      <c r="AU298" s="227"/>
      <c r="AV298" s="227"/>
      <c r="AW298" s="227"/>
      <c r="AX298" s="227"/>
      <c r="AY298" s="227"/>
      <c r="AZ298" s="227"/>
      <c r="BA298" s="227"/>
      <c r="BB298" s="227"/>
      <c r="BC298" s="227"/>
      <c r="BD298" s="227"/>
      <c r="BE298" s="227"/>
      <c r="BF298" s="227"/>
      <c r="BG298" s="227"/>
      <c r="BH298" s="227"/>
      <c r="BI298" s="227"/>
      <c r="BJ298" s="227"/>
      <c r="BK298" s="227"/>
      <c r="BL298" s="227"/>
      <c r="BM298" s="227"/>
      <c r="BN298" s="227"/>
      <c r="BO298" s="227"/>
      <c r="BP298" s="227"/>
      <c r="BQ298" s="227"/>
      <c r="BR298" s="227"/>
      <c r="BS298" s="227"/>
      <c r="BT298" s="227"/>
      <c r="BU298" s="227"/>
      <c r="BV298" s="264"/>
      <c r="BW298" s="264"/>
      <c r="BX298" s="264"/>
      <c r="BY298" s="264"/>
      <c r="BZ298" s="264"/>
      <c r="CA298" s="264"/>
      <c r="CB298" s="264"/>
      <c r="CC298" s="264"/>
      <c r="CD298" s="264"/>
      <c r="CE298" s="264"/>
    </row>
    <row r="299" spans="1:83" s="261" customFormat="1" ht="15">
      <c r="Q299" s="268"/>
      <c r="U299" s="262"/>
    </row>
    <row r="300" spans="1:83" s="261" customFormat="1" ht="15">
      <c r="A300" s="35" t="s">
        <v>406</v>
      </c>
      <c r="B300" s="35"/>
      <c r="C300" s="35"/>
      <c r="D300" s="35"/>
      <c r="E300" s="35"/>
      <c r="F300" s="35"/>
      <c r="G300" s="35"/>
      <c r="H300" s="35"/>
      <c r="I300" s="35"/>
      <c r="J300" s="35"/>
      <c r="K300" s="35"/>
      <c r="L300" s="35"/>
      <c r="M300" s="35"/>
      <c r="N300" s="35"/>
      <c r="O300" s="35"/>
      <c r="P300" s="35"/>
      <c r="Q300" s="269"/>
      <c r="R300" s="35"/>
      <c r="S300" s="35"/>
      <c r="T300" s="35"/>
      <c r="U300" s="260"/>
      <c r="V300" s="35"/>
      <c r="W300" s="35"/>
    </row>
    <row r="301" spans="1:83" s="261" customFormat="1" ht="15">
      <c r="F301" s="358"/>
      <c r="G301" s="358"/>
      <c r="H301" s="358"/>
      <c r="I301" s="358"/>
      <c r="J301" s="358"/>
      <c r="K301" s="358"/>
      <c r="L301" s="358"/>
      <c r="Q301" s="268"/>
      <c r="U301" s="262"/>
    </row>
    <row r="302" spans="1:83" s="265" customFormat="1" ht="15" customHeight="1">
      <c r="A302" s="89"/>
      <c r="B302" s="186" t="s">
        <v>405</v>
      </c>
      <c r="C302" s="1285"/>
      <c r="D302" s="249"/>
      <c r="E302" s="455"/>
      <c r="F302" s="1286"/>
      <c r="G302" s="1157">
        <v>0</v>
      </c>
      <c r="H302" s="1159"/>
      <c r="I302" s="250"/>
      <c r="J302" s="394" t="s">
        <v>519</v>
      </c>
      <c r="K302" s="155"/>
      <c r="L302" s="266"/>
      <c r="M302" s="212">
        <f>mergeValue(H302)</f>
        <v>0</v>
      </c>
      <c r="N302" s="202"/>
      <c r="O302" s="202"/>
      <c r="P302" s="202"/>
      <c r="Q302" s="202"/>
      <c r="R302" s="212" t="str">
        <f>K302&amp;"("&amp;L302&amp;")"</f>
        <v>()</v>
      </c>
      <c r="S302" s="186"/>
      <c r="T302" s="186"/>
      <c r="U302" s="248"/>
      <c r="V302" s="186"/>
      <c r="W302" s="186"/>
      <c r="X302" s="186"/>
      <c r="Y302" s="264"/>
      <c r="Z302" s="264"/>
      <c r="AA302" s="227"/>
      <c r="AB302" s="227"/>
      <c r="AC302" s="227"/>
      <c r="AD302" s="227"/>
      <c r="AE302" s="227"/>
      <c r="AF302" s="227"/>
      <c r="AG302" s="227"/>
      <c r="AH302" s="227"/>
      <c r="AI302" s="227"/>
      <c r="AJ302" s="227"/>
      <c r="AK302" s="227"/>
      <c r="AL302" s="227"/>
      <c r="AM302" s="227"/>
      <c r="AN302" s="227"/>
      <c r="AO302" s="227"/>
      <c r="AP302" s="227"/>
      <c r="AQ302" s="227"/>
      <c r="AR302" s="227"/>
      <c r="AS302" s="227"/>
      <c r="AT302" s="227"/>
      <c r="AU302" s="227"/>
      <c r="AV302" s="227"/>
      <c r="AW302" s="227"/>
      <c r="AX302" s="227"/>
      <c r="AY302" s="227"/>
      <c r="AZ302" s="227"/>
      <c r="BA302" s="227"/>
      <c r="BB302" s="227"/>
      <c r="BC302" s="227"/>
      <c r="BD302" s="227"/>
      <c r="BE302" s="227"/>
      <c r="BF302" s="227"/>
      <c r="BG302" s="227"/>
      <c r="BH302" s="227"/>
      <c r="BI302" s="227"/>
      <c r="BJ302" s="227"/>
      <c r="BK302" s="227"/>
      <c r="BL302" s="227"/>
      <c r="BM302" s="227"/>
      <c r="BN302" s="227"/>
      <c r="BO302" s="227"/>
      <c r="BP302" s="227"/>
      <c r="BQ302" s="227"/>
      <c r="BR302" s="227"/>
      <c r="BS302" s="227"/>
      <c r="BT302" s="227"/>
      <c r="BU302" s="227"/>
      <c r="BV302" s="264"/>
      <c r="BW302" s="264"/>
      <c r="BX302" s="264"/>
      <c r="BY302" s="264"/>
      <c r="BZ302" s="264"/>
      <c r="CA302" s="264"/>
      <c r="CB302" s="264"/>
      <c r="CC302" s="264"/>
      <c r="CD302" s="264"/>
      <c r="CE302" s="264"/>
    </row>
    <row r="303" spans="1:83" s="265" customFormat="1" ht="15" customHeight="1">
      <c r="A303" s="89"/>
      <c r="B303" s="89"/>
      <c r="C303" s="1285"/>
      <c r="D303" s="249"/>
      <c r="E303" s="455"/>
      <c r="F303" s="1286"/>
      <c r="G303" s="1157"/>
      <c r="H303" s="1159"/>
      <c r="I303" s="251"/>
      <c r="J303" s="251"/>
      <c r="K303" s="155" t="s">
        <v>4</v>
      </c>
      <c r="L303" s="266"/>
      <c r="M303" s="202"/>
      <c r="N303" s="202"/>
      <c r="O303" s="202"/>
      <c r="P303" s="202"/>
      <c r="Q303" s="212"/>
      <c r="R303" s="202"/>
      <c r="S303" s="186"/>
      <c r="T303" s="186"/>
      <c r="U303" s="248"/>
      <c r="V303" s="186"/>
      <c r="W303" s="186"/>
      <c r="X303" s="186"/>
      <c r="Y303" s="264"/>
      <c r="Z303" s="264"/>
      <c r="AA303" s="227"/>
      <c r="AB303" s="227"/>
      <c r="AC303" s="227"/>
      <c r="AD303" s="227"/>
      <c r="AE303" s="227"/>
      <c r="AF303" s="227"/>
      <c r="AG303" s="227"/>
      <c r="AH303" s="227"/>
      <c r="AI303" s="227"/>
      <c r="AJ303" s="227"/>
      <c r="AK303" s="227"/>
      <c r="AL303" s="227"/>
      <c r="AM303" s="227"/>
      <c r="AN303" s="227"/>
      <c r="AO303" s="227"/>
      <c r="AP303" s="227"/>
      <c r="AQ303" s="227"/>
      <c r="AR303" s="227"/>
      <c r="AS303" s="227"/>
      <c r="AT303" s="227"/>
      <c r="AU303" s="227"/>
      <c r="AV303" s="227"/>
      <c r="AW303" s="227"/>
      <c r="AX303" s="227"/>
      <c r="AY303" s="227"/>
      <c r="AZ303" s="227"/>
      <c r="BA303" s="227"/>
      <c r="BB303" s="227"/>
      <c r="BC303" s="227"/>
      <c r="BD303" s="227"/>
      <c r="BE303" s="227"/>
      <c r="BF303" s="227"/>
      <c r="BG303" s="227"/>
      <c r="BH303" s="227"/>
      <c r="BI303" s="227"/>
      <c r="BJ303" s="227"/>
      <c r="BK303" s="227"/>
      <c r="BL303" s="227"/>
      <c r="BM303" s="227"/>
      <c r="BN303" s="227"/>
      <c r="BO303" s="227"/>
      <c r="BP303" s="227"/>
      <c r="BQ303" s="227"/>
      <c r="BR303" s="227"/>
      <c r="BS303" s="227"/>
      <c r="BT303" s="227"/>
      <c r="BU303" s="227"/>
      <c r="BV303" s="264"/>
      <c r="BW303" s="264"/>
      <c r="BX303" s="264"/>
      <c r="BY303" s="264"/>
      <c r="BZ303" s="264"/>
      <c r="CA303" s="264"/>
      <c r="CB303" s="264"/>
      <c r="CC303" s="264"/>
      <c r="CD303" s="264"/>
      <c r="CE303" s="264"/>
    </row>
    <row r="304" spans="1:83" s="261" customFormat="1" ht="15">
      <c r="Q304" s="268"/>
      <c r="U304" s="262"/>
    </row>
    <row r="305" spans="1:83" s="261" customFormat="1" ht="15">
      <c r="A305" s="35" t="s">
        <v>407</v>
      </c>
      <c r="B305" s="35"/>
      <c r="C305" s="35"/>
      <c r="D305" s="35"/>
      <c r="E305" s="35"/>
      <c r="F305" s="35"/>
      <c r="G305" s="35"/>
      <c r="H305" s="35"/>
      <c r="I305" s="35"/>
      <c r="J305" s="35"/>
      <c r="K305" s="35"/>
      <c r="L305" s="35"/>
      <c r="M305" s="35"/>
      <c r="N305" s="35"/>
      <c r="O305" s="35"/>
      <c r="P305" s="35"/>
      <c r="Q305" s="269"/>
      <c r="R305" s="35"/>
      <c r="S305" s="35"/>
      <c r="T305" s="35"/>
      <c r="U305" s="260"/>
      <c r="V305" s="35"/>
      <c r="W305" s="35"/>
    </row>
    <row r="306" spans="1:83" s="261" customFormat="1" ht="15">
      <c r="Q306" s="268"/>
      <c r="U306" s="262"/>
    </row>
    <row r="307" spans="1:83" s="265" customFormat="1" ht="15" customHeight="1">
      <c r="A307" s="89"/>
      <c r="B307" s="186" t="s">
        <v>405</v>
      </c>
      <c r="C307" s="398"/>
      <c r="D307" s="261"/>
      <c r="E307" s="456"/>
      <c r="F307" s="261"/>
      <c r="G307" s="261"/>
      <c r="H307" s="261"/>
      <c r="I307" s="221"/>
      <c r="J307" s="188">
        <v>0</v>
      </c>
      <c r="K307" s="397"/>
      <c r="L307" s="247"/>
      <c r="M307" s="212">
        <f>mergeValue(H307)</f>
        <v>0</v>
      </c>
      <c r="N307" s="202"/>
      <c r="O307" s="202"/>
      <c r="P307" s="202"/>
      <c r="Q307" s="202"/>
      <c r="R307" s="212" t="str">
        <f>K307&amp;" ("&amp;L307&amp;")"</f>
        <v xml:space="preserve"> ()</v>
      </c>
      <c r="S307" s="186"/>
      <c r="T307" s="186"/>
      <c r="U307" s="248"/>
      <c r="V307" s="186"/>
      <c r="W307" s="186"/>
      <c r="X307" s="186"/>
      <c r="Y307" s="264"/>
      <c r="Z307" s="264"/>
      <c r="AA307" s="227"/>
      <c r="AB307" s="227"/>
      <c r="AC307" s="227"/>
      <c r="AD307" s="227"/>
      <c r="AE307" s="227"/>
      <c r="AF307" s="227"/>
      <c r="AG307" s="227"/>
      <c r="AH307" s="227"/>
      <c r="AI307" s="227"/>
      <c r="AJ307" s="227"/>
      <c r="AK307" s="227"/>
      <c r="AL307" s="227"/>
      <c r="AM307" s="227"/>
      <c r="AN307" s="227"/>
      <c r="AO307" s="227"/>
      <c r="AP307" s="227"/>
      <c r="AQ307" s="227"/>
      <c r="AR307" s="227"/>
      <c r="AS307" s="227"/>
      <c r="AT307" s="227"/>
      <c r="AU307" s="227"/>
      <c r="AV307" s="227"/>
      <c r="AW307" s="227"/>
      <c r="AX307" s="227"/>
      <c r="AY307" s="227"/>
      <c r="AZ307" s="227"/>
      <c r="BA307" s="227"/>
      <c r="BB307" s="227"/>
      <c r="BC307" s="227"/>
      <c r="BD307" s="227"/>
      <c r="BE307" s="227"/>
      <c r="BF307" s="227"/>
      <c r="BG307" s="227"/>
      <c r="BH307" s="227"/>
      <c r="BI307" s="227"/>
      <c r="BJ307" s="227"/>
      <c r="BK307" s="227"/>
      <c r="BL307" s="227"/>
      <c r="BM307" s="227"/>
      <c r="BN307" s="227"/>
      <c r="BO307" s="227"/>
      <c r="BP307" s="227"/>
      <c r="BQ307" s="227"/>
      <c r="BR307" s="227"/>
      <c r="BS307" s="227"/>
      <c r="BT307" s="227"/>
      <c r="BU307" s="227"/>
      <c r="BV307" s="264"/>
      <c r="BW307" s="264"/>
      <c r="BX307" s="264"/>
      <c r="BY307" s="264"/>
      <c r="BZ307" s="264"/>
      <c r="CA307" s="264"/>
      <c r="CB307" s="264"/>
      <c r="CC307" s="264"/>
      <c r="CD307" s="264"/>
      <c r="CE307" s="264"/>
    </row>
    <row r="309" spans="1:83" ht="11.25"/>
    <row r="310" spans="1:83" s="35" customFormat="1" ht="11.25">
      <c r="A310" s="35" t="s">
        <v>453</v>
      </c>
    </row>
    <row r="311" spans="1:83" ht="11.25"/>
    <row r="312" spans="1:83" s="36" customFormat="1" ht="20.100000000000001" customHeight="1">
      <c r="A312" s="97"/>
      <c r="B312" s="186"/>
      <c r="C312" s="86"/>
      <c r="D312" s="187"/>
      <c r="E312" s="291"/>
      <c r="F312" s="288"/>
      <c r="G312" s="292"/>
      <c r="I312" s="212"/>
      <c r="J312" s="212"/>
    </row>
    <row r="313" spans="1:83" ht="11.25"/>
    <row r="314" spans="1:83" ht="11.25"/>
    <row r="315" spans="1:83" s="35" customFormat="1" ht="11.25">
      <c r="A315" s="35" t="s">
        <v>468</v>
      </c>
    </row>
    <row r="316" spans="1:83" ht="11.25"/>
    <row r="317" spans="1:83" s="36" customFormat="1" ht="20.100000000000001" customHeight="1">
      <c r="A317" s="285"/>
      <c r="B317" s="186"/>
      <c r="C317" s="86"/>
      <c r="D317" s="187"/>
      <c r="E317" s="295"/>
      <c r="F317" s="294" t="s">
        <v>458</v>
      </c>
      <c r="G317" s="294" t="s">
        <v>458</v>
      </c>
      <c r="H317" s="313"/>
      <c r="I317" s="212"/>
      <c r="K317" s="212"/>
      <c r="L317" s="212"/>
    </row>
    <row r="318" spans="1:83" ht="11.25"/>
    <row r="319" spans="1:83" ht="11.25"/>
    <row r="320" spans="1:83" s="35" customFormat="1" ht="11.25">
      <c r="A320" s="35" t="s">
        <v>469</v>
      </c>
    </row>
    <row r="321" spans="1:12" ht="11.25"/>
    <row r="322" spans="1:12" s="36" customFormat="1" ht="20.100000000000001" customHeight="1">
      <c r="A322" s="285"/>
      <c r="B322" s="186"/>
      <c r="C322" s="86"/>
      <c r="D322" s="187"/>
      <c r="E322" s="295"/>
      <c r="F322" s="294" t="s">
        <v>458</v>
      </c>
      <c r="G322" s="413"/>
      <c r="H322" s="294" t="s">
        <v>458</v>
      </c>
      <c r="I322" s="212"/>
      <c r="K322" s="212"/>
      <c r="L322" s="212"/>
    </row>
    <row r="323" spans="1:12" ht="11.25"/>
    <row r="324" spans="1:12" ht="11.25"/>
    <row r="325" spans="1:12" s="35" customFormat="1" ht="11.25">
      <c r="A325" s="35" t="s">
        <v>470</v>
      </c>
    </row>
    <row r="326" spans="1:12" ht="11.25"/>
    <row r="327" spans="1:12" s="36" customFormat="1" ht="20.100000000000001" customHeight="1">
      <c r="A327" s="285"/>
      <c r="B327" s="186"/>
      <c r="C327" s="86"/>
      <c r="D327" s="187"/>
      <c r="E327" s="302">
        <f>E326</f>
        <v>0</v>
      </c>
      <c r="F327" s="294" t="s">
        <v>458</v>
      </c>
      <c r="G327" s="413"/>
      <c r="H327" s="294" t="s">
        <v>458</v>
      </c>
      <c r="I327" s="212"/>
      <c r="K327" s="212"/>
      <c r="L327" s="212"/>
    </row>
    <row r="328" spans="1:12" s="36" customFormat="1" ht="14.25">
      <c r="A328" s="285"/>
      <c r="B328" s="186"/>
      <c r="C328" s="86"/>
      <c r="D328" s="101"/>
      <c r="E328" s="303"/>
      <c r="F328" s="304"/>
      <c r="G328"/>
      <c r="H328" s="304"/>
      <c r="I328" s="212"/>
      <c r="K328" s="212"/>
      <c r="L328" s="212"/>
    </row>
    <row r="330" spans="1:12" s="35" customFormat="1" ht="11.25">
      <c r="A330" s="35" t="s">
        <v>471</v>
      </c>
    </row>
    <row r="331" spans="1:12" ht="11.25"/>
    <row r="332" spans="1:12" s="36" customFormat="1" ht="20.100000000000001" customHeight="1">
      <c r="A332" s="285"/>
      <c r="B332" s="186"/>
      <c r="C332" s="86"/>
      <c r="D332" s="187"/>
      <c r="E332" s="302">
        <f>E331</f>
        <v>0</v>
      </c>
      <c r="F332" s="294" t="s">
        <v>458</v>
      </c>
      <c r="G332" s="305"/>
      <c r="H332" s="294" t="s">
        <v>458</v>
      </c>
      <c r="I332" s="212"/>
      <c r="K332" s="212"/>
      <c r="L332" s="212"/>
    </row>
    <row r="335" spans="1:12" s="35" customFormat="1" ht="17.100000000000001" customHeight="1">
      <c r="A335" s="35" t="s">
        <v>507</v>
      </c>
    </row>
    <row r="337" spans="1:20" s="190" customFormat="1" ht="409.5">
      <c r="A337" s="1200">
        <v>1</v>
      </c>
      <c r="B337" s="214"/>
      <c r="C337" s="214"/>
      <c r="D337" s="214"/>
      <c r="F337" s="334" t="str">
        <f>"2." &amp;mergeValue(A337)</f>
        <v>2.1</v>
      </c>
      <c r="G337" s="416" t="s">
        <v>494</v>
      </c>
      <c r="H337" s="316"/>
      <c r="I337" s="196" t="s">
        <v>590</v>
      </c>
      <c r="J337" s="333"/>
      <c r="K337" s="214"/>
      <c r="L337" s="214"/>
      <c r="M337" s="214"/>
      <c r="N337" s="214"/>
      <c r="O337" s="214"/>
      <c r="P337" s="214"/>
      <c r="Q337" s="214"/>
      <c r="R337" s="214"/>
      <c r="S337" s="214"/>
      <c r="T337" s="214"/>
    </row>
    <row r="338" spans="1:20" s="190" customFormat="1" ht="90">
      <c r="A338" s="1200"/>
      <c r="B338" s="214"/>
      <c r="C338" s="214"/>
      <c r="D338" s="214"/>
      <c r="F338" s="334" t="str">
        <f>"3." &amp;mergeValue(A338)</f>
        <v>3.1</v>
      </c>
      <c r="G338" s="416" t="s">
        <v>495</v>
      </c>
      <c r="H338" s="316"/>
      <c r="I338" s="196" t="s">
        <v>588</v>
      </c>
      <c r="J338" s="333"/>
      <c r="K338" s="214"/>
      <c r="L338" s="214"/>
      <c r="M338" s="214"/>
      <c r="N338" s="214"/>
      <c r="O338" s="214"/>
      <c r="P338" s="214"/>
      <c r="Q338" s="214"/>
      <c r="R338" s="214"/>
      <c r="S338" s="214"/>
      <c r="T338" s="214"/>
    </row>
    <row r="339" spans="1:20" s="190" customFormat="1" ht="45">
      <c r="A339" s="1200"/>
      <c r="B339" s="214"/>
      <c r="C339" s="214"/>
      <c r="D339" s="214"/>
      <c r="F339" s="334" t="str">
        <f>"4."&amp;mergeValue(A339)</f>
        <v>4.1</v>
      </c>
      <c r="G339" s="416" t="s">
        <v>496</v>
      </c>
      <c r="H339" s="317" t="s">
        <v>458</v>
      </c>
      <c r="I339" s="196"/>
      <c r="J339" s="333"/>
      <c r="K339" s="214"/>
      <c r="L339" s="214"/>
      <c r="M339" s="214"/>
      <c r="N339" s="214"/>
      <c r="O339" s="214"/>
      <c r="P339" s="214"/>
      <c r="Q339" s="214"/>
      <c r="R339" s="214"/>
      <c r="S339" s="214"/>
      <c r="T339" s="214"/>
    </row>
    <row r="340" spans="1:20" s="190" customFormat="1" ht="101.25">
      <c r="A340" s="1200"/>
      <c r="B340" s="1200">
        <v>1</v>
      </c>
      <c r="C340" s="341"/>
      <c r="D340" s="341"/>
      <c r="F340" s="334" t="str">
        <f>"4."&amp;mergeValue(A340) &amp;"."&amp;mergeValue(B340)</f>
        <v>4.1.1</v>
      </c>
      <c r="G340" s="323" t="s">
        <v>592</v>
      </c>
      <c r="H340" s="316" t="str">
        <f>IF(region_name="","",region_name)</f>
        <v>Челябинская область</v>
      </c>
      <c r="I340" s="196" t="s">
        <v>499</v>
      </c>
      <c r="J340" s="333"/>
      <c r="K340" s="214"/>
      <c r="L340" s="214"/>
      <c r="M340" s="214"/>
      <c r="N340" s="214"/>
      <c r="O340" s="214"/>
      <c r="P340" s="214"/>
      <c r="Q340" s="214"/>
      <c r="R340" s="214"/>
      <c r="S340" s="214"/>
      <c r="T340" s="214"/>
    </row>
    <row r="341" spans="1:20" s="190" customFormat="1" ht="191.25">
      <c r="A341" s="1200"/>
      <c r="B341" s="1200"/>
      <c r="C341" s="1200">
        <v>1</v>
      </c>
      <c r="D341" s="341"/>
      <c r="F341" s="334" t="str">
        <f>"4."&amp;mergeValue(A341) &amp;"."&amp;mergeValue(B341)&amp;"."&amp;mergeValue(C341)</f>
        <v>4.1.1.1</v>
      </c>
      <c r="G341" s="340" t="s">
        <v>497</v>
      </c>
      <c r="H341" s="316"/>
      <c r="I341" s="196" t="s">
        <v>500</v>
      </c>
      <c r="J341" s="333"/>
      <c r="K341" s="214"/>
      <c r="L341" s="214"/>
      <c r="M341" s="214"/>
      <c r="N341" s="214"/>
      <c r="O341" s="214"/>
      <c r="P341" s="214"/>
      <c r="Q341" s="214"/>
      <c r="R341" s="214"/>
      <c r="S341" s="214"/>
      <c r="T341" s="214"/>
    </row>
    <row r="342" spans="1:20" s="190" customFormat="1" ht="33.75" customHeight="1">
      <c r="A342" s="1200"/>
      <c r="B342" s="1200"/>
      <c r="C342" s="1200"/>
      <c r="D342" s="341">
        <v>1</v>
      </c>
      <c r="F342" s="334" t="str">
        <f>"4."&amp;mergeValue(A342) &amp;"."&amp;mergeValue(B342)&amp;"."&amp;mergeValue(C342)&amp;"."&amp;mergeValue(D342)</f>
        <v>4.1.1.1.1</v>
      </c>
      <c r="G342" s="419" t="s">
        <v>498</v>
      </c>
      <c r="H342" s="316"/>
      <c r="I342" s="1201" t="s">
        <v>591</v>
      </c>
      <c r="J342" s="333"/>
      <c r="K342" s="214"/>
      <c r="L342" s="214"/>
      <c r="M342" s="214"/>
      <c r="N342" s="214"/>
      <c r="O342" s="214"/>
      <c r="P342" s="214"/>
      <c r="Q342" s="214"/>
      <c r="R342" s="214"/>
      <c r="S342" s="214"/>
      <c r="T342" s="214"/>
    </row>
    <row r="343" spans="1:20" s="190" customFormat="1" ht="18.75">
      <c r="A343" s="1200"/>
      <c r="B343" s="1200"/>
      <c r="C343" s="1200"/>
      <c r="D343" s="341"/>
      <c r="F343" s="423"/>
      <c r="G343" s="424" t="s">
        <v>4</v>
      </c>
      <c r="H343" s="425"/>
      <c r="I343" s="1201"/>
      <c r="J343" s="333"/>
      <c r="K343" s="214"/>
      <c r="L343" s="214"/>
      <c r="M343" s="214"/>
      <c r="N343" s="214"/>
      <c r="O343" s="214"/>
      <c r="P343" s="214"/>
      <c r="Q343" s="214"/>
      <c r="R343" s="214"/>
      <c r="S343" s="214"/>
      <c r="T343" s="214"/>
    </row>
    <row r="344" spans="1:20" s="190" customFormat="1" ht="18.75">
      <c r="A344" s="1200"/>
      <c r="B344" s="1200"/>
      <c r="C344" s="341"/>
      <c r="D344" s="341"/>
      <c r="F344" s="337"/>
      <c r="G344" s="149" t="s">
        <v>403</v>
      </c>
      <c r="H344" s="338"/>
      <c r="I344" s="339"/>
      <c r="J344" s="333"/>
      <c r="K344" s="214"/>
      <c r="L344" s="214"/>
      <c r="M344" s="214"/>
      <c r="N344" s="214"/>
      <c r="O344" s="214"/>
      <c r="P344" s="214"/>
      <c r="Q344" s="214"/>
      <c r="R344" s="214"/>
      <c r="S344" s="214"/>
      <c r="T344" s="214"/>
    </row>
    <row r="345" spans="1:20" s="190" customFormat="1" ht="18.75">
      <c r="A345" s="1200"/>
      <c r="B345" s="214"/>
      <c r="C345" s="214"/>
      <c r="D345" s="214"/>
      <c r="F345" s="337"/>
      <c r="G345" s="155" t="s">
        <v>506</v>
      </c>
      <c r="H345" s="338"/>
      <c r="I345" s="339"/>
      <c r="J345" s="333"/>
      <c r="K345" s="214"/>
      <c r="L345" s="214"/>
      <c r="M345" s="214"/>
      <c r="N345" s="214"/>
      <c r="O345" s="214"/>
      <c r="P345" s="214"/>
      <c r="Q345" s="214"/>
      <c r="R345" s="214"/>
      <c r="S345" s="214"/>
      <c r="T345" s="214"/>
    </row>
    <row r="346" spans="1:20" s="190" customFormat="1" ht="18.75">
      <c r="A346" s="214"/>
      <c r="B346" s="214"/>
      <c r="C346" s="214"/>
      <c r="D346" s="214"/>
      <c r="F346" s="337"/>
      <c r="G346" s="165" t="s">
        <v>505</v>
      </c>
      <c r="H346" s="338"/>
      <c r="I346" s="339"/>
      <c r="J346" s="333"/>
      <c r="K346" s="214"/>
      <c r="L346" s="214"/>
      <c r="M346" s="214"/>
      <c r="N346" s="214"/>
      <c r="O346" s="214"/>
      <c r="P346" s="214"/>
      <c r="Q346" s="214"/>
      <c r="R346" s="214"/>
      <c r="S346" s="214"/>
      <c r="T346" s="214"/>
    </row>
  </sheetData>
  <sheetProtection formatColumns="0" formatRows="0"/>
  <dataConsolidate link="1"/>
  <mergeCells count="285">
    <mergeCell ref="O182:W182"/>
    <mergeCell ref="O85:V85"/>
    <mergeCell ref="O86:V86"/>
    <mergeCell ref="O87:V87"/>
    <mergeCell ref="O88:V88"/>
    <mergeCell ref="O89:V89"/>
    <mergeCell ref="O90:V90"/>
    <mergeCell ref="T131:T132"/>
    <mergeCell ref="O148:V148"/>
    <mergeCell ref="T149:T150"/>
    <mergeCell ref="R149:R150"/>
    <mergeCell ref="U149:U150"/>
    <mergeCell ref="O146:V146"/>
    <mergeCell ref="O128:V128"/>
    <mergeCell ref="O130:V130"/>
    <mergeCell ref="W149:W151"/>
    <mergeCell ref="J243:J246"/>
    <mergeCell ref="J225:J228"/>
    <mergeCell ref="I224:I229"/>
    <mergeCell ref="W244:W246"/>
    <mergeCell ref="R244:R245"/>
    <mergeCell ref="S244:S245"/>
    <mergeCell ref="T244:T245"/>
    <mergeCell ref="U244:U245"/>
    <mergeCell ref="O238:V238"/>
    <mergeCell ref="O239:V239"/>
    <mergeCell ref="O240:V240"/>
    <mergeCell ref="O241:V241"/>
    <mergeCell ref="O242:V242"/>
    <mergeCell ref="O243:V243"/>
    <mergeCell ref="T226:T227"/>
    <mergeCell ref="W226:W228"/>
    <mergeCell ref="U226:U227"/>
    <mergeCell ref="I88:I95"/>
    <mergeCell ref="G109:G112"/>
    <mergeCell ref="F108:F113"/>
    <mergeCell ref="I108:I113"/>
    <mergeCell ref="A238:A251"/>
    <mergeCell ref="B239:B250"/>
    <mergeCell ref="C240:C249"/>
    <mergeCell ref="D241:D248"/>
    <mergeCell ref="E242:E247"/>
    <mergeCell ref="I242:I247"/>
    <mergeCell ref="F243:F246"/>
    <mergeCell ref="E107:E114"/>
    <mergeCell ref="A103:A118"/>
    <mergeCell ref="B104:B117"/>
    <mergeCell ref="C105:C116"/>
    <mergeCell ref="D106:D114"/>
    <mergeCell ref="A143:A156"/>
    <mergeCell ref="A179:A188"/>
    <mergeCell ref="B180:B187"/>
    <mergeCell ref="C181:C186"/>
    <mergeCell ref="D182:D185"/>
    <mergeCell ref="A193:A204"/>
    <mergeCell ref="B194:B203"/>
    <mergeCell ref="C195:C202"/>
    <mergeCell ref="O221:V221"/>
    <mergeCell ref="O222:V222"/>
    <mergeCell ref="O223:V223"/>
    <mergeCell ref="O224:V224"/>
    <mergeCell ref="O225:V225"/>
    <mergeCell ref="P15:P16"/>
    <mergeCell ref="A220:A233"/>
    <mergeCell ref="B221:B232"/>
    <mergeCell ref="C222:C231"/>
    <mergeCell ref="D223:D230"/>
    <mergeCell ref="E224:E229"/>
    <mergeCell ref="F225:F228"/>
    <mergeCell ref="R226:R227"/>
    <mergeCell ref="S226:S227"/>
    <mergeCell ref="F54:F57"/>
    <mergeCell ref="I53:I58"/>
    <mergeCell ref="J54:J57"/>
    <mergeCell ref="F72:F75"/>
    <mergeCell ref="J72:J75"/>
    <mergeCell ref="I71:I76"/>
    <mergeCell ref="F130:F133"/>
    <mergeCell ref="J130:J133"/>
    <mergeCell ref="I129:I134"/>
    <mergeCell ref="K197:K200"/>
    <mergeCell ref="AG197:AG201"/>
    <mergeCell ref="L197:L200"/>
    <mergeCell ref="M197:M200"/>
    <mergeCell ref="N197:N200"/>
    <mergeCell ref="O197:O199"/>
    <mergeCell ref="P197:P199"/>
    <mergeCell ref="Q197:Q199"/>
    <mergeCell ref="R197:R199"/>
    <mergeCell ref="S197:S198"/>
    <mergeCell ref="T197:T198"/>
    <mergeCell ref="V197:V198"/>
    <mergeCell ref="AB197:AB198"/>
    <mergeCell ref="AC197:AC198"/>
    <mergeCell ref="AD197:AD198"/>
    <mergeCell ref="AE197:AE198"/>
    <mergeCell ref="U197:U198"/>
    <mergeCell ref="AB110:AB112"/>
    <mergeCell ref="O127:V127"/>
    <mergeCell ref="O145:V145"/>
    <mergeCell ref="O143:V143"/>
    <mergeCell ref="W109:W111"/>
    <mergeCell ref="X109:X111"/>
    <mergeCell ref="T55:T56"/>
    <mergeCell ref="U55:U56"/>
    <mergeCell ref="R55:R56"/>
    <mergeCell ref="S55:S56"/>
    <mergeCell ref="O144:V144"/>
    <mergeCell ref="R91:R92"/>
    <mergeCell ref="S91:S92"/>
    <mergeCell ref="T91:T92"/>
    <mergeCell ref="U91:U92"/>
    <mergeCell ref="O126:V126"/>
    <mergeCell ref="W91:W93"/>
    <mergeCell ref="Z109:Z111"/>
    <mergeCell ref="W55:W57"/>
    <mergeCell ref="W73:W75"/>
    <mergeCell ref="O106:AA106"/>
    <mergeCell ref="O107:AA107"/>
    <mergeCell ref="O108:AA108"/>
    <mergeCell ref="U73:U74"/>
    <mergeCell ref="D9:D13"/>
    <mergeCell ref="D15:D19"/>
    <mergeCell ref="S37:S38"/>
    <mergeCell ref="O9:O11"/>
    <mergeCell ref="R27:T28"/>
    <mergeCell ref="I9:I12"/>
    <mergeCell ref="H15:H18"/>
    <mergeCell ref="J15:J18"/>
    <mergeCell ref="K15:K18"/>
    <mergeCell ref="M15:M17"/>
    <mergeCell ref="O15:O17"/>
    <mergeCell ref="L15:L17"/>
    <mergeCell ref="O27:Q27"/>
    <mergeCell ref="S29:T29"/>
    <mergeCell ref="L9:L11"/>
    <mergeCell ref="N15:N17"/>
    <mergeCell ref="E9:E13"/>
    <mergeCell ref="N9:N11"/>
    <mergeCell ref="K9:K12"/>
    <mergeCell ref="J9:J12"/>
    <mergeCell ref="F9:F13"/>
    <mergeCell ref="E15:E19"/>
    <mergeCell ref="I15:I18"/>
    <mergeCell ref="E35:E40"/>
    <mergeCell ref="M9:M11"/>
    <mergeCell ref="F15:F19"/>
    <mergeCell ref="G9:G13"/>
    <mergeCell ref="H9:H12"/>
    <mergeCell ref="G15:G19"/>
    <mergeCell ref="W27:W29"/>
    <mergeCell ref="R37:R38"/>
    <mergeCell ref="T37:T38"/>
    <mergeCell ref="P28:Q28"/>
    <mergeCell ref="W37:W39"/>
    <mergeCell ref="O28:O29"/>
    <mergeCell ref="O30:U30"/>
    <mergeCell ref="U27:U29"/>
    <mergeCell ref="J36:J39"/>
    <mergeCell ref="F36:F39"/>
    <mergeCell ref="I35:I40"/>
    <mergeCell ref="U37:U38"/>
    <mergeCell ref="P9:P10"/>
    <mergeCell ref="Q9:Q10"/>
    <mergeCell ref="R9:R10"/>
    <mergeCell ref="S9:S10"/>
    <mergeCell ref="Q15:Q16"/>
    <mergeCell ref="R15:R16"/>
    <mergeCell ref="S15:S16"/>
    <mergeCell ref="A31:A44"/>
    <mergeCell ref="B32:B43"/>
    <mergeCell ref="C33:C42"/>
    <mergeCell ref="D34:D41"/>
    <mergeCell ref="D297:D298"/>
    <mergeCell ref="E297:E298"/>
    <mergeCell ref="A161:A174"/>
    <mergeCell ref="B162:B173"/>
    <mergeCell ref="C163:C172"/>
    <mergeCell ref="D164:D171"/>
    <mergeCell ref="E165:E170"/>
    <mergeCell ref="E129:E134"/>
    <mergeCell ref="B144:B155"/>
    <mergeCell ref="C145:C154"/>
    <mergeCell ref="D146:D153"/>
    <mergeCell ref="E147:E152"/>
    <mergeCell ref="A125:A138"/>
    <mergeCell ref="B126:B137"/>
    <mergeCell ref="C127:C136"/>
    <mergeCell ref="D128:D135"/>
    <mergeCell ref="E53:E58"/>
    <mergeCell ref="A67:A80"/>
    <mergeCell ref="B68:B79"/>
    <mergeCell ref="C69:C78"/>
    <mergeCell ref="J109:J112"/>
    <mergeCell ref="F90:F93"/>
    <mergeCell ref="J90:J93"/>
    <mergeCell ref="O163:V163"/>
    <mergeCell ref="O164:V164"/>
    <mergeCell ref="O165:V165"/>
    <mergeCell ref="O166:V166"/>
    <mergeCell ref="S149:S150"/>
    <mergeCell ref="O161:V161"/>
    <mergeCell ref="O162:V162"/>
    <mergeCell ref="F166:F169"/>
    <mergeCell ref="I165:I170"/>
    <mergeCell ref="J166:J169"/>
    <mergeCell ref="F148:F151"/>
    <mergeCell ref="I147:I152"/>
    <mergeCell ref="J148:J151"/>
    <mergeCell ref="O103:AA103"/>
    <mergeCell ref="O104:AA104"/>
    <mergeCell ref="O105:AA105"/>
    <mergeCell ref="U131:U132"/>
    <mergeCell ref="S131:S132"/>
    <mergeCell ref="W131:W133"/>
    <mergeCell ref="Y109:Y111"/>
    <mergeCell ref="O125:V125"/>
    <mergeCell ref="T211:T212"/>
    <mergeCell ref="R167:R168"/>
    <mergeCell ref="T167:T168"/>
    <mergeCell ref="U167:U168"/>
    <mergeCell ref="O220:V220"/>
    <mergeCell ref="N195:AF195"/>
    <mergeCell ref="N196:AF196"/>
    <mergeCell ref="W167:W169"/>
    <mergeCell ref="N193:AF193"/>
    <mergeCell ref="V211:V212"/>
    <mergeCell ref="Q207:Q209"/>
    <mergeCell ref="S167:S168"/>
    <mergeCell ref="O179:W179"/>
    <mergeCell ref="N194:AF194"/>
    <mergeCell ref="U207:U208"/>
    <mergeCell ref="R211:R213"/>
    <mergeCell ref="N211:N214"/>
    <mergeCell ref="Q211:Q213"/>
    <mergeCell ref="O211:O213"/>
    <mergeCell ref="P211:P213"/>
    <mergeCell ref="U211:U212"/>
    <mergeCell ref="S211:S212"/>
    <mergeCell ref="O180:W180"/>
    <mergeCell ref="O181:W181"/>
    <mergeCell ref="A337:A345"/>
    <mergeCell ref="C341:C343"/>
    <mergeCell ref="I342:I343"/>
    <mergeCell ref="H302:H303"/>
    <mergeCell ref="B340:B344"/>
    <mergeCell ref="C297:C298"/>
    <mergeCell ref="C302:C303"/>
    <mergeCell ref="F302:F303"/>
    <mergeCell ref="G302:G303"/>
    <mergeCell ref="D70:D77"/>
    <mergeCell ref="E71:E76"/>
    <mergeCell ref="A85:A98"/>
    <mergeCell ref="B86:B97"/>
    <mergeCell ref="C87:C96"/>
    <mergeCell ref="D88:D95"/>
    <mergeCell ref="E89:E94"/>
    <mergeCell ref="A49:A62"/>
    <mergeCell ref="B50:B61"/>
    <mergeCell ref="C51:C60"/>
    <mergeCell ref="D52:D59"/>
    <mergeCell ref="D196:D201"/>
    <mergeCell ref="E197:E200"/>
    <mergeCell ref="O31:V31"/>
    <mergeCell ref="O32:V32"/>
    <mergeCell ref="O33:V33"/>
    <mergeCell ref="O34:V34"/>
    <mergeCell ref="O35:V35"/>
    <mergeCell ref="O36:V36"/>
    <mergeCell ref="O67:V67"/>
    <mergeCell ref="O68:V68"/>
    <mergeCell ref="O69:V69"/>
    <mergeCell ref="O49:V49"/>
    <mergeCell ref="O50:V50"/>
    <mergeCell ref="O51:V51"/>
    <mergeCell ref="O52:V52"/>
    <mergeCell ref="O53:V53"/>
    <mergeCell ref="O54:V54"/>
    <mergeCell ref="O70:V70"/>
    <mergeCell ref="O71:V71"/>
    <mergeCell ref="O72:V72"/>
    <mergeCell ref="R131:R132"/>
    <mergeCell ref="R73:R74"/>
    <mergeCell ref="S73:S74"/>
    <mergeCell ref="T73:T74"/>
  </mergeCells>
  <phoneticPr fontId="13" type="noConversion"/>
  <dataValidations xWindow="636" yWindow="660" count="28">
    <dataValidation type="textLength" operator="lessThanOrEqual" allowBlank="1" showInputMessage="1" showErrorMessage="1" errorTitle="Ошибка" error="Допускается ввод не более 900 символов!" sqref="WWE161:WWE167 K292 WWJ103:WWJ109 I332 E307 WWE85:WWE91 WWE49:WWE56 WWE67:WWE74 WWE125:WWE131 I344:I346 J9:J10 E4 J15:J16 AB211 U260:X260 G312 F277:F278 F281:F282 F285:F288 F273:F274 M264:P264 M268:P268 WWE143:WWE149 WWO193:WWO197 TP179:TP184 G327 E256 F292:H292 I317 E322 E312 E317 G322 I322 I327:I328 E328 WWE31:WWE38 E297:E298 JS31:JS38 TO31:TO38 ADK31:ADK38 ANG31:ANG38 AXC31:AXC38 BGY31:BGY38 BQU31:BQU38 CAQ31:CAQ38 CKM31:CKM38 CUI31:CUI38 DEE31:DEE38 DOA31:DOA38 DXW31:DXW38 EHS31:EHS38 ERO31:ERO38 FBK31:FBK38 FLG31:FLG38 FVC31:FVC38 GEY31:GEY38 GOU31:GOU38 GYQ31:GYQ38 HIM31:HIM38 HSI31:HSI38 ICE31:ICE38 IMA31:IMA38 IVW31:IVW38 JFS31:JFS38 JPO31:JPO38 JZK31:JZK38 KJG31:KJG38 KTC31:KTC38 LCY31:LCY38 LMU31:LMU38 LWQ31:LWQ38 MGM31:MGM38 MQI31:MQI38 NAE31:NAE38 NKA31:NKA38 NTW31:NTW38 ODS31:ODS38 ONO31:ONO38 OXK31:OXK38 PHG31:PHG38 PRC31:PRC38 QAY31:QAY38 QKU31:QKU38 QUQ31:QUQ38 REM31:REM38 ROI31:ROI38 RYE31:RYE38 SIA31:SIA38 SRW31:SRW38 TBS31:TBS38 TLO31:TLO38 TVK31:TVK38 UFG31:UFG38 UPC31:UPC38 UYY31:UYY38 VIU31:VIU38 VSQ31:VSQ38 WCM31:WCM38 WMI31:WMI38 JS49:JS56 TO49:TO56 ADK49:ADK56 ANG49:ANG56 AXC49:AXC56 BGY49:BGY56 BQU49:BQU56 CAQ49:CAQ56 CKM49:CKM56 CUI49:CUI56 DEE49:DEE56 DOA49:DOA56 DXW49:DXW56 EHS49:EHS56 ERO49:ERO56 FBK49:FBK56 FLG49:FLG56 FVC49:FVC56 GEY49:GEY56 GOU49:GOU56 GYQ49:GYQ56 HIM49:HIM56 HSI49:HSI56 ICE49:ICE56 IMA49:IMA56 IVW49:IVW56 JFS49:JFS56 JPO49:JPO56 JZK49:JZK56 KJG49:KJG56 KTC49:KTC56 LCY49:LCY56 LMU49:LMU56 LWQ49:LWQ56 MGM49:MGM56 MQI49:MQI56 NAE49:NAE56 NKA49:NKA56 NTW49:NTW56 ODS49:ODS56 ONO49:ONO56 OXK49:OXK56 PHG49:PHG56 PRC49:PRC56 QAY49:QAY56 QKU49:QKU56 QUQ49:QUQ56 REM49:REM56 ROI49:ROI56 RYE49:RYE56 SIA49:SIA56 SRW49:SRW56 TBS49:TBS56 TLO49:TLO56 TVK49:TVK56 UFG49:UFG56 UPC49:UPC56 UYY49:UYY56 VIU49:VIU56 VSQ49:VSQ56 WCM49:WCM56 WMI49:WMI56 JS67:JS74 TO67:TO74 ADK67:ADK74 ANG67:ANG74 AXC67:AXC74 BGY67:BGY74 BQU67:BQU74 CAQ67:CAQ74 CKM67:CKM74 CUI67:CUI74 DEE67:DEE74 DOA67:DOA74 DXW67:DXW74 EHS67:EHS74 ERO67:ERO74 FBK67:FBK74 FLG67:FLG74 FVC67:FVC74 GEY67:GEY74 GOU67:GOU74 GYQ67:GYQ74 HIM67:HIM74 HSI67:HSI74 ICE67:ICE74 IMA67:IMA74 IVW67:IVW74 JFS67:JFS74 JPO67:JPO74 JZK67:JZK74 KJG67:KJG74 KTC67:KTC74 LCY67:LCY74 LMU67:LMU74 LWQ67:LWQ74 MGM67:MGM74 MQI67:MQI74 NAE67:NAE74 NKA67:NKA74 NTW67:NTW74 ODS67:ODS74 ONO67:ONO74 OXK67:OXK74 PHG67:PHG74 PRC67:PRC74 QAY67:QAY74 QKU67:QKU74 QUQ67:QUQ74 REM67:REM74 ROI67:ROI74 RYE67:RYE74 SIA67:SIA74 SRW67:SRW74 TBS67:TBS74 TLO67:TLO74 TVK67:TVK74 UFG67:UFG74 UPC67:UPC74 UYY67:UYY74 VIU67:VIU74 VSQ67:VSQ74 WCM67:WCM74 WMI67:WMI74 JS161:JS167 TO161:TO167 ADK161:ADK167 ANG161:ANG167 AXC161:AXC167 BGY161:BGY167 BQU161:BQU167 CAQ161:CAQ167 CKM161:CKM167 CUI161:CUI167 DEE161:DEE167 DOA161:DOA167 DXW161:DXW167 EHS161:EHS167 ERO161:ERO167 FBK161:FBK167 FLG161:FLG167 FVC161:FVC167 GEY161:GEY167 GOU161:GOU167 GYQ161:GYQ167 HIM161:HIM167 HSI161:HSI167 ICE161:ICE167 IMA161:IMA167 IVW161:IVW167 JFS161:JFS167 JPO161:JPO167 JZK161:JZK167 KJG161:KJG167 KTC161:KTC167 LCY161:LCY167 LMU161:LMU167 LWQ161:LWQ167 MGM161:MGM167 MQI161:MQI167 NAE161:NAE167 NKA161:NKA167 NTW161:NTW167 ODS161:ODS167 ONO161:ONO167 OXK161:OXK167 PHG161:PHG167 PRC161:PRC167 QAY161:QAY167 QKU161:QKU167 QUQ161:QUQ167 REM161:REM167 ROI161:ROI167 RYE161:RYE167 SIA161:SIA167 SRW161:SRW167 TBS161:TBS167 TLO161:TLO167 TVK161:TVK167 UFG161:UFG167 UPC161:UPC167 UYY161:UYY167 VIU161:VIU167 VSQ161:VSQ167 WCM161:WCM167 WMI161:WMI167 JS85:JS91 TO85:TO91 ADK85:ADK91 ANG85:ANG91 AXC85:AXC91 BGY85:BGY91 BQU85:BQU91 CAQ85:CAQ91 CKM85:CKM91 CUI85:CUI91 DEE85:DEE91 DOA85:DOA91 DXW85:DXW91 EHS85:EHS91 ERO85:ERO91 FBK85:FBK91 FLG85:FLG91 FVC85:FVC91 GEY85:GEY91 GOU85:GOU91 GYQ85:GYQ91 HIM85:HIM91 HSI85:HSI91 ICE85:ICE91 IMA85:IMA91 IVW85:IVW91 JFS85:JFS91 JPO85:JPO91 JZK85:JZK91 KJG85:KJG91 KTC85:KTC91 LCY85:LCY91 LMU85:LMU91 LWQ85:LWQ91 MGM85:MGM91 MQI85:MQI91 NAE85:NAE91 NKA85:NKA91 NTW85:NTW91 ODS85:ODS91 ONO85:ONO91 OXK85:OXK91 PHG85:PHG91 PRC85:PRC91 QAY85:QAY91 QKU85:QKU91 QUQ85:QUQ91 REM85:REM91 ROI85:ROI91 RYE85:RYE91 SIA85:SIA91 SRW85:SRW91 TBS85:TBS91 TLO85:TLO91 TVK85:TVK91 UFG85:UFG91 UPC85:UPC91 UYY85:UYY91 VIU85:VIU91 VSQ85:VSQ91 WCM85:WCM91 WMI85:WMI91 JS125:JS131 TO125:TO131 ADK125:ADK131 ANG125:ANG131 AXC125:AXC131 BGY125:BGY131 BQU125:BQU131 CAQ125:CAQ131 CKM125:CKM131 CUI125:CUI131 DEE125:DEE131 DOA125:DOA131 DXW125:DXW131 EHS125:EHS131 ERO125:ERO131 FBK125:FBK131 FLG125:FLG131 FVC125:FVC131 GEY125:GEY131 GOU125:GOU131 GYQ125:GYQ131 HIM125:HIM131 HSI125:HSI131 ICE125:ICE131 IMA125:IMA131 IVW125:IVW131 JFS125:JFS131 JPO125:JPO131 JZK125:JZK131 KJG125:KJG131 KTC125:KTC131 LCY125:LCY131 LMU125:LMU131 LWQ125:LWQ131 MGM125:MGM131 MQI125:MQI131 NAE125:NAE131 NKA125:NKA131 NTW125:NTW131 ODS125:ODS131 ONO125:ONO131 OXK125:OXK131 PHG125:PHG131 PRC125:PRC131 QAY125:QAY131 QKU125:QKU131 QUQ125:QUQ131 REM125:REM131 ROI125:ROI131 RYE125:RYE131 SIA125:SIA131 SRW125:SRW131 TBS125:TBS131 TLO125:TLO131 TVK125:TVK131 UFG125:UFG131 UPC125:UPC131 UYY125:UYY131 VIU125:VIU131 VSQ125:VSQ131 WCM125:WCM131 WMI125:WMI131 JS143:JS149 TO143:TO149 ADK143:ADK149 ANG143:ANG149 AXC143:AXC149 BGY143:BGY149 BQU143:BQU149 CAQ143:CAQ149 CKM143:CKM149 CUI143:CUI149 DEE143:DEE149 DOA143:DOA149 DXW143:DXW149 EHS143:EHS149 ERO143:ERO149 FBK143:FBK149 FLG143:FLG149 FVC143:FVC149 GEY143:GEY149 GOU143:GOU149 GYQ143:GYQ149 HIM143:HIM149 HSI143:HSI149 ICE143:ICE149 IMA143:IMA149 IVW143:IVW149 JFS143:JFS149 JPO143:JPO149 JZK143:JZK149 KJG143:KJG149 KTC143:KTC149 LCY143:LCY149 LMU143:LMU149 LWQ143:LWQ149 MGM143:MGM149 MQI143:MQI149 NAE143:NAE149 NKA143:NKA149 NTW143:NTW149 ODS143:ODS149 ONO143:ONO149 OXK143:OXK149 PHG143:PHG149 PRC143:PRC149 QAY143:QAY149 QKU143:QKU149 QUQ143:QUQ149 REM143:REM149 ROI143:ROI149 RYE143:RYE149 SIA143:SIA149 SRW143:SRW149 TBS143:TBS149 TLO143:TLO149 TVK143:TVK149 UFG143:UFG149 UPC143:UPC149 UYY143:UYY149 VIU143:VIU149 VSQ143:VSQ149 WCM143:WCM149 WMI143:WMI149 JX103:JX109 TT103:TT109 ADP103:ADP109 ANL103:ANL109 AXH103:AXH109 BHD103:BHD109 BQZ103:BQZ109 CAV103:CAV109 CKR103:CKR109 CUN103:CUN109 DEJ103:DEJ109 DOF103:DOF109 DYB103:DYB109 EHX103:EHX109 ERT103:ERT109 FBP103:FBP109 FLL103:FLL109 FVH103:FVH109 GFD103:GFD109 GOZ103:GOZ109 GYV103:GYV109 HIR103:HIR109 HSN103:HSN109 ICJ103:ICJ109 IMF103:IMF109 IWB103:IWB109 JFX103:JFX109 JPT103:JPT109 JZP103:JZP109 KJL103:KJL109 KTH103:KTH109 LDD103:LDD109 LMZ103:LMZ109 LWV103:LWV109 MGR103:MGR109 MQN103:MQN109 NAJ103:NAJ109 NKF103:NKF109 NUB103:NUB109 ODX103:ODX109 ONT103:ONT109 OXP103:OXP109 PHL103:PHL109 PRH103:PRH109 QBD103:QBD109 QKZ103:QKZ109 QUV103:QUV109 RER103:RER109 RON103:RON109 RYJ103:RYJ109 SIF103:SIF109 SSB103:SSB109 TBX103:TBX109 TLT103:TLT109 TVP103:TVP109 UFL103:UFL109 UPH103:UPH109 UZD103:UZD109 VIZ103:VIZ109 VSV103:VSV109 WCR103:WCR109 WMN103:WMN109 ADL179:ADL184 ANH179:ANH184 AXD179:AXD184 BGZ179:BGZ184 BQV179:BQV184 CAR179:CAR184 CKN179:CKN184 CUJ179:CUJ184 DEF179:DEF184 DOB179:DOB184 DXX179:DXX184 EHT179:EHT184 ERP179:ERP184 FBL179:FBL184 FLH179:FLH184 FVD179:FVD184 GEZ179:GEZ184 GOV179:GOV184 GYR179:GYR184 HIN179:HIN184 HSJ179:HSJ184 ICF179:ICF184 IMB179:IMB184 IVX179:IVX184 JFT179:JFT184 JPP179:JPP184 JZL179:JZL184 KJH179:KJH184 KTD179:KTD184 LCZ179:LCZ184 LMV179:LMV184 LWR179:LWR184 MGN179:MGN184 MQJ179:MQJ184 NAF179:NAF184 NKB179:NKB184 NTX179:NTX184 ODT179:ODT184 ONP179:ONP184 OXL179:OXL184 PHH179:PHH184 PRD179:PRD184 QAZ179:QAZ184 QKV179:QKV184 QUR179:QUR184 REN179:REN184 ROJ179:ROJ184 RYF179:RYF184 SIB179:SIB184 SRX179:SRX184 TBT179:TBT184 TLP179:TLP184 TVL179:TVL184 UFH179:UFH184 UPD179:UPD184 UYZ179:UYZ184 VIV179:VIV184 VSR179:VSR184 WCN179:WCN184 WMJ179:WMJ184 WWF179:WWF184 X184 O183 JK183 TG183 ADC183 AMY183 AWU183 BGQ183 BQM183 CAI183 CKE183 CUA183 DDW183 DNS183 DXO183 EHK183 ERG183 FBC183 FKY183 FUU183 GEQ183 GOM183 GYI183 HIE183 HSA183 IBW183 ILS183 IVO183 JFK183 JPG183 JZC183 KIY183 KSU183 LCQ183 LMM183 LWI183 MGE183 MQA183 MZW183 NJS183 NTO183 ODK183 ONG183 OXC183 PGY183 PQU183 QAQ183 QKM183 QUI183 REE183 ROA183 RXW183 SHS183 SRO183 TBK183 TLG183 TVC183 UEY183 UOU183 UYQ183 VIM183 VSI183 WCE183 WMA183 WVW183 JT179:JT184 KC193:KC197 TY193:TY197 ADU193:ADU197 ANQ193:ANQ197 AXM193:AXM197 BHI193:BHI197 BRE193:BRE197 CBA193:CBA197 CKW193:CKW197 CUS193:CUS197 DEO193:DEO197 DOK193:DOK197 DYG193:DYG197 EIC193:EIC197 ERY193:ERY197 FBU193:FBU197 FLQ193:FLQ197 FVM193:FVM197 GFI193:GFI197 GPE193:GPE197 GZA193:GZA197 HIW193:HIW197 HSS193:HSS197 ICO193:ICO197 IMK193:IMK197 IWG193:IWG197 JGC193:JGC197 JPY193:JPY197 JZU193:JZU197 KJQ193:KJQ197 KTM193:KTM197 LDI193:LDI197 LNE193:LNE197 LXA193:LXA197 MGW193:MGW197 MQS193:MQS197 NAO193:NAO197 NKK193:NKK197 NUG193:NUG197 OEC193:OEC197 ONY193:ONY197 OXU193:OXU197 PHQ193:PHQ197 PRM193:PRM197 QBI193:QBI197 QLE193:QLE197 QVA193:QVA197 REW193:REW197 ROS193:ROS197 RYO193:RYO197 SIK193:SIK197 SSG193:SSG197 TCC193:TCC197 TLY193:TLY197 TVU193:TVU197 UFQ193:UFQ197 UPM193:UPM197 UZI193:UZI197 VJE193:VJE197 VTA193:VTA197 WCW193:WCW197 WMS193:WMS197 WWE238:WWE245 WMI238:WMI245 W216:X216 WWE220:WWE227 JS220:JS227 TO220:TO227 ADK220:ADK227 ANG220:ANG227 AXC220:AXC227 BGY220:BGY227 BQU220:BQU227 CAQ220:CAQ227 CKM220:CKM227 CUI220:CUI227 DEE220:DEE227 DOA220:DOA227 DXW220:DXW227 EHS220:EHS227 ERO220:ERO227 FBK220:FBK227 FLG220:FLG227 FVC220:FVC227 GEY220:GEY227 GOU220:GOU227 GYQ220:GYQ227 HIM220:HIM227 HSI220:HSI227 ICE220:ICE227 IMA220:IMA227 IVW220:IVW227 JFS220:JFS227 JPO220:JPO227 JZK220:JZK227 KJG220:KJG227 KTC220:KTC227 LCY220:LCY227 LMU220:LMU227 LWQ220:LWQ227 MGM220:MGM227 MQI220:MQI227 NAE220:NAE227 NKA220:NKA227 NTW220:NTW227 ODS220:ODS227 ONO220:ONO227 OXK220:OXK227 PHG220:PHG227 PRC220:PRC227 QAY220:QAY227 QKU220:QKU227 QUQ220:QUQ227 REM220:REM227 ROI220:ROI227 RYE220:RYE227 SIA220:SIA227 SRW220:SRW227 TBS220:TBS227 TLO220:TLO227 TVK220:TVK227 UFG220:UFG227 UPC220:UPC227 UYY220:UYY227 VIU220:VIU227 VSQ220:VSQ227 WCM220:WCM227 WMI220:WMI227 JS238:JS245 TO238:TO245 ADK238:ADK245 ANG238:ANG245 AXC238:AXC245 BGY238:BGY245 BQU238:BQU245 CAQ238:CAQ245 CKM238:CKM245 CUI238:CUI245 DEE238:DEE245 DOA238:DOA245 DXW238:DXW245 EHS238:EHS245 ERO238:ERO245 FBK238:FBK245 FLG238:FLG245 FVC238:FVC245 GEY238:GEY245 GOU238:GOU245 GYQ238:GYQ245 HIM238:HIM245 HSI238:HSI245 ICE238:ICE245 IMA238:IMA245 IVW238:IVW245 JFS238:JFS245 JPO238:JPO245 JZK238:JZK245 KJG238:KJG245 KTC238:KTC245 LCY238:LCY245 LMU238:LMU245 LWQ238:LWQ245 MGM238:MGM245 MQI238:MQI245 NAE238:NAE245 NKA238:NKA245 NTW238:NTW245 ODS238:ODS245 ONO238:ONO245 OXK238:OXK245 PHG238:PHG245 PRC238:PRC245 QAY238:QAY245 QKU238:QKU245 QUQ238:QUQ245 REM238:REM245 ROI238:ROI245 RYE238:RYE245 SIA238:SIA245 SRW238:SRW245 TBS238:TBS245 TLO238:TLO245 TVK238:TVK245 UFG238:UFG245 UPC238:UPC245 UYY238:UYY245 VIU238:VIU245 VSQ238:VSQ245 WCM238:WCM245 R15:R16 R9:R10 V15:W15 V9:W9">
      <formula1>900</formula1>
    </dataValidation>
    <dataValidation type="decimal" allowBlank="1" showErrorMessage="1" errorTitle="Ошибка" error="Допускается ввод только действительных чисел!" sqref="WWH197:WWI197 WML197:WMM197 Q183:R183 JM183:JN183 TI183:TJ183 ADE183:ADF183 ANA183:ANB183 AWW183:AWX183 BGS183:BGT183 BQO183:BQP183 CAK183:CAL183 CKG183:CKH183 CUC183:CUD183 DDY183:DDZ183 DNU183:DNV183 DXQ183:DXR183 EHM183:EHN183 ERI183:ERJ183 FBE183:FBF183 FLA183:FLB183 FUW183:FUX183 GES183:GET183 GOO183:GOP183 GYK183:GYL183 HIG183:HIH183 HSC183:HSD183 IBY183:IBZ183 ILU183:ILV183 IVQ183:IVR183 JFM183:JFN183 JPI183:JPJ183 JZE183:JZF183 KJA183:KJB183 KSW183:KSX183 LCS183:LCT183 LMO183:LMP183 LWK183:LWL183 MGG183:MGH183 MQC183:MQD183 MZY183:MZZ183 NJU183:NJV183 NTQ183:NTR183 ODM183:ODN183 ONI183:ONJ183 OXE183:OXF183 PHA183:PHB183 PQW183:PQX183 QAS183:QAT183 QKO183:QKP183 QUK183:QUL183 REG183:REH183 ROC183:ROD183 RXY183:RXZ183 SHU183:SHV183 SRQ183:SRR183 TBM183:TBN183 TLI183:TLJ183 TVE183:TVF183 UFA183:UFB183 UOW183:UOX183 UYS183:UYT183 VIO183:VIP183 VSK183:VSL183 WCG183:WCH183 WMC183:WMD183 WVY183:WVZ183 Z197:AA197 JV197:JW197 TR197:TS197 ADN197:ADO197 ANJ197:ANK197 AXF197:AXG197 BHB197:BHC197 BQX197:BQY197 CAT197:CAU197 CKP197:CKQ197 CUL197:CUM197 DEH197:DEI197 DOD197:DOE197 DXZ197:DYA197 EHV197:EHW197 ERR197:ERS197 FBN197:FBO197 FLJ197:FLK197 FVF197:FVG197 GFB197:GFC197 GOX197:GOY197 GYT197:GYU197 HIP197:HIQ197 HSL197:HSM197 ICH197:ICI197 IMD197:IME197 IVZ197:IWA197 JFV197:JFW197 JPR197:JPS197 JZN197:JZO197 KJJ197:KJK197 KTF197:KTG197 LDB197:LDC197 LMX197:LMY197 LWT197:LWU197 MGP197:MGQ197 MQL197:MQM197 NAH197:NAI197 NKD197:NKE197 NTZ197:NUA197 ODV197:ODW197 ONR197:ONS197 OXN197:OXO197 PHJ197:PHK197 PRF197:PRG197 QBB197:QBC197 QKX197:QKY197 QUT197:QUU197 REP197:REQ197 ROL197:ROM197 RYH197:RYI197 SID197:SIE197 SRZ197:SSA197 TBV197:TBW197 TLR197:TLS197 TVN197:TVO197 UFJ197:UFK197 UPF197:UPG197 UZB197:UZC197 VIX197:VIY197 VST197:VSU197 WCP197:WCQ197 X211">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K15:K16 O15:O16 WMG55 WMF183 WWC55 WMQ197 WWM197 Q211 WWB183 VIX120 WMG37 WMG91:WMG92 WMG149 WWC37 WMG73 WWC73 WMG131 WWC91:WWC92 WWC131 WMG167 WWC167 G9:G10 K9:K10 O9:O10 JR183 TN183 VIX109:VIX110 VST109:VST110 WCP109:WCP110 WML109:WML110 VST120 WWH109:WWH110 ADJ183 WWC149 S37 JO37 TK37 ADG37 ANC37 AWY37 BGU37 BQQ37 CAM37 CKI37 CUE37 DEA37 DNW37 DXS37 EHO37 ERK37 FBG37 FLC37 FUY37 GEU37 GOQ37 GYM37 HII37 HSE37 ICA37 ILW37 IVS37 JFO37 JPK37 JZG37 KJC37 KSY37 LCU37 LMQ37 LWM37 MGI37 MQE37 NAA37 NJW37 NTS37 ODO37 ONK37 OXG37 PHC37 PQY37 QAU37 QKQ37 QUM37 REI37 ROE37 RYA37 SHW37 SRS37 TBO37 TLK37 TVG37 UFC37 UOY37 UYU37 VIQ37 VSM37 WCI37 WME37 WWA37 JQ37 TM37 ADI37 ANE37 AXA37 BGW37 BQS37 CAO37 CKK37 CUG37 DEC37 DNY37 DXU37 EHQ37 ERM37 FBI37 FLE37 FVA37 GEW37 GOS37 GYO37 HIK37 HSG37 ICC37 ILY37 IVU37 JFQ37 JPM37 JZI37 KJE37 KTA37 LCW37 LMS37 LWO37 MGK37 MQG37 NAC37 NJY37 NTU37 ODQ37 ONM37 OXI37 PHE37 PRA37 QAW37 QKS37 QUO37 REK37 ROG37 RYC37 SHY37 SRU37 TBQ37 TLM37 TVI37 UFE37 UPA37 UYW37 VIS37 VSO37 WCK37 S55 JO55 TK55 ADG55 ANC55 AWY55 BGU55 BQQ55 CAM55 CKI55 CUE55 DEA55 DNW55 DXS55 EHO55 ERK55 FBG55 FLC55 FUY55 GEU55 GOQ55 GYM55 HII55 HSE55 ICA55 ILW55 IVS55 JFO55 JPK55 JZG55 KJC55 KSY55 LCU55 LMQ55 LWM55 MGI55 MQE55 NAA55 NJW55 NTS55 ODO55 ONK55 OXG55 PHC55 PQY55 QAU55 QKQ55 QUM55 REI55 ROE55 RYA55 SHW55 SRS55 TBO55 TLK55 TVG55 UFC55 UOY55 UYU55 VIQ55 VSM55 WCI55 WME55 WWA55 JQ55 TM55 ADI55 ANE55 AXA55 BGW55 BQS55 CAO55 CKK55 CUG55 DEC55 DNY55 DXU55 EHQ55 ERM55 FBI55 FLE55 FVA55 GEW55 GOS55 GYO55 HIK55 HSG55 ICC55 ILY55 IVU55 JFQ55 JPM55 JZI55 KJE55 KTA55 LCW55 LMS55 LWO55 MGK55 MQG55 NAC55 NJY55 NTU55 ODQ55 ONM55 OXI55 PHE55 PRA55 QAW55 QKS55 QUO55 REK55 ROG55 RYC55 SHY55 SRU55 TBQ55 TLM55 TVI55 UFE55 UPA55 UYW55 VIS55 VSO55 WCK55 S73 JO73 TK73 ADG73 ANC73 AWY73 BGU73 BQQ73 CAM73 CKI73 CUE73 DEA73 DNW73 DXS73 EHO73 ERK73 FBG73 FLC73 FUY73 GEU73 GOQ73 GYM73 HII73 HSE73 ICA73 ILW73 IVS73 JFO73 JPK73 JZG73 KJC73 KSY73 LCU73 LMQ73 LWM73 MGI73 MQE73 NAA73 NJW73 NTS73 ODO73 ONK73 OXG73 PHC73 PQY73 QAU73 QKQ73 QUM73 REI73 ROE73 RYA73 SHW73 SRS73 TBO73 TLK73 TVG73 UFC73 UOY73 UYU73 VIQ73 VSM73 WCI73 WME73 WWA73 JQ73 TM73 ADI73 ANE73 AXA73 BGW73 BQS73 CAO73 CKK73 CUG73 DEC73 DNY73 DXU73 EHQ73 ERM73 FBI73 FLE73 FVA73 GEW73 GOS73 GYO73 HIK73 HSG73 ICC73 ILY73 IVU73 JFQ73 JPM73 JZI73 KJE73 KTA73 LCW73 LMS73 LWO73 MGK73 MQG73 NAC73 NJY73 NTU73 ODQ73 ONM73 OXI73 PHE73 PRA73 QAW73 QKS73 QUO73 REK73 ROG73 RYC73 SHY73 SRU73 TBQ73 TLM73 TVI73 UFE73 UPA73 UYW73 VIS73 VSO73 WCK73 S167:S168 JO167:JO168 TK167:TK168 ADG167:ADG168 ANC167:ANC168 AWY167:AWY168 BGU167:BGU168 BQQ167:BQQ168 CAM167:CAM168 CKI167:CKI168 CUE167:CUE168 DEA167:DEA168 DNW167:DNW168 DXS167:DXS168 EHO167:EHO168 ERK167:ERK168 FBG167:FBG168 FLC167:FLC168 FUY167:FUY168 GEU167:GEU168 GOQ167:GOQ168 GYM167:GYM168 HII167:HII168 HSE167:HSE168 ICA167:ICA168 ILW167:ILW168 IVS167:IVS168 JFO167:JFO168 JPK167:JPK168 JZG167:JZG168 KJC167:KJC168 KSY167:KSY168 LCU167:LCU168 LMQ167:LMQ168 LWM167:LWM168 MGI167:MGI168 MQE167:MQE168 NAA167:NAA168 NJW167:NJW168 NTS167:NTS168 ODO167:ODO168 ONK167:ONK168 OXG167:OXG168 PHC167:PHC168 PQY167:PQY168 QAU167:QAU168 QKQ167:QKQ168 QUM167:QUM168 REI167:REI168 ROE167:ROE168 RYA167:RYA168 SHW167:SHW168 SRS167:SRS168 TBO167:TBO168 TLK167:TLK168 TVG167:TVG168 UFC167:UFC168 UOY167:UOY168 UYU167:UYU168 VIQ167:VIQ168 VSM167:VSM168 WCI167:WCI168 WME167:WME168 WWA167:WWA168 JQ167 TM167 ADI167 ANE167 AXA167 BGW167 BQS167 CAO167 CKK167 CUG167 DEC167 DNY167 DXU167 EHQ167 ERM167 FBI167 FLE167 FVA167 GEW167 GOS167 GYO167 HIK167 HSG167 ICC167 ILY167 IVU167 JFQ167 JPM167 JZI167 KJE167 KTA167 LCW167 LMS167 LWO167 MGK167 MQG167 NAC167 NJY167 NTU167 ODQ167 ONM167 OXI167 PHE167 PRA167 QAW167 QKS167 QUO167 REK167 ROG167 RYC167 SHY167 SRU167 TBQ167 TLM167 TVI167 UFE167 UPA167 UYW167 VIS167 VSO167 WCK167 S91:S92 JO91:JO92 TK91:TK92 ADG91:ADG92 ANC91:ANC92 AWY91:AWY92 BGU91:BGU92 BQQ91:BQQ92 CAM91:CAM92 CKI91:CKI92 CUE91:CUE92 DEA91:DEA92 DNW91:DNW92 DXS91:DXS92 EHO91:EHO92 ERK91:ERK92 FBG91:FBG92 FLC91:FLC92 FUY91:FUY92 GEU91:GEU92 GOQ91:GOQ92 GYM91:GYM92 HII91:HII92 HSE91:HSE92 ICA91:ICA92 ILW91:ILW92 IVS91:IVS92 JFO91:JFO92 JPK91:JPK92 JZG91:JZG92 KJC91:KJC92 KSY91:KSY92 LCU91:LCU92 LMQ91:LMQ92 LWM91:LWM92 MGI91:MGI92 MQE91:MQE92 NAA91:NAA92 NJW91:NJW92 NTS91:NTS92 ODO91:ODO92 ONK91:ONK92 OXG91:OXG92 PHC91:PHC92 PQY91:PQY92 QAU91:QAU92 QKQ91:QKQ92 QUM91:QUM92 REI91:REI92 ROE91:ROE92 RYA91:RYA92 SHW91:SHW92 SRS91:SRS92 TBO91:TBO92 TLK91:TLK92 TVG91:TVG92 UFC91:UFC92 UOY91:UOY92 UYU91:UYU92 VIQ91:VIQ92 VSM91:VSM92 WCI91:WCI92 WME91:WME92 WWA91:WWA92 JQ91:JQ92 TM91:TM92 ADI91:ADI92 ANE91:ANE92 AXA91:AXA92 BGW91:BGW92 BQS91:BQS92 CAO91:CAO92 CKK91:CKK92 CUG91:CUG92 DEC91:DEC92 DNY91:DNY92 DXU91:DXU92 EHQ91:EHQ92 ERM91:ERM92 FBI91:FBI92 FLE91:FLE92 FVA91:FVA92 GEW91:GEW92 GOS91:GOS92 GYO91:GYO92 HIK91:HIK92 HSG91:HSG92 ICC91:ICC92 ILY91:ILY92 IVU91:IVU92 JFQ91:JFQ92 JPM91:JPM92 JZI91:JZI92 KJE91:KJE92 KTA91:KTA92 LCW91:LCW92 LMS91:LMS92 LWO91:LWO92 MGK91:MGK92 MQG91:MQG92 NAC91:NAC92 NJY91:NJY92 NTU91:NTU92 ODQ91:ODQ92 ONM91:ONM92 OXI91:OXI92 PHE91:PHE92 PRA91:PRA92 QAW91:QAW92 QKS91:QKS92 QUO91:QUO92 REK91:REK92 ROG91:ROG92 RYC91:RYC92 SHY91:SHY92 SRU91:SRU92 TBQ91:TBQ92 TLM91:TLM92 TVI91:TVI92 UFE91:UFE92 UPA91:UPA92 UYW91:UYW92 VIS91:VIS92 VSO91:VSO92 WCK91:WCK92 S131:S132 JO131:JO132 TK131:TK132 ADG131:ADG132 ANC131:ANC132 AWY131:AWY132 BGU131:BGU132 BQQ131:BQQ132 CAM131:CAM132 CKI131:CKI132 CUE131:CUE132 DEA131:DEA132 DNW131:DNW132 DXS131:DXS132 EHO131:EHO132 ERK131:ERK132 FBG131:FBG132 FLC131:FLC132 FUY131:FUY132 GEU131:GEU132 GOQ131:GOQ132 GYM131:GYM132 HII131:HII132 HSE131:HSE132 ICA131:ICA132 ILW131:ILW132 IVS131:IVS132 JFO131:JFO132 JPK131:JPK132 JZG131:JZG132 KJC131:KJC132 KSY131:KSY132 LCU131:LCU132 LMQ131:LMQ132 LWM131:LWM132 MGI131:MGI132 MQE131:MQE132 NAA131:NAA132 NJW131:NJW132 NTS131:NTS132 ODO131:ODO132 ONK131:ONK132 OXG131:OXG132 PHC131:PHC132 PQY131:PQY132 QAU131:QAU132 QKQ131:QKQ132 QUM131:QUM132 REI131:REI132 ROE131:ROE132 RYA131:RYA132 SHW131:SHW132 SRS131:SRS132 TBO131:TBO132 TLK131:TLK132 TVG131:TVG132 UFC131:UFC132 UOY131:UOY132 UYU131:UYU132 VIQ131:VIQ132 VSM131:VSM132 WCI131:WCI132 WME131:WME132 WWA131:WWA132 U131 JQ131 TM131 ADI131 ANE131 AXA131 BGW131 BQS131 CAO131 CKK131 CUG131 DEC131 DNY131 DXU131 EHQ131 ERM131 FBI131 FLE131 FVA131 GEW131 GOS131 GYO131 HIK131 HSG131 ICC131 ILY131 IVU131 JFQ131 JPM131 JZI131 KJE131 KTA131 LCW131 LMS131 LWO131 MGK131 MQG131 NAC131 NJY131 NTU131 ODQ131 ONM131 OXI131 PHE131 PRA131 QAW131 QKS131 QUO131 REK131 ROG131 RYC131 SHY131 SRU131 TBQ131 TLM131 TVI131 UFE131 UPA131 UYW131 VIS131 VSO131 WCK131 S149:S150 JO149:JO150 TK149:TK150 ADG149:ADG150 ANC149:ANC150 AWY149:AWY150 BGU149:BGU150 BQQ149:BQQ150 CAM149:CAM150 CKI149:CKI150 CUE149:CUE150 DEA149:DEA150 DNW149:DNW150 DXS149:DXS150 EHO149:EHO150 ERK149:ERK150 FBG149:FBG150 FLC149:FLC150 FUY149:FUY150 GEU149:GEU150 GOQ149:GOQ150 GYM149:GYM150 HII149:HII150 HSE149:HSE150 ICA149:ICA150 ILW149:ILW150 IVS149:IVS150 JFO149:JFO150 JPK149:JPK150 JZG149:JZG150 KJC149:KJC150 KSY149:KSY150 LCU149:LCU150 LMQ149:LMQ150 LWM149:LWM150 MGI149:MGI150 MQE149:MQE150 NAA149:NAA150 NJW149:NJW150 NTS149:NTS150 ODO149:ODO150 ONK149:ONK150 OXG149:OXG150 PHC149:PHC150 PQY149:PQY150 QAU149:QAU150 QKQ149:QKQ150 QUM149:QUM150 REI149:REI150 ROE149:ROE150 RYA149:RYA150 SHW149:SHW150 SRS149:SRS150 TBO149:TBO150 TLK149:TLK150 TVG149:TVG150 UFC149:UFC150 UOY149:UOY150 UYU149:UYU150 VIQ149:VIQ150 VSM149:VSM150 WCI149:WCI150 WME149:WME150 WWA149:WWA150 U149 JQ149 TM149 ADI149 ANE149 AXA149 BGW149 BQS149 CAO149 CKK149 CUG149 DEC149 DNY149 DXU149 EHQ149 ERM149 FBI149 FLE149 FVA149 GEW149 GOS149 GYO149 HIK149 HSG149 ICC149 ILY149 IVU149 JFQ149 JPM149 JZI149 KJE149 KTA149 LCW149 LMS149 LWO149 MGK149 MQG149 NAC149 NJY149 NTU149 ODQ149 ONM149 OXI149 PHE149 PRA149 QAW149 QKS149 QUO149 REK149 ROG149 RYC149 SHY149 SRU149 TBQ149 TLM149 TVI149 UFE149 UPA149 UYW149 VIS149 VSO149 WCK149 X109:X111 JT109:JT111 TP109:TP111 ADL109:ADL111 ANH109:ANH111 AXD109:AXD111 BGZ109:BGZ111 BQV109:BQV111 CAR109:CAR111 CKN109:CKN111 CUJ109:CUJ111 DEF109:DEF111 DOB109:DOB111 DXX109:DXX111 EHT109:EHT111 ERP109:ERP111 FBL109:FBL111 FLH109:FLH111 FVD109:FVD111 GEZ109:GEZ111 GOV109:GOV111 GYR109:GYR111 HIN109:HIN111 HSJ109:HSJ111 ICF109:ICF111 IMB109:IMB111 IVX109:IVX111 JFT109:JFT111 JPP109:JPP111 JZL109:JZL111 KJH109:KJH111 KTD109:KTD111 LCZ109:LCZ111 LMV109:LMV111 LWR109:LWR111 MGN109:MGN111 MQJ109:MQJ111 NAF109:NAF111 NKB109:NKB111 NTX109:NTX111 ODT109:ODT111 ONP109:ONP111 OXL109:OXL111 PHH109:PHH111 PRD109:PRD111 QAZ109:QAZ111 QKV109:QKV111 QUR109:QUR111 REN109:REN111 ROJ109:ROJ111 RYF109:RYF111 SIB109:SIB111 SRX109:SRX111 TBT109:TBT111 TLP109:TLP111 TVL109:TVL111 UFH109:UFH111 UPD109:UPD111 UYZ109:UYZ111 VIV109:VIV111 VSR109:VSR111 WCN109:WCN111 WMJ109:WMJ111 WWF109:WWF111 JV109:JV110 TR109:TR110 ADN109:ADN110 ANJ109:ANJ110 AXF109:AXF110 BHB109:BHB110 BQX109:BQX110 CAT109:CAT110 CKP109:CKP110 CUL109:CUL110 DEH109:DEH110 DOD109:DOD110 DXZ109:DXZ110 EHV109:EHV110 ERR109:ERR110 FBN109:FBN110 FLJ109:FLJ110 FVF109:FVF110 GFB109:GFB110 GOX109:GOX110 GYT109:GYT110 HIP109:HIP110 HSL109:HSL110 ICH109:ICH110 IMD109:IMD110 IVZ109:IVZ110 JFV109:JFV110 JPR109:JPR110 JZN109:JZN110 KJJ109:KJJ110 KTF109:KTF110 LDB109:LDB110 LMX109:LMX110 LWT109:LWT110 MGP109:MGP110 MQL109:MQL110 NAH109:NAH110 NKD109:NKD110 NTZ109:NTZ110 ODV109:ODV110 ONR109:ONR110 OXN109:OXN110 PHJ109:PHJ110 PRF109:PRF110 QBB109:QBB110 QKX109:QKX110 QUT109:QUT110 REP109:REP110 ROL109:ROL110 RYH109:RYH110 SID109:SID110 SRZ109:SRZ110 TBV109:TBV110 TLR109:TLR110 TVN109:TVN110 UFJ109:UFJ110 UPF109:UPF110 UZB109:UZB110 ANF183 AXB183 BGX183 BQT183 CAP183 CKL183 CUH183 DED183 DNZ183 DXV183 EHR183 ERN183 FBJ183 FLF183 FVB183 GEX183 GOT183 GYP183 HIL183 HSH183 ICD183 ILZ183 IVV183 JFR183 JPN183 JZJ183 KJF183 KTB183 LCX183 LMT183 LWP183 MGL183 MQH183 NAD183 NJZ183 NTV183 ODR183 ONN183 OXJ183 PHF183 PRB183 QAX183 QKT183 QUP183 REL183 ROH183 RYD183 SHZ183 SRV183 TBR183 TLN183 TVJ183 UFF183 UPB183 UYX183 VIT183 VSP183 WCL183 WMH183 WWD183 WCP120 WML120 WWH120 UZB120 JT120 TP120 ADL120 ANH120 AXD120 BGZ120 BQV120 CAR120 CKN120 CUJ120 DEF120 DOB120 DXX120 EHT120 ERP120 FBL120 FLH120 FVD120 GEZ120 GOV120 GYR120 HIN120 HSJ120 ICF120 IMB120 IVX120 JFT120 JPP120 JZL120 KJH120 KTD120 LCZ120 LMV120 LWR120 MGN120 MQJ120 NAF120 NKB120 NTX120 ODT120 ONP120 OXL120 PHH120 PRD120 QAZ120 QKV120 QUR120 REN120 ROJ120 RYF120 SIB120 SRX120 TBT120 TLP120 TVL120 UFH120 UPD120 UYZ120 VIV120 VSR120 WCN120 WMJ120 WWF120 JV120 TR120 ADN120 ANJ120 AXF120 BHB120 BQX120 CAT120 CKP120 CUL120 DEH120 DOD120 DXZ120 EHV120 ERR120 FBN120 FLJ120 FVF120 GFB120 GOX120 GYT120 HIP120 HSL120 ICH120 IMD120 IVZ120 JFV120 JPR120 JZN120 KJJ120 KTF120 LDB120 LMX120 LWT120 MGP120 MQL120 NAH120 NKD120 NTZ120 ODV120 ONR120 OXN120 PHJ120 PRF120 QBB120 QKX120 QUT120 REP120 ROL120 RYH120 SID120 SRZ120 TBV120 TLR120 TVN120 UFJ120 UPF120 X120 T183 JP183 TL183 ADH183 AND183 AWZ183 BGV183 BQR183 CAN183 CKJ183 CUF183 DEB183 DNX183 DXT183 EHP183 ERL183 FBH183 FLD183 FUZ183 GEV183 GOR183 GYN183 HIJ183 HSF183 ICB183 ILX183 IVT183 JFP183 JPL183 JZH183 KJD183 KSZ183 LCV183 LMR183 LWN183 MGJ183 MQF183 NAB183 NJX183 NTT183 ODP183 ONL183 OXH183 PHD183 PQZ183 QAV183 QKR183 QUN183 REJ183 ROF183 RYB183 SHX183 SRT183 TBP183 TLL183 TVH183 UFD183 UOZ183 UYV183 VIR183 VSN183 WCJ183 V197 JR197 TN197 ADJ197 ANF197 AXB197 BGX197 BQT197 CAP197 CKL197 CUH197 DED197 DNZ197 DXV197 EHR197 ERN197 FBJ197 FLF197 FVB197 GEX197 GOT197 GYP197 HIL197 HSH197 ICD197 ILZ197 IVV197 JFR197 JPN197 JZJ197 KJF197 KTB197 LCX197 LMT197 LWP197 MGL197 MQH197 NAD197 NJZ197 NTV197 ODR197 ONN197 OXJ197 PHF197 PRB197 QAX197 QKT197 QUP197 REL197 ROH197 RYD197 SHZ197 SRV197 TBR197 TLN197 TVJ197 UFF197 UPB197 UYX197 VIT197 VSP197 WCL197 WMH197 WWD197 R197 JN197 TJ197 ADF197 ANB197 AWX197 BGT197 BQP197 CAL197 CKH197 CUD197 DDZ197 DNV197 DXR197 EHN197 ERJ197 FBF197 FLB197 FUX197 GET197 GOP197 GYL197 HIH197 HSD197 IBZ197 ILV197 IVR197 JFN197 JPJ197 JZF197 KJB197 KSX197 LCT197 LMP197 LWL197 MGH197 MQD197 MZZ197 NJV197 NTR197 ODN197 ONJ197 OXF197 PHB197 PQX197 QAT197 QKP197 QUL197 REH197 ROD197 RXZ197 SHV197 SRR197 TBN197 TLJ197 TVF197 UFB197 UOX197 UYT197 VIP197 VSL197 WCH197 WMD197 WVZ197 N197 JJ197 TF197 ADB197 AMX197 AWT197 BGP197 BQL197 CAH197 CKD197 CTZ197 DDV197 DNR197 DXN197 EHJ197 ERF197 FBB197 FKX197 FUT197 GEP197 GOL197 GYH197 HID197 HRZ197 IBV197 ILR197 IVN197 JFJ197 JPF197 JZB197 KIX197 KST197 LCP197 LML197 LWH197 MGD197 MPZ197 MZV197 NJR197 NTN197 ODJ197 ONF197 OXB197 PGX197 PQT197 QAP197 QKL197 QUH197 RED197 RNZ197 RXV197 SHR197 SRN197 TBJ197 TLF197 TVB197 UEX197 UOT197 UYP197 VIL197 VSH197 WCD197 WLZ197 WVV197 AC197:AC198 JY197:JY198 TU197:TU198 ADQ197:ADQ198 ANM197:ANM198 AXI197:AXI198 BHE197:BHE198 BRA197:BRA198 CAW197:CAW198 CKS197:CKS198 CUO197:CUO198 DEK197:DEK198 DOG197:DOG198 DYC197:DYC198 EHY197:EHY198 ERU197:ERU198 FBQ197:FBQ198 FLM197:FLM198 FVI197:FVI198 GFE197:GFE198 GPA197:GPA198 GYW197:GYW198 HIS197:HIS198 HSO197:HSO198 ICK197:ICK198 IMG197:IMG198 IWC197:IWC198 JFY197:JFY198 JPU197:JPU198 JZQ197:JZQ198 KJM197:KJM198 KTI197:KTI198 LDE197:LDE198 LNA197:LNA198 LWW197:LWW198 MGS197:MGS198 MQO197:MQO198 NAK197:NAK198 NKG197:NKG198 NUC197:NUC198 ODY197:ODY198 ONU197:ONU198 OXQ197:OXQ198 PHM197:PHM198 PRI197:PRI198 QBE197:QBE198 QLA197:QLA198 QUW197:QUW198 RES197:RES198 ROO197:ROO198 RYK197:RYK198 SIG197:SIG198 SSC197:SSC198 TBY197:TBY198 TLU197:TLU198 TVQ197:TVQ198 UFM197:UFM198 UPI197:UPI198 UZE197:UZE198 VJA197:VJA198 VSW197:VSW198 WCS197:WCS198 WMO197:WMO198 WWK197:WWK198 KA197 TW197 ADS197 ANO197 AXK197 BHG197 BRC197 CAY197 CKU197 CUQ197 DEM197 DOI197 DYE197 EIA197 ERW197 FBS197 FLO197 FVK197 GFG197 GPC197 GYY197 HIU197 HSQ197 ICM197 IMI197 IWE197 JGA197 JPW197 JZS197 KJO197 KTK197 LDG197 LNC197 LWY197 MGU197 MQQ197 NAM197 NKI197 NUE197 OEA197 ONW197 OXS197 PHO197 PRK197 QBG197 QLC197 QUY197 REU197 ROQ197 RYM197 SII197 SSE197 TCA197 TLW197 TVS197 UFO197 UPK197 UZG197 VJC197 VSY197 WCU197 WMG226 WWC226 S226 JO226 TK226 ADG226 ANC226 AWY226 BGU226 BQQ226 CAM226 CKI226 CUE226 DEA226 DNW226 DXS226 EHO226 ERK226 FBG226 FLC226 FUY226 GEU226 GOQ226 GYM226 HII226 HSE226 ICA226 ILW226 IVS226 JFO226 JPK226 JZG226 KJC226 KSY226 LCU226 LMQ226 LWM226 MGI226 MQE226 NAA226 NJW226 NTS226 ODO226 ONK226 OXG226 PHC226 PQY226 QAU226 QKQ226 QUM226 REI226 ROE226 RYA226 SHW226 SRS226 TBO226 TLK226 TVG226 UFC226 UOY226 UYU226 VIQ226 VSM226 WCI226 WME226 WWA226 JQ226 TM226 ADI226 ANE226 AXA226 BGW226 BQS226 CAO226 CKK226 CUG226 DEC226 DNY226 DXU226 EHQ226 ERM226 FBI226 FLE226 FVA226 GEW226 GOS226 GYO226 HIK226 HSG226 ICC226 ILY226 IVU226 JFQ226 JPM226 JZI226 KJE226 KTA226 LCW226 LMS226 LWO226 MGK226 MQG226 NAC226 NJY226 NTU226 ODQ226 ONM226 OXI226 PHE226 PRA226 QAW226 QKS226 QUO226 REK226 ROG226 RYC226 SHY226 SRU226 TBQ226 TLM226 TVI226 UFE226 UPA226 UYW226 VIS226 VSO226 WCK226 U226 U73 U37 AE197 JO244 S244 WWC244 WMG244 WCK244 VSO244 VIS244 UYW244 UPA244 UFE244 TVI244 TLM244 TBQ244 SRU244 SHY244 RYC244 ROG244 REK244 QUO244 QKS244 QAW244 PRA244 PHE244 OXI244 ONM244 ODQ244 NTU244 NJY244 NAC244 MQG244 MGK244 LWO244 LMS244 LCW244 KTA244 KJE244 JZI244 JPM244 JFQ244 IVU244 ILY244 ICC244 HSG244 HIK244 GYO244 GOS244 GEW244 FVA244 FLE244 FBI244 ERM244 EHQ244 DXU244 DNY244 DEC244 CUG244 CKK244 CAO244 BQS244 BGW244 AXA244 ANE244 ADI244 TM244 TK244 JQ244 WWA244 WME244 WCI244 VSM244 VIQ244 UYU244 UOY244 UFC244 TVG244 TLK244 TBO244 SRS244 SHW244 RYA244 ROE244 REI244 QUM244 QKQ244 QAU244 PQY244 PHC244 OXG244 ONK244 ODO244 NTS244 NJW244 NAA244 MQE244 MGI244 LWM244 LMQ244 LCU244 KSY244 KJC244 JZG244 JPK244 JFO244 IVS244 ILW244 ICA244 HSE244 HII244 GYM244 GOQ244 GEU244 FUY244 FLC244 FBG244 ERK244 EHO244 DXS244 DNW244 DEA244 CUE244 CKI244 CAM244 BQQ244 BGU244 AWY244 ANC244 ADG244 U244 S9:S10 S15:S16 U55 Z120 Z109:Z110 U167 V183 U91:U92"/>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WMF167:WMF168 WWB167:WWB168 WMK120 WMF131:WMF132 WWB131:WWB132 WMF149:WMF150 WWB149:WWB150 WMD91:WMD92 WVZ91:WVZ92 WMF37 WMF73 WWB37 WWB73 WMK109:WMK110 WWG109:WWG110 WMF55 I292 WWG120 J268:L268 WWB55 R260:T260 J264:L264 U183 JQ183 R37 JN37 TJ37 ADF37 ANB37 AWX37 BGT37 BQP37 CAL37 CKH37 CUD37 DDZ37 DNV37 DXR37 EHN37 ERJ37 FBF37 FLB37 FUX37 GET37 GOP37 GYL37 HIH37 HSD37 IBZ37 ILV37 IVR37 JFN37 JPJ37 JZF37 KJB37 KSX37 LCT37 LMP37 LWL37 MGH37 MQD37 MZZ37 NJV37 NTR37 ODN37 ONJ37 OXF37 PHB37 PQX37 QAT37 QKP37 QUL37 REH37 ROD37 RXZ37 SHV37 SRR37 TBN37 TLJ37 TVF37 UFB37 UOX37 UYT37 VIP37 VSL37 WCH37 WMD37 WVZ37 T37 JP37 TL37 ADH37 AND37 AWZ37 BGV37 BQR37 CAN37 CKJ37 CUF37 DEB37 DNX37 DXT37 EHP37 ERL37 FBH37 FLD37 FUZ37 GEV37 GOR37 GYN37 HIJ37 HSF37 ICB37 ILX37 IVT37 JFP37 JPL37 JZH37 KJD37 KSZ37 LCV37 LMR37 LWN37 MGJ37 MQF37 NAB37 NJX37 NTT37 ODP37 ONL37 OXH37 PHD37 PQZ37 QAV37 QKR37 QUN37 REJ37 ROF37 RYB37 SHX37 SRT37 TBP37 TLL37 TVH37 UFD37 UOZ37 UYV37 VIR37 VSN37 WCJ37 R55 JN55 TJ55 ADF55 ANB55 AWX55 BGT55 BQP55 CAL55 CKH55 CUD55 DDZ55 DNV55 DXR55 EHN55 ERJ55 FBF55 FLB55 FUX55 GET55 GOP55 GYL55 HIH55 HSD55 IBZ55 ILV55 IVR55 JFN55 JPJ55 JZF55 KJB55 KSX55 LCT55 LMP55 LWL55 MGH55 MQD55 MZZ55 NJV55 NTR55 ODN55 ONJ55 OXF55 PHB55 PQX55 QAT55 QKP55 QUL55 REH55 ROD55 RXZ55 SHV55 SRR55 TBN55 TLJ55 TVF55 UFB55 UOX55 UYT55 VIP55 VSL55 WCH55 WMD55 WVZ55 T55 JP55 TL55 ADH55 AND55 AWZ55 BGV55 BQR55 CAN55 CKJ55 CUF55 DEB55 DNX55 DXT55 EHP55 ERL55 FBH55 FLD55 FUZ55 GEV55 GOR55 GYN55 HIJ55 HSF55 ICB55 ILX55 IVT55 JFP55 JPL55 JZH55 KJD55 KSZ55 LCV55 LMR55 LWN55 MGJ55 MQF55 NAB55 NJX55 NTT55 ODP55 ONL55 OXH55 PHD55 PQZ55 QAV55 QKR55 QUN55 REJ55 ROF55 RYB55 SHX55 SRT55 TBP55 TLL55 TVH55 UFD55 UOZ55 UYV55 VIR55 VSN55 WCJ55 R73 JN73 TJ73 ADF73 ANB73 AWX73 BGT73 BQP73 CAL73 CKH73 CUD73 DDZ73 DNV73 DXR73 EHN73 ERJ73 FBF73 FLB73 FUX73 GET73 GOP73 GYL73 HIH73 HSD73 IBZ73 ILV73 IVR73 JFN73 JPJ73 JZF73 KJB73 KSX73 LCT73 LMP73 LWL73 MGH73 MQD73 MZZ73 NJV73 NTR73 ODN73 ONJ73 OXF73 PHB73 PQX73 QAT73 QKP73 QUL73 REH73 ROD73 RXZ73 SHV73 SRR73 TBN73 TLJ73 TVF73 UFB73 UOX73 UYT73 VIP73 VSL73 WCH73 WMD73 WVZ73 T73 JP73 TL73 ADH73 AND73 AWZ73 BGV73 BQR73 CAN73 CKJ73 CUF73 DEB73 DNX73 DXT73 EHP73 ERL73 FBH73 FLD73 FUZ73 GEV73 GOR73 GYN73 HIJ73 HSF73 ICB73 ILX73 IVT73 JFP73 JPL73 JZH73 KJD73 KSZ73 LCV73 LMR73 LWN73 MGJ73 MQF73 NAB73 NJX73 NTT73 ODP73 ONL73 OXH73 PHD73 PQZ73 QAV73 QKR73 QUN73 REJ73 ROF73 RYB73 SHX73 SRT73 TBP73 TLL73 TVH73 UFD73 UOZ73 UYV73 VIR73 VSN73 WCJ73 R167:R168 JN167:JN168 TJ167:TJ168 ADF167:ADF168 ANB167:ANB168 AWX167:AWX168 BGT167:BGT168 BQP167:BQP168 CAL167:CAL168 CKH167:CKH168 CUD167:CUD168 DDZ167:DDZ168 DNV167:DNV168 DXR167:DXR168 EHN167:EHN168 ERJ167:ERJ168 FBF167:FBF168 FLB167:FLB168 FUX167:FUX168 GET167:GET168 GOP167:GOP168 GYL167:GYL168 HIH167:HIH168 HSD167:HSD168 IBZ167:IBZ168 ILV167:ILV168 IVR167:IVR168 JFN167:JFN168 JPJ167:JPJ168 JZF167:JZF168 KJB167:KJB168 KSX167:KSX168 LCT167:LCT168 LMP167:LMP168 LWL167:LWL168 MGH167:MGH168 MQD167:MQD168 MZZ167:MZZ168 NJV167:NJV168 NTR167:NTR168 ODN167:ODN168 ONJ167:ONJ168 OXF167:OXF168 PHB167:PHB168 PQX167:PQX168 QAT167:QAT168 QKP167:QKP168 QUL167:QUL168 REH167:REH168 ROD167:ROD168 RXZ167:RXZ168 SHV167:SHV168 SRR167:SRR168 TBN167:TBN168 TLJ167:TLJ168 TVF167:TVF168 UFB167:UFB168 UOX167:UOX168 UYT167:UYT168 VIP167:VIP168 VSL167:VSL168 WCH167:WCH168 WMD167:WMD168 WVZ167:WVZ168 T167:T168 JP167:JP168 TL167:TL168 ADH167:ADH168 AND167:AND168 AWZ167:AWZ168 BGV167:BGV168 BQR167:BQR168 CAN167:CAN168 CKJ167:CKJ168 CUF167:CUF168 DEB167:DEB168 DNX167:DNX168 DXT167:DXT168 EHP167:EHP168 ERL167:ERL168 FBH167:FBH168 FLD167:FLD168 FUZ167:FUZ168 GEV167:GEV168 GOR167:GOR168 GYN167:GYN168 HIJ167:HIJ168 HSF167:HSF168 ICB167:ICB168 ILX167:ILX168 IVT167:IVT168 JFP167:JFP168 JPL167:JPL168 JZH167:JZH168 KJD167:KJD168 KSZ167:KSZ168 LCV167:LCV168 LMR167:LMR168 LWN167:LWN168 MGJ167:MGJ168 MQF167:MQF168 NAB167:NAB168 NJX167:NJX168 NTT167:NTT168 ODP167:ODP168 ONL167:ONL168 OXH167:OXH168 PHD167:PHD168 PQZ167:PQZ168 QAV167:QAV168 QKR167:QKR168 QUN167:QUN168 REJ167:REJ168 ROF167:ROF168 RYB167:RYB168 SHX167:SHX168 SRT167:SRT168 TBP167:TBP168 TLL167:TLL168 TVH167:TVH168 UFD167:UFD168 UOZ167:UOZ168 UYV167:UYV168 VIR167:VIR168 VSN167:VSN168 WCJ167:WCJ168 T91:T92 JP91:JP92 TL91:TL92 ADH91:ADH92 AND91:AND92 AWZ91:AWZ92 BGV91:BGV92 BQR91:BQR92 CAN91:CAN92 CKJ91:CKJ92 CUF91:CUF92 DEB91:DEB92 DNX91:DNX92 DXT91:DXT92 EHP91:EHP92 ERL91:ERL92 FBH91:FBH92 FLD91:FLD92 FUZ91:FUZ92 GEV91:GEV92 GOR91:GOR92 GYN91:GYN92 HIJ91:HIJ92 HSF91:HSF92 ICB91:ICB92 ILX91:ILX92 IVT91:IVT92 JFP91:JFP92 JPL91:JPL92 JZH91:JZH92 KJD91:KJD92 KSZ91:KSZ92 LCV91:LCV92 LMR91:LMR92 LWN91:LWN92 MGJ91:MGJ92 MQF91:MQF92 NAB91:NAB92 NJX91:NJX92 NTT91:NTT92 ODP91:ODP92 ONL91:ONL92 OXH91:OXH92 PHD91:PHD92 PQZ91:PQZ92 QAV91:QAV92 QKR91:QKR92 QUN91:QUN92 REJ91:REJ92 ROF91:ROF92 RYB91:RYB92 SHX91:SHX92 SRT91:SRT92 TBP91:TBP92 TLL91:TLL92 TVH91:TVH92 UFD91:UFD92 UOZ91:UOZ92 UYV91:UYV92 VIR91:VIR92 VSN91:VSN92 WCJ91:WCJ92 WMF91:WMF92 WWB91:WWB92 R91:R92 JN91:JN92 TJ91:TJ92 ADF91:ADF92 ANB91:ANB92 AWX91:AWX92 BGT91:BGT92 BQP91:BQP92 CAL91:CAL92 CKH91:CKH92 CUD91:CUD92 DDZ91:DDZ92 DNV91:DNV92 DXR91:DXR92 EHN91:EHN92 ERJ91:ERJ92 FBF91:FBF92 FLB91:FLB92 FUX91:FUX92 GET91:GET92 GOP91:GOP92 GYL91:GYL92 HIH91:HIH92 HSD91:HSD92 IBZ91:IBZ92 ILV91:ILV92 IVR91:IVR92 JFN91:JFN92 JPJ91:JPJ92 JZF91:JZF92 KJB91:KJB92 KSX91:KSX92 LCT91:LCT92 LMP91:LMP92 LWL91:LWL92 MGH91:MGH92 MQD91:MQD92 MZZ91:MZZ92 NJV91:NJV92 NTR91:NTR92 ODN91:ODN92 ONJ91:ONJ92 OXF91:OXF92 PHB91:PHB92 PQX91:PQX92 QAT91:QAT92 QKP91:QKP92 QUL91:QUL92 REH91:REH92 ROD91:ROD92 RXZ91:RXZ92 SHV91:SHV92 SRR91:SRR92 TBN91:TBN92 TLJ91:TLJ92 TVF91:TVF92 UFB91:UFB92 UOX91:UOX92 UYT91:UYT92 VIP91:VIP92 VSL91:VSL92 WCH91:WCH92 R131:R132 JN131:JN132 TJ131:TJ132 ADF131:ADF132 ANB131:ANB132 AWX131:AWX132 BGT131:BGT132 BQP131:BQP132 CAL131:CAL132 CKH131:CKH132 CUD131:CUD132 DDZ131:DDZ132 DNV131:DNV132 DXR131:DXR132 EHN131:EHN132 ERJ131:ERJ132 FBF131:FBF132 FLB131:FLB132 FUX131:FUX132 GET131:GET132 GOP131:GOP132 GYL131:GYL132 HIH131:HIH132 HSD131:HSD132 IBZ131:IBZ132 ILV131:ILV132 IVR131:IVR132 JFN131:JFN132 JPJ131:JPJ132 JZF131:JZF132 KJB131:KJB132 KSX131:KSX132 LCT131:LCT132 LMP131:LMP132 LWL131:LWL132 MGH131:MGH132 MQD131:MQD132 MZZ131:MZZ132 NJV131:NJV132 NTR131:NTR132 ODN131:ODN132 ONJ131:ONJ132 OXF131:OXF132 PHB131:PHB132 PQX131:PQX132 QAT131:QAT132 QKP131:QKP132 QUL131:QUL132 REH131:REH132 ROD131:ROD132 RXZ131:RXZ132 SHV131:SHV132 SRR131:SRR132 TBN131:TBN132 TLJ131:TLJ132 TVF131:TVF132 UFB131:UFB132 UOX131:UOX132 UYT131:UYT132 VIP131:VIP132 VSL131:VSL132 WCH131:WCH132 WMD131:WMD132 WVZ131:WVZ132 T131:T132 JP131:JP132 TL131:TL132 ADH131:ADH132 AND131:AND132 AWZ131:AWZ132 BGV131:BGV132 BQR131:BQR132 CAN131:CAN132 CKJ131:CKJ132 CUF131:CUF132 DEB131:DEB132 DNX131:DNX132 DXT131:DXT132 EHP131:EHP132 ERL131:ERL132 FBH131:FBH132 FLD131:FLD132 FUZ131:FUZ132 GEV131:GEV132 GOR131:GOR132 GYN131:GYN132 HIJ131:HIJ132 HSF131:HSF132 ICB131:ICB132 ILX131:ILX132 IVT131:IVT132 JFP131:JFP132 JPL131:JPL132 JZH131:JZH132 KJD131:KJD132 KSZ131:KSZ132 LCV131:LCV132 LMR131:LMR132 LWN131:LWN132 MGJ131:MGJ132 MQF131:MQF132 NAB131:NAB132 NJX131:NJX132 NTT131:NTT132 ODP131:ODP132 ONL131:ONL132 OXH131:OXH132 PHD131:PHD132 PQZ131:PQZ132 QAV131:QAV132 QKR131:QKR132 QUN131:QUN132 REJ131:REJ132 ROF131:ROF132 RYB131:RYB132 SHX131:SHX132 SRT131:SRT132 TBP131:TBP132 TLL131:TLL132 TVH131:TVH132 UFD131:UFD132 UOZ131:UOZ132 UYV131:UYV132 VIR131:VIR132 VSN131:VSN132 WCJ131:WCJ132 R149:R150 JN149:JN150 TJ149:TJ150 ADF149:ADF150 ANB149:ANB150 AWX149:AWX150 BGT149:BGT150 BQP149:BQP150 CAL149:CAL150 CKH149:CKH150 CUD149:CUD150 DDZ149:DDZ150 DNV149:DNV150 DXR149:DXR150 EHN149:EHN150 ERJ149:ERJ150 FBF149:FBF150 FLB149:FLB150 FUX149:FUX150 GET149:GET150 GOP149:GOP150 GYL149:GYL150 HIH149:HIH150 HSD149:HSD150 IBZ149:IBZ150 ILV149:ILV150 IVR149:IVR150 JFN149:JFN150 JPJ149:JPJ150 JZF149:JZF150 KJB149:KJB150 KSX149:KSX150 LCT149:LCT150 LMP149:LMP150 LWL149:LWL150 MGH149:MGH150 MQD149:MQD150 MZZ149:MZZ150 NJV149:NJV150 NTR149:NTR150 ODN149:ODN150 ONJ149:ONJ150 OXF149:OXF150 PHB149:PHB150 PQX149:PQX150 QAT149:QAT150 QKP149:QKP150 QUL149:QUL150 REH149:REH150 ROD149:ROD150 RXZ149:RXZ150 SHV149:SHV150 SRR149:SRR150 TBN149:TBN150 TLJ149:TLJ150 TVF149:TVF150 UFB149:UFB150 UOX149:UOX150 UYT149:UYT150 VIP149:VIP150 VSL149:VSL150 WCH149:WCH150 WMD149:WMD150 WVZ149:WVZ150 T149:T150 JP149:JP150 TL149:TL150 ADH149:ADH150 AND149:AND150 AWZ149:AWZ150 BGV149:BGV150 BQR149:BQR150 CAN149:CAN150 CKJ149:CKJ150 CUF149:CUF150 DEB149:DEB150 DNX149:DNX150 DXT149:DXT150 EHP149:EHP150 ERL149:ERL150 FBH149:FBH150 FLD149:FLD150 FUZ149:FUZ150 GEV149:GEV150 GOR149:GOR150 GYN149:GYN150 HIJ149:HIJ150 HSF149:HSF150 ICB149:ICB150 ILX149:ILX150 IVT149:IVT150 JFP149:JFP150 JPL149:JPL150 JZH149:JZH150 KJD149:KJD150 KSZ149:KSZ150 LCV149:LCV150 LMR149:LMR150 LWN149:LWN150 MGJ149:MGJ150 MQF149:MQF150 NAB149:NAB150 NJX149:NJX150 NTT149:NTT150 ODP149:ODP150 ONL149:ONL150 OXH149:OXH150 PHD149:PHD150 PQZ149:PQZ150 QAV149:QAV150 QKR149:QKR150 QUN149:QUN150 REJ149:REJ150 ROF149:ROF150 RYB149:RYB150 SHX149:SHX150 SRT149:SRT150 TBP149:TBP150 TLL149:TLL150 TVH149:TVH150 UFD149:UFD150 UOZ149:UOZ150 UYV149:UYV150 VIR149:VIR150 VSN149:VSN150 WCJ149:WCJ150 W109:W110 JS109:JS110 TO109:TO110 ADK109:ADK110 ANG109:ANG110 AXC109:AXC110 BGY109:BGY110 BQU109:BQU110 CAQ109:CAQ110 CKM109:CKM110 CUI109:CUI110 DEE109:DEE110 DOA109:DOA110 DXW109:DXW110 EHS109:EHS110 ERO109:ERO110 FBK109:FBK110 FLG109:FLG110 FVC109:FVC110 GEY109:GEY110 GOU109:GOU110 GYQ109:GYQ110 HIM109:HIM110 HSI109:HSI110 ICE109:ICE110 IMA109:IMA110 IVW109:IVW110 JFS109:JFS110 JPO109:JPO110 JZK109:JZK110 KJG109:KJG110 KTC109:KTC110 LCY109:LCY110 LMU109:LMU110 LWQ109:LWQ110 MGM109:MGM110 MQI109:MQI110 NAE109:NAE110 NKA109:NKA110 NTW109:NTW110 ODS109:ODS110 ONO109:ONO110 OXK109:OXK110 PHG109:PHG110 PRC109:PRC110 QAY109:QAY110 QKU109:QKU110 QUQ109:QUQ110 REM109:REM110 ROI109:ROI110 RYE109:RYE110 SIA109:SIA110 SRW109:SRW110 TBS109:TBS110 TLO109:TLO110 TVK109:TVK110 UFG109:UFG110 UPC109:UPC110 UYY109:UYY110 VIU109:VIU110 VSQ109:VSQ110 WCM109:WCM110 WMI109:WMI110 WWE109:WWE110 Y109:Y110 JU109:JU110 TQ109:TQ110 ADM109:ADM110 ANI109:ANI110 AXE109:AXE110 BHA109:BHA110 BQW109:BQW110 CAS109:CAS110 CKO109:CKO110 CUK109:CUK110 DEG109:DEG110 DOC109:DOC110 DXY109:DXY110 EHU109:EHU110 ERQ109:ERQ110 FBM109:FBM110 FLI109:FLI110 FVE109:FVE110 GFA109:GFA110 GOW109:GOW110 GYS109:GYS110 HIO109:HIO110 HSK109:HSK110 ICG109:ICG110 IMC109:IMC110 IVY109:IVY110 JFU109:JFU110 JPQ109:JPQ110 JZM109:JZM110 KJI109:KJI110 KTE109:KTE110 LDA109:LDA110 LMW109:LMW110 LWS109:LWS110 MGO109:MGO110 MQK109:MQK110 NAG109:NAG110 NKC109:NKC110 NTY109:NTY110 ODU109:ODU110 ONQ109:ONQ110 OXM109:OXM110 PHI109:PHI110 PRE109:PRE110 QBA109:QBA110 QKW109:QKW110 QUS109:QUS110 REO109:REO110 ROK109:ROK110 RYG109:RYG110 SIC109:SIC110 SRY109:SRY110 TBU109:TBU110 TLQ109:TLQ110 TVM109:TVM110 UFI109:UFI110 UPE109:UPE110 UZA109:UZA110 VIW109:VIW110 VSS109:VSS110 WCO109:WCO110 TM183 ADI183 ANE183 AXA183 BGW183 BQS183 CAO183 CKK183 CUG183 DEC183 DNY183 DXU183 EHQ183 ERM183 FBI183 FLE183 FVA183 GEW183 GOS183 GYO183 HIK183 HSG183 ICC183 ILY183 IVU183 JFQ183 JPM183 JZI183 KJE183 KTA183 LCW183 LMS183 LWO183 MGK183 MQG183 NAC183 NJY183 NTU183 ODQ183 ONM183 OXI183 PHE183 PRA183 QAW183 QKS183 QUO183 REK183 ROG183 RYC183 SHY183 SRU183 TBQ183 TLM183 TVI183 UFE183 UPA183 UYW183 VIS183 VSO183 WCK183 WMG183 WWC183 S183 JO183 TK183 ADG183 ANC183 AWY183 BGU183 BQQ183 CAM183 CKI183 CUE183 DEA183 DNW183 DXS183 EHO183 ERK183 FBG183 FLC183 FUY183 GEU183 GOQ183 GYM183 HII183 HSE183 ICA183 ILW183 IVS183 JFO183 JPK183 JZG183 KJC183 KSY183 LCU183 LMQ183 LWM183 MGI183 MQE183 NAA183 NJW183 NTS183 ODO183 ONK183 OXG183 PHC183 PQY183 QAU183 QKQ183 QUM183 REI183 ROE183 RYA183 SHW183 SRS183 TBO183 TLK183 TVG183 UFC183 UOY183 UYU183 VIQ183 VSM183 WCI183 WME183 WWA183 W120 JS120 TO120 ADK120 ANG120 AXC120 BGY120 BQU120 CAQ120 CKM120 CUI120 DEE120 DOA120 DXW120 EHS120 ERO120 FBK120 FLG120 FVC120 GEY120 GOU120 GYQ120 HIM120 HSI120 ICE120 IMA120 IVW120 JFS120 JPO120 JZK120 KJG120 KTC120 LCY120 LMU120 LWQ120 MGM120 MQI120 NAE120 NKA120 NTW120 ODS120 ONO120 OXK120 PHG120 PRC120 QAY120 QKU120 QUQ120 REM120 ROI120 RYE120 SIA120 SRW120 TBS120 TLO120 TVK120 UFG120 UPC120 UYY120 VIU120 VSQ120 WCM120 WMI120 WWE120 Y120 JU120 TQ120 ADM120 ANI120 AXE120 BHA120 BQW120 CAS120 CKO120 CUK120 DEG120 DOC120 DXY120 EHU120 ERQ120 FBM120 FLI120 FVE120 GFA120 GOW120 GYS120 HIO120 HSK120 ICG120 IMC120 IVY120 JFU120 JPQ120 JZM120 KJI120 KTE120 LDA120 LMW120 LWS120 MGO120 MQK120 NAG120 NKC120 NTY120 ODU120 ONQ120 OXM120 PHI120 PRE120 QBA120 QKW120 QUS120 REO120 ROK120 RYG120 SIC120 SRY120 TBU120 TLQ120 TVM120 UFI120 UPE120 UZA120 VIW120 VSS120 WCO120 AD197:AD198 JZ197:JZ198 TV197:TV198 ADR197:ADR198 ANN197:ANN198 AXJ197:AXJ198 BHF197:BHF198 BRB197:BRB198 CAX197:CAX198 CKT197:CKT198 CUP197:CUP198 DEL197:DEL198 DOH197:DOH198 DYD197:DYD198 EHZ197:EHZ198 ERV197:ERV198 FBR197:FBR198 FLN197:FLN198 FVJ197:FVJ198 GFF197:GFF198 GPB197:GPB198 GYX197:GYX198 HIT197:HIT198 HSP197:HSP198 ICL197:ICL198 IMH197:IMH198 IWD197:IWD198 JFZ197:JFZ198 JPV197:JPV198 JZR197:JZR198 KJN197:KJN198 KTJ197:KTJ198 LDF197:LDF198 LNB197:LNB198 LWX197:LWX198 MGT197:MGT198 MQP197:MQP198 NAL197:NAL198 NKH197:NKH198 NUD197:NUD198 ODZ197:ODZ198 ONV197:ONV198 OXR197:OXR198 PHN197:PHN198 PRJ197:PRJ198 QBF197:QBF198 QLB197:QLB198 QUX197:QUX198 RET197:RET198 ROP197:ROP198 RYL197:RYL198 SIH197:SIH198 SSD197:SSD198 TBZ197:TBZ198 TLV197:TLV198 TVR197:TVR198 UFN197:UFN198 UPJ197:UPJ198 UZF197:UZF198 VJB197:VJB198 VSX197:VSX198 WCT197:WCT198 WMP197:WMP198 WWL197:WWL198 AB197:AB198 JX197:JX198 TT197:TT198 ADP197:ADP198 ANL197:ANL198 AXH197:AXH198 BHD197:BHD198 BQZ197:BQZ198 CAV197:CAV198 CKR197:CKR198 CUN197:CUN198 DEJ197:DEJ198 DOF197:DOF198 DYB197:DYB198 EHX197:EHX198 ERT197:ERT198 FBP197:FBP198 FLL197:FLL198 FVH197:FVH198 GFD197:GFD198 GOZ197:GOZ198 GYV197:GYV198 HIR197:HIR198 HSN197:HSN198 ICJ197:ICJ198 IMF197:IMF198 IWB197:IWB198 JFX197:JFX198 JPT197:JPT198 JZP197:JZP198 KJL197:KJL198 KTH197:KTH198 LDD197:LDD198 LMZ197:LMZ198 LWV197:LWV198 MGR197:MGR198 MQN197:MQN198 NAJ197:NAJ198 NKF197:NKF198 NUB197:NUB198 ODX197:ODX198 ONT197:ONT198 OXP197:OXP198 PHL197:PHL198 PRH197:PRH198 QBD197:QBD198 QKZ197:QKZ198 QUV197:QUV198 RER197:RER198 RON197:RON198 RYJ197:RYJ198 SIF197:SIF198 SSB197:SSB198 TBX197:TBX198 TLT197:TLT198 TVP197:TVP198 UFL197:UFL198 UPH197:UPH198 UZD197:UZD198 VIZ197:VIZ198 VSV197:VSV198 WCR197:WCR198 WMN197:WMN198 WWJ197:WWJ198 T216:V216 WMF226 WWB226 R226 JN226 TJ226 ADF226 ANB226 AWX226 BGT226 BQP226 CAL226 CKH226 CUD226 DDZ226 DNV226 DXR226 EHN226 ERJ226 FBF226 FLB226 FUX226 GET226 GOP226 GYL226 HIH226 HSD226 IBZ226 ILV226 IVR226 JFN226 JPJ226 JZF226 KJB226 KSX226 LCT226 LMP226 LWL226 MGH226 MQD226 MZZ226 NJV226 NTR226 ODN226 ONJ226 OXF226 PHB226 PQX226 QAT226 QKP226 QUL226 REH226 ROD226 RXZ226 SHV226 SRR226 TBN226 TLJ226 TVF226 UFB226 UOX226 UYT226 VIP226 VSL226 WCH226 WMD226 WVZ226 T226 JP226 TL226 ADH226 AND226 AWZ226 BGV226 BQR226 CAN226 CKJ226 CUF226 DEB226 DNX226 DXT226 EHP226 ERL226 FBH226 FLD226 FUZ226 GEV226 GOR226 GYN226 HIJ226 HSF226 ICB226 ILX226 IVT226 JFP226 JPL226 JZH226 KJD226 KSZ226 LCV226 LMR226 LWN226 MGJ226 MQF226 NAB226 NJX226 NTT226 ODP226 ONL226 OXH226 PHD226 PQZ226 QAV226 QKR226 QUN226 REJ226 ROF226 RYB226 SHX226 SRT226 TBP226 TLL226 TVH226 UFD226 UOZ226 UYV226 VIR226 VSN226 WCJ226 R244 WWB244 WMF244 WCJ244 VSN244 VIR244 UYV244 UOZ244 UFD244 TVH244 TLL244 TBP244 SRT244 SHX244 RYB244 ROF244 REJ244 QUN244 QKR244 QAV244 PQZ244 PHD244 OXH244 ONL244 ODP244 NTT244 NJX244 NAB244 MQF244 MGJ244 LWN244 LMR244 LCV244 KSZ244 KJD244 JZH244 JPL244 JFP244 IVT244 ILX244 ICB244 HSF244 HIJ244 GYN244 GOR244 GEV244 FUZ244 FLD244 FBH244 ERL244 EHP244 DXT244 DNX244 DEB244 CUF244 CKJ244 CAN244 BQR244 BGV244 AWZ244 AND244 ADH244 TL244 JP244 T244 WVZ244 WMD244 WCH244 VSL244 VIP244 UYT244 UOX244 UFB244 TVF244 TLJ244 TBN244 SRR244 SHV244 RXZ244 ROD244 REH244 QUL244 QKP244 QAT244 PQX244 PHB244 OXF244 ONJ244 ODN244 NTR244 NJV244 MZZ244 MQD244 MGH244 LWL244 LMP244 LCT244 KSX244 KJB244 JZF244 JPJ244 JFN244 IVR244 ILV244 IBZ244 HSD244 HIH244 GYL244 GOP244 GET244 FUX244 FLB244 FBF244 ERJ244 EHN244 DXR244 DNV244 DDZ244 CUD244 CKH244 CAL244 BQP244 BGT244 AWX244 ANB244 ADF244 TJ244 JN244"/>
    <dataValidation allowBlank="1" promptTitle="checkPeriodRange" sqref="WWD109:WWD110 WVY38 WVY74 WVY132 WVY92 R184 WVY150 WVY56 WVY168 Q38 JM38 TI38 ADE38 ANA38 AWW38 BGS38 BQO38 CAK38 CKG38 CUC38 DDY38 DNU38 DXQ38 EHM38 ERI38 FBE38 FLA38 FUW38 GES38 GOO38 GYK38 HIG38 HSC38 IBY38 ILU38 IVQ38 JFM38 JPI38 JZE38 KJA38 KSW38 LCS38 LMO38 LWK38 MGG38 MQC38 MZY38 NJU38 NTQ38 ODM38 ONI38 OXE38 PHA38 PQW38 QAS38 QKO38 QUK38 REG38 ROC38 RXY38 SHU38 SRQ38 TBM38 TLI38 TVE38 UFA38 UOW38 UYS38 VIO38 VSK38 WCG38 WMC38 Q56 JM56 TI56 ADE56 ANA56 AWW56 BGS56 BQO56 CAK56 CKG56 CUC56 DDY56 DNU56 DXQ56 EHM56 ERI56 FBE56 FLA56 FUW56 GES56 GOO56 GYK56 HIG56 HSC56 IBY56 ILU56 IVQ56 JFM56 JPI56 JZE56 KJA56 KSW56 LCS56 LMO56 LWK56 MGG56 MQC56 MZY56 NJU56 NTQ56 ODM56 ONI56 OXE56 PHA56 PQW56 QAS56 QKO56 QUK56 REG56 ROC56 RXY56 SHU56 SRQ56 TBM56 TLI56 TVE56 UFA56 UOW56 UYS56 VIO56 VSK56 WCG56 WMC56 Q74 JM74 TI74 ADE74 ANA74 AWW74 BGS74 BQO74 CAK74 CKG74 CUC74 DDY74 DNU74 DXQ74 EHM74 ERI74 FBE74 FLA74 FUW74 GES74 GOO74 GYK74 HIG74 HSC74 IBY74 ILU74 IVQ74 JFM74 JPI74 JZE74 KJA74 KSW74 LCS74 LMO74 LWK74 MGG74 MQC74 MZY74 NJU74 NTQ74 ODM74 ONI74 OXE74 PHA74 PQW74 QAS74 QKO74 QUK74 REG74 ROC74 RXY74 SHU74 SRQ74 TBM74 TLI74 TVE74 UFA74 UOW74 UYS74 VIO74 VSK74 WCG74 WMC74 Q168 JM168 TI168 ADE168 ANA168 AWW168 BGS168 BQO168 CAK168 CKG168 CUC168 DDY168 DNU168 DXQ168 EHM168 ERI168 FBE168 FLA168 FUW168 GES168 GOO168 GYK168 HIG168 HSC168 IBY168 ILU168 IVQ168 JFM168 JPI168 JZE168 KJA168 KSW168 LCS168 LMO168 LWK168 MGG168 MQC168 MZY168 NJU168 NTQ168 ODM168 ONI168 OXE168 PHA168 PQW168 QAS168 QKO168 QUK168 REG168 ROC168 RXY168 SHU168 SRQ168 TBM168 TLI168 TVE168 UFA168 UOW168 UYS168 VIO168 VSK168 WCG168 WMC168 Q92 JM92 TI92 ADE92 ANA92 AWW92 BGS92 BQO92 CAK92 CKG92 CUC92 DDY92 DNU92 DXQ92 EHM92 ERI92 FBE92 FLA92 FUW92 GES92 GOO92 GYK92 HIG92 HSC92 IBY92 ILU92 IVQ92 JFM92 JPI92 JZE92 KJA92 KSW92 LCS92 LMO92 LWK92 MGG92 MQC92 MZY92 NJU92 NTQ92 ODM92 ONI92 OXE92 PHA92 PQW92 QAS92 QKO92 QUK92 REG92 ROC92 RXY92 SHU92 SRQ92 TBM92 TLI92 TVE92 UFA92 UOW92 UYS92 VIO92 VSK92 WCG92 WMC92 Q132 JM132 TI132 ADE132 ANA132 AWW132 BGS132 BQO132 CAK132 CKG132 CUC132 DDY132 DNU132 DXQ132 EHM132 ERI132 FBE132 FLA132 FUW132 GES132 GOO132 GYK132 HIG132 HSC132 IBY132 ILU132 IVQ132 JFM132 JPI132 JZE132 KJA132 KSW132 LCS132 LMO132 LWK132 MGG132 MQC132 MZY132 NJU132 NTQ132 ODM132 ONI132 OXE132 PHA132 PQW132 QAS132 QKO132 QUK132 REG132 ROC132 RXY132 SHU132 SRQ132 TBM132 TLI132 TVE132 UFA132 UOW132 UYS132 VIO132 VSK132 WCG132 WMC132 Q150 JM150 TI150 ADE150 ANA150 AWW150 BGS150 BQO150 CAK150 CKG150 CUC150 DDY150 DNU150 DXQ150 EHM150 ERI150 FBE150 FLA150 FUW150 GES150 GOO150 GYK150 HIG150 HSC150 IBY150 ILU150 IVQ150 JFM150 JPI150 JZE150 KJA150 KSW150 LCS150 LMO150 LWK150 MGG150 MQC150 MZY150 NJU150 NTQ150 ODM150 ONI150 OXE150 PHA150 PQW150 QAS150 QKO150 QUK150 REG150 ROC150 RXY150 SHU150 SRQ150 TBM150 TLI150 TVE150 UFA150 UOW150 UYS150 VIO150 VSK150 WCG150 WMC150 V109:V110 JR109:JR110 TN109:TN110 ADJ109:ADJ110 ANF109:ANF110 AXB109:AXB110 BGX109:BGX110 BQT109:BQT110 CAP109:CAP110 CKL109:CKL110 CUH109:CUH110 DED109:DED110 DNZ109:DNZ110 DXV109:DXV110 EHR109:EHR110 ERN109:ERN110 FBJ109:FBJ110 FLF109:FLF110 FVB109:FVB110 GEX109:GEX110 GOT109:GOT110 GYP109:GYP110 HIL109:HIL110 HSH109:HSH110 ICD109:ICD110 ILZ109:ILZ110 IVV109:IVV110 JFR109:JFR110 JPN109:JPN110 JZJ109:JZJ110 KJF109:KJF110 KTB109:KTB110 LCX109:LCX110 LMT109:LMT110 LWP109:LWP110 MGL109:MGL110 MQH109:MQH110 NAD109:NAD110 NJZ109:NJZ110 NTV109:NTV110 ODR109:ODR110 ONN109:ONN110 OXJ109:OXJ110 PHF109:PHF110 PRB109:PRB110 QAX109:QAX110 QKT109:QKT110 QUP109:QUP110 REL109:REL110 ROH109:ROH110 RYD109:RYD110 SHZ109:SHZ110 SRV109:SRV110 TBR109:TBR110 TLN109:TLN110 TVJ109:TVJ110 UFF109:UFF110 UPB109:UPB110 UYX109:UYX110 VIT109:VIT110 VSP109:VSP110 WCL109:WCL110 WMH109:WMH110 JN184 TJ184 ADF184 ANB184 AWX184 BGT184 BQP184 CAL184 CKH184 CUD184 DDZ184 DNV184 DXR184 EHN184 ERJ184 FBF184 FLB184 FUX184 GET184 GOP184 GYL184 HIH184 HSD184 IBZ184 ILV184 IVR184 JFN184 JPJ184 JZF184 KJB184 KSX184 LCT184 LMP184 LWL184 MGH184 MQD184 MZZ184 NJV184 NTR184 ODN184 ONJ184 OXF184 PHB184 PQX184 QAT184 QKP184 QUL184 REH184 ROD184 RXZ184 SHV184 SRR184 TBN184 TLJ184 TVF184 UFB184 UOX184 UYT184 VIP184 VSL184 WCH184 WMD184 WVZ184 WWD120 V120 JR120 TN120 ADJ120 ANF120 AXB120 BGX120 BQT120 CAP120 CKL120 CUH120 DED120 DNZ120 DXV120 EHR120 ERN120 FBJ120 FLF120 FVB120 GEX120 GOT120 GYP120 HIL120 HSH120 ICD120 ILZ120 IVV120 JFR120 JPN120 JZJ120 KJF120 KTB120 LCX120 LMT120 LWP120 MGL120 MQH120 NAD120 NJZ120 NTV120 ODR120 ONN120 OXJ120 PHF120 PRB120 QAX120 QKT120 QUP120 REL120 ROH120 RYD120 SHZ120 SRV120 TBR120 TLN120 TVJ120 UFF120 UPB120 UYX120 VIT120 VSP120 WCL120 WMH120 JW198 TS198 ADO198 ANK198 AXG198 BHC198 BQY198 CAU198 CKQ198 CUM198 DEI198 DOE198 DYA198 EHW198 ERS198 FBO198 FLK198 FVG198 GFC198 GOY198 GYU198 HIQ198 HSM198 ICI198 IME198 IWA198 JFW198 JPS198 JZO198 KJK198 KTG198 LDC198 LMY198 LWU198 MGQ198 MQM198 NAI198 NKE198 NUA198 ODW198 ONS198 OXO198 PHK198 PRG198 QBC198 QKY198 QUU198 REQ198 ROM198 RYI198 SIE198 SSA198 TBW198 TLS198 TVO198 UFK198 UPG198 UZC198 VIY198 VSU198 WCQ198 WMM198 WWI198 WVY227 Q227 JM227 TI227 ADE227 ANA227 AWW227 BGS227 BQO227 CAK227 CKG227 CUC227 DDY227 DNU227 DXQ227 EHM227 ERI227 FBE227 FLA227 FUW227 GES227 GOO227 GYK227 HIG227 HSC227 IBY227 ILU227 IVQ227 JFM227 JPI227 JZE227 KJA227 KSW227 LCS227 LMO227 LWK227 MGG227 MQC227 MZY227 NJU227 NTQ227 ODM227 ONI227 OXE227 PHA227 PQW227 QAS227 QKO227 QUK227 REG227 ROC227 RXY227 SHU227 SRQ227 TBM227 TLI227 TVE227 UFA227 UOW227 UYS227 VIO227 VSK227 WCG227 WMC227 Q245 JM245 TI245 ADE245 ANA245 AWW245 BGS245 BQO245 CAK245 CKG245 CUC245 DDY245 DNU245 DXQ245 EHM245 ERI245 FBE245 FLA245 FUW245 GES245 GOO245 GYK245 HIG245 HSC245 IBY245 ILU245 IVQ245 JFM245 JPI245 JZE245 KJA245 KSW245 LCS245 LMO245 LWK245 MGG245 MQC245 MZY245 NJU245 NTQ245 ODM245 ONI245 OXE245 PHA245 PQW245 QAS245 QKO245 QUK245 REG245 ROC245 RXY245 SHU245 SRQ245 TBM245 TLI245 TVE245 UFA245 UOW245 UYS245 VIO245 VSK245 WCG245 WMC245 WVY245"/>
    <dataValidation type="decimal" allowBlank="1" showErrorMessage="1" errorTitle="Ошибка" error="Допускается ввод только неотрицательных чисел!" sqref="WVX183 F268:I268 F264:I264 F260:Q260 O167 JK167 TG167 ADC167 AMY167 AWU167 BGQ167 BQM167 CAI167 CKE167 CUA167 DDW167 DNS167 DXO167 EHK167 ERG167 FBC167 FKY167 FUU167 GEQ167 GOM167 GYI167 HIE167 HSA167 IBW167 ILS167 IVO167 JFK167 JPG167 JZC167 KIY167 KSU167 LCQ167 LMM167 LWI167 MGE167 MQA167 MZW167 NJS167 NTO167 ODK167 ONG167 OXC167 PGY167 PQU167 QAQ167 QKM167 QUI167 REE167 ROA167 RXW167 SHS167 SRO167 TBK167 TLG167 TVC167 UEY167 UOU167 UYQ167 VIM167 VSI167 WCE167 WMA167 WVW167 P183 JL183 TH183 ADD183 AMZ183 AWV183 BGR183 BQN183 CAJ183 CKF183 CUB183 DDX183 DNT183 DXP183 EHL183 ERH183 FBD183 FKZ183 FUV183 GER183 GON183 GYJ183 HIF183 HSB183 IBX183 ILT183 IVP183 JFL183 JPH183 JZD183 KIZ183 KSV183 LCR183 LMN183 LWJ183 MGF183 MQB183 MZX183 NJT183 NTP183 ODL183 ONH183 OXD183 PGZ183 PQV183 QAR183 QKN183 QUJ183 REF183 ROB183 RXX183 SHT183 SRP183 TBL183 TLH183 TVD183 UEZ183 UOV183 UYR183 VIN183 VSJ183 WCF183 WMB183 H216:S216">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G216 M109 M167">
      <formula1>kind_of_heat_transfer</formula1>
    </dataValidation>
    <dataValidation type="list" allowBlank="1" showInputMessage="1" showErrorMessage="1" errorTitle="Ошибка" error="Выберите значение из списка" prompt="Выберите значение из списка" sqref="F216">
      <formula1>kind_of_tariff_unit</formula1>
    </dataValidation>
    <dataValidation type="list" allowBlank="1" showInputMessage="1" errorTitle="Ошибка" error="Выберите значение из списка" prompt="Выберите значение из списка" sqref="WVW130 WVW90 WVW72:WWD72 JK36:JR36 TG36:TN36 ADC36:ADJ36 AMY36:ANF36 AWU36:AXB36 BGQ36:BGX36 BQM36:BQT36 CAI36:CAP36 CKE36:CKL36 CUA36:CUH36 DDW36:DED36 DNS36:DNZ36 DXO36:DXV36 EHK36:EHR36 ERG36:ERN36 FBC36:FBJ36 FKY36:FLF36 FUU36:FVB36 GEQ36:GEX36 GOM36:GOT36 GYI36:GYP36 HIE36:HIL36 HSA36:HSH36 IBW36:ICD36 ILS36:ILZ36 IVO36:IVV36 JFK36:JFR36 JPG36:JPN36 JZC36:JZJ36 KIY36:KJF36 KSU36:KTB36 LCQ36:LCX36 LMM36:LMT36 LWI36:LWP36 MGE36:MGL36 MQA36:MQH36 MZW36:NAD36 NJS36:NJZ36 NTO36:NTV36 ODK36:ODR36 ONG36:ONN36 OXC36:OXJ36 PGY36:PHF36 PQU36:PRB36 QAQ36:QAX36 QKM36:QKT36 QUI36:QUP36 REE36:REL36 ROA36:ROH36 RXW36:RYD36 SHS36:SHZ36 SRO36:SRV36 TBK36:TBR36 TLG36:TLN36 TVC36:TVJ36 UEY36:UFF36 UOU36:UPB36 UYQ36:UYX36 VIM36:VIT36 VSI36:VSP36 WCE36:WCL36 WMA36:WMH36 WVW36:WWD36 JK54:JR54 TG54:TN54 ADC54:ADJ54 AMY54:ANF54 AWU54:AXB54 BGQ54:BGX54 BQM54:BQT54 CAI54:CAP54 CKE54:CKL54 CUA54:CUH54 DDW54:DED54 DNS54:DNZ54 DXO54:DXV54 EHK54:EHR54 ERG54:ERN54 FBC54:FBJ54 FKY54:FLF54 FUU54:FVB54 GEQ54:GEX54 GOM54:GOT54 GYI54:GYP54 HIE54:HIL54 HSA54:HSH54 IBW54:ICD54 ILS54:ILZ54 IVO54:IVV54 JFK54:JFR54 JPG54:JPN54 JZC54:JZJ54 KIY54:KJF54 KSU54:KTB54 LCQ54:LCX54 LMM54:LMT54 LWI54:LWP54 MGE54:MGL54 MQA54:MQH54 MZW54:NAD54 NJS54:NJZ54 NTO54:NTV54 ODK54:ODR54 ONG54:ONN54 OXC54:OXJ54 PGY54:PHF54 PQU54:PRB54 QAQ54:QAX54 QKM54:QKT54 QUI54:QUP54 REE54:REL54 ROA54:ROH54 RXW54:RYD54 SHS54:SHZ54 SRO54:SRV54 TBK54:TBR54 TLG54:TLN54 TVC54:TVJ54 UEY54:UFF54 UOU54:UPB54 UYQ54:UYX54 VIM54:VIT54 VSI54:VSP54 WCE54:WCL54 WMA54:WMH54 WVW54:WWD54 JK72:JR72 TG72:TN72 ADC72:ADJ72 AMY72:ANF72 AWU72:AXB72 BGQ72:BGX72 BQM72:BQT72 CAI72:CAP72 CKE72:CKL72 CUA72:CUH72 DDW72:DED72 DNS72:DNZ72 DXO72:DXV72 EHK72:EHR72 ERG72:ERN72 FBC72:FBJ72 FKY72:FLF72 FUU72:FVB72 GEQ72:GEX72 GOM72:GOT72 GYI72:GYP72 HIE72:HIL72 HSA72:HSH72 IBW72:ICD72 ILS72:ILZ72 IVO72:IVV72 JFK72:JFR72 JPG72:JPN72 JZC72:JZJ72 KIY72:KJF72 KSU72:KTB72 LCQ72:LCX72 LMM72:LMT72 LWI72:LWP72 MGE72:MGL72 MQA72:MQH72 MZW72:NAD72 NJS72:NJZ72 NTO72:NTV72 ODK72:ODR72 ONG72:ONN72 OXC72:OXJ72 PGY72:PHF72 PQU72:PRB72 QAQ72:QAX72 QKM72:QKT72 QUI72:QUP72 REE72:REL72 ROA72:ROH72 RXW72:RYD72 SHS72:SHZ72 SRO72:SRV72 TBK72:TBR72 TLG72:TLN72 TVC72:TVJ72 UEY72:UFF72 UOU72:UPB72 UYQ72:UYX72 VIM72:VIT72 VSI72:VSP72 WCE72:WCL72 WMA72:WMH72 WCE243:WCL243 JK90 TG90 ADC90 AMY90 AWU90 BGQ90 BQM90 CAI90 CKE90 CUA90 DDW90 DNS90 DXO90 EHK90 ERG90 FBC90 FKY90 FUU90 GEQ90 GOM90 GYI90 HIE90 HSA90 IBW90 ILS90 IVO90 JFK90 JPG90 JZC90 KIY90 KSU90 LCQ90 LMM90 LWI90 MGE90 MQA90 MZW90 NJS90 NTO90 ODK90 ONG90 OXC90 PGY90 PQU90 QAQ90 QKM90 QUI90 REE90 ROA90 RXW90 SHS90 SRO90 TBK90 TLG90 TVC90 UEY90 UOU90 UYQ90 VIM90 VSI90 WCE90 WMA90 VSI243:VSP243 JK130 TG130 ADC130 AMY130 AWU130 BGQ130 BQM130 CAI130 CKE130 CUA130 DDW130 DNS130 DXO130 EHK130 ERG130 FBC130 FKY130 FUU130 GEQ130 GOM130 GYI130 HIE130 HSA130 IBW130 ILS130 IVO130 JFK130 JPG130 JZC130 KIY130 KSU130 LCQ130 LMM130 LWI130 MGE130 MQA130 MZW130 NJS130 NTO130 ODK130 ONG130 OXC130 PGY130 PQU130 QAQ130 QKM130 QUI130 REE130 ROA130 RXW130 SHS130 SRO130 TBK130 TLG130 TVC130 UEY130 UOU130 UYQ130 VIM130 VSI130 WCE130 WMA130 UYQ243:UYX243 JK166 TG166 ADC166 AMY166 AWU166 BGQ166 BQM166 CAI166 CKE166 CUA166 DDW166 DNS166 DXO166 EHK166 ERG166 FBC166 FKY166 FUU166 GEQ166 GOM166 GYI166 HIE166 HSA166 IBW166 ILS166 IVO166 JFK166 JPG166 JZC166 KIY166 KSU166 LCQ166 LMM166 LWI166 MGE166 MQA166 MZW166 NJS166 NTO166 ODK166 ONG166 OXC166 PGY166 PQU166 QAQ166 QKM166 QUI166 REE166 ROA166 RXW166 SHS166 SRO166 TBK166 TLG166 TVC166 UEY166 UOU166 UYQ166 VIM166 VSI166 WCE166 WMA166 WVW166 VIM243:VIT243 JK148 TG148 ADC148 AMY148 AWU148 BGQ148 BQM148 CAI148 CKE148 CUA148 DDW148 DNS148 DXO148 EHK148 ERG148 FBC148 FKY148 FUU148 GEQ148 GOM148 GYI148 HIE148 HSA148 IBW148 ILS148 IVO148 JFK148 JPG148 JZC148 KIY148 KSU148 LCQ148 LMM148 LWI148 MGE148 MQA148 MZW148 NJS148 NTO148 ODK148 ONG148 OXC148 PGY148 PQU148 QAQ148 QKM148 QUI148 REE148 ROA148 RXW148 SHS148 SRO148 TBK148 TLG148 TVC148 UEY148 UOU148 UYQ148 VIM148 VSI148 WCE148 WMA148 WVW148 UEY243:UFF243 WVW243:WWD243 WMA243:WMH243 WVW225:WWD225 JK225:JR225 TG225:TN225 ADC225:ADJ225 AMY225:ANF225 AWU225:AXB225 BGQ225:BGX225 BQM225:BQT225 CAI225:CAP225 CKE225:CKL225 CUA225:CUH225 DDW225:DED225 DNS225:DNZ225 DXO225:DXV225 EHK225:EHR225 ERG225:ERN225 FBC225:FBJ225 FKY225:FLF225 FUU225:FVB225 GEQ225:GEX225 GOM225:GOT225 GYI225:GYP225 HIE225:HIL225 HSA225:HSH225 IBW225:ICD225 ILS225:ILZ225 IVO225:IVV225 JFK225:JFR225 JPG225:JPN225 JZC225:JZJ225 KIY225:KJF225 KSU225:KTB225 LCQ225:LCX225 LMM225:LMT225 LWI225:LWP225 MGE225:MGL225 MQA225:MQH225 MZW225:NAD225 NJS225:NJZ225 NTO225:NTV225 ODK225:ODR225 ONG225:ONN225 OXC225:OXJ225 PGY225:PHF225 PQU225:PRB225 QAQ225:QAX225 QKM225:QKT225 QUI225:QUP225 REE225:REL225 ROA225:ROH225 RXW225:RYD225 SHS225:SHZ225 SRO225:SRV225 TBK225:TBR225 TLG225:TLN225 TVC225:TVJ225 UEY225:UFF225 UOU225:UPB225 UYQ225:UYX225 VIM225:VIT225 VSI225:VSP225 WCE225:WCL225 WMA225:WMH225 UOU243:UPB243 JK243:JR243 TG243:TN243 ADC243:ADJ243 AMY243:ANF243 AWU243:AXB243 BGQ243:BGX243 BQM243:BQT243 CAI243:CAP243 CKE243:CKL243 CUA243:CUH243 DDW243:DED243 DNS243:DNZ243 DXO243:DXV243 EHK243:EHR243 ERG243:ERN243 FBC243:FBJ243 FKY243:FLF243 FUU243:FVB243 GEQ243:GEX243 GOM243:GOT243 GYI243:GYP243 HIE243:HIL243 HSA243:HSH243 IBW243:ICD243 ILS243:ILZ243 IVO243:IVV243 JFK243:JFR243 JPG243:JPN243 JZC243:JZJ243 KIY243:KJF243 KSU243:KTB243 LCQ243:LCX243 LMM243:LMT243 LWI243:LWP243 MGE243:MGL243 MQA243:MQH243 MZW243:NAD243 NJS243:NJZ243 NTO243:NTV243 ODK243:ODR243 ONG243:ONN243 OXC243:OXJ243 PGY243:PHF243 PQU243:PRB243 QAQ243:QAX243 QKM243:QKT243 QUI243:QUP243 REE243:REL243 ROA243:ROH243 RXW243:RYD243 SHS243:SHZ243 SRO243:SRV243 TBK243:TBR243 TLG243:TLN243 TVC243:TVJ243">
      <formula1>kind_of_cons</formula1>
    </dataValidation>
    <dataValidation type="list" allowBlank="1" showInputMessage="1" showErrorMessage="1" errorTitle="Ошибка" error="Выберите значение из списка" sqref="WVW71 O35 JK35 TG35 ADC35 AMY35 AWU35 BGQ35 BQM35 CAI35 CKE35 CUA35 DDW35 DNS35 DXO35 EHK35 ERG35 FBC35 FKY35 FUU35 GEQ35 GOM35 GYI35 HIE35 HSA35 IBW35 ILS35 IVO35 JFK35 JPG35 JZC35 KIY35 KSU35 LCQ35 LMM35 LWI35 MGE35 MQA35 MZW35 NJS35 NTO35 ODK35 ONG35 OXC35 PGY35 PQU35 QAQ35 QKM35 QUI35 REE35 ROA35 RXW35 SHS35 SRO35 TBK35 TLG35 TVC35 UEY35 UOU35 UYQ35 VIM35 VSI35 WCE35 WMA35 WVW35 O53 JK53 TG53 ADC53 AMY53 AWU53 BGQ53 BQM53 CAI53 CKE53 CUA53 DDW53 DNS53 DXO53 EHK53 ERG53 FBC53 FKY53 FUU53 GEQ53 GOM53 GYI53 HIE53 HSA53 IBW53 ILS53 IVO53 JFK53 JPG53 JZC53 KIY53 KSU53 LCQ53 LMM53 LWI53 MGE53 MQA53 MZW53 NJS53 NTO53 ODK53 ONG53 OXC53 PGY53 PQU53 QAQ53 QKM53 QUI53 REE53 ROA53 RXW53 SHS53 SRO53 TBK53 TLG53 TVC53 UEY53 UOU53 UYQ53 VIM53 VSI53 WCE53 WMA53 WVW53 O71 JK71 TG71 ADC71 AMY71 AWU71 BGQ71 BQM71 CAI71 CKE71 CUA71 DDW71 DNS71 DXO71 EHK71 ERG71 FBC71 FKY71 FUU71 GEQ71 GOM71 GYI71 HIE71 HSA71 IBW71 ILS71 IVO71 JFK71 JPG71 JZC71 KIY71 KSU71 LCQ71 LMM71 LWI71 MGE71 MQA71 MZW71 NJS71 NTO71 ODK71 ONG71 OXC71 PGY71 PQU71 QAQ71 QKM71 QUI71 REE71 ROA71 RXW71 SHS71 SRO71 TBK71 TLG71 TVC71 UEY71 UOU71 UYQ71 VIM71 VSI71 WCE71 WMA71 O165 JK165 TG165 ADC165 AMY165 AWU165 BGQ165 BQM165 CAI165 CKE165 CUA165 DDW165 DNS165 DXO165 EHK165 ERG165 FBC165 FKY165 FUU165 GEQ165 GOM165 GYI165 HIE165 HSA165 IBW165 ILS165 IVO165 JFK165 JPG165 JZC165 KIY165 KSU165 LCQ165 LMM165 LWI165 MGE165 MQA165 MZW165 NJS165 NTO165 ODK165 ONG165 OXC165 PGY165 PQU165 QAQ165 QKM165 QUI165 REE165 ROA165 RXW165 SHS165 SRO165 TBK165 TLG165 TVC165 UEY165 UOU165 UYQ165 VIM165 VSI165 WCE165 WMA165 WVW165 WVW224 O224 JK224 TG224 ADC224 AMY224 AWU224 BGQ224 BQM224 CAI224 CKE224 CUA224 DDW224 DNS224 DXO224 EHK224 ERG224 FBC224 FKY224 FUU224 GEQ224 GOM224 GYI224 HIE224 HSA224 IBW224 ILS224 IVO224 JFK224 JPG224 JZC224 KIY224 KSU224 LCQ224 LMM224 LWI224 MGE224 MQA224 MZW224 NJS224 NTO224 ODK224 ONG224 OXC224 PGY224 PQU224 QAQ224 QKM224 QUI224 REE224 ROA224 RXW224 SHS224 SRO224 TBK224 TLG224 TVC224 UEY224 UOU224 UYQ224 VIM224 VSI224 WCE224 WMA224 O242 JK242 TG242 ADC242 AMY242 AWU242 BGQ242 BQM242 CAI242 CKE242 CUA242 DDW242 DNS242 DXO242 EHK242 ERG242 FBC242 FKY242 FUU242 GEQ242 GOM242 GYI242 HIE242 HSA242 IBW242 ILS242 IVO242 JFK242 JPG242 JZC242 KIY242 KSU242 LCQ242 LMM242 LWI242 MGE242 MQA242 MZW242 NJS242 NTO242 ODK242 ONG242 OXC242 PGY242 PQU242 QAQ242 QKM242 QUI242 REE242 ROA242 RXW242 SHS242 SRO242 TBK242 TLG242 TVC242 UEY242 UOU242 UYQ242 VIM242 VSI242 WCE242 WMA242 WVW242">
      <formula1>kind_of_scheme_in</formula1>
    </dataValidation>
    <dataValidation type="list" allowBlank="1" showInputMessage="1" showErrorMessage="1" errorTitle="Ошибка" error="Выберите значение из списка" sqref="WVW108 JK108 TG108 ADC108 AMY108 AWU108 BGQ108 BQM108 CAI108 CKE108 CUA108 DDW108 DNS108 DXO108 EHK108 ERG108 FBC108 FKY108 FUU108 GEQ108 GOM108 GYI108 HIE108 HSA108 IBW108 ILS108 IVO108 JFK108 JPG108 JZC108 KIY108 KSU108 LCQ108 LMM108 LWI108 MGE108 MQA108 MZW108 NJS108 NTO108 ODK108 ONG108 OXC108 PGY108 PQU108 QAQ108 QKM108 QUI108 REE108 ROA108 RXW108 SHS108 SRO108 TBK108 TLG108 TVC108 UEY108 UOU108 UYQ108 VIM108 VSI108 WCE108 WMA108 O108">
      <formula1>kind_of_cons</formula1>
    </dataValidation>
    <dataValidation type="list" allowBlank="1" showInputMessage="1" showErrorMessage="1" errorTitle="Ошибка" error="Выберите значение из списка" sqref="WVU91 WVU131 JI244 JI37 TE37 ADA37 AMW37 AWS37 BGO37 BQK37 CAG37 CKC37 CTY37 DDU37 DNQ37 DXM37 EHI37 ERE37 FBA37 FKW37 FUS37 GEO37 GOK37 GYG37 HIC37 HRY37 IBU37 ILQ37 IVM37 JFI37 JPE37 JZA37 KIW37 KSS37 LCO37 LMK37 LWG37 MGC37 MPY37 MZU37 NJQ37 NTM37 ODI37 ONE37 OXA37 PGW37 PQS37 QAO37 QKK37 QUG37 REC37 RNY37 RXU37 SHQ37 SRM37 TBI37 TLE37 TVA37 UEW37 UOS37 UYO37 VIK37 VSG37 WCC37 WLY37 WVU37 TE244 JI55 TE55 ADA55 AMW55 AWS55 BGO55 BQK55 CAG55 CKC55 CTY55 DDU55 DNQ55 DXM55 EHI55 ERE55 FBA55 FKW55 FUS55 GEO55 GOK55 GYG55 HIC55 HRY55 IBU55 ILQ55 IVM55 JFI55 JPE55 JZA55 KIW55 KSS55 LCO55 LMK55 LWG55 MGC55 MPY55 MZU55 NJQ55 NTM55 ODI55 ONE55 OXA55 PGW55 PQS55 QAO55 QKK55 QUG55 REC55 RNY55 RXU55 SHQ55 SRM55 TBI55 TLE55 TVA55 UEW55 UOS55 UYO55 VIK55 VSG55 WCC55 WLY55 WVU55 ADA244 JI73 TE73 ADA73 AMW73 AWS73 BGO73 BQK73 CAG73 CKC73 CTY73 DDU73 DNQ73 DXM73 EHI73 ERE73 FBA73 FKW73 FUS73 GEO73 GOK73 GYG73 HIC73 HRY73 IBU73 ILQ73 IVM73 JFI73 JPE73 JZA73 KIW73 KSS73 LCO73 LMK73 LWG73 MGC73 MPY73 MZU73 NJQ73 NTM73 ODI73 ONE73 OXA73 PGW73 PQS73 QAO73 QKK73 QUG73 REC73 RNY73 RXU73 SHQ73 SRM73 TBI73 TLE73 TVA73 UEW73 UOS73 UYO73 VIK73 VSG73 WCC73 WLY73 WVU73 AMW244 JI91 TE91 ADA91 AMW91 AWS91 BGO91 BQK91 CAG91 CKC91 CTY91 DDU91 DNQ91 DXM91 EHI91 ERE91 FBA91 FKW91 FUS91 GEO91 GOK91 GYG91 HIC91 HRY91 IBU91 ILQ91 IVM91 JFI91 JPE91 JZA91 KIW91 KSS91 LCO91 LMK91 LWG91 MGC91 MPY91 MZU91 NJQ91 NTM91 ODI91 ONE91 OXA91 PGW91 PQS91 QAO91 QKK91 QUG91 REC91 RNY91 RXU91 SHQ91 SRM91 TBI91 TLE91 TVA91 UEW91 UOS91 UYO91 VIK91 VSG91 WCC91 WLY91 AWS244 JI131 TE131 ADA131 AMW131 AWS131 BGO131 BQK131 CAG131 CKC131 CTY131 DDU131 DNQ131 DXM131 EHI131 ERE131 FBA131 FKW131 FUS131 GEO131 GOK131 GYG131 HIC131 HRY131 IBU131 ILQ131 IVM131 JFI131 JPE131 JZA131 KIW131 KSS131 LCO131 LMK131 LWG131 MGC131 MPY131 MZU131 NJQ131 NTM131 ODI131 ONE131 OXA131 PGW131 PQS131 QAO131 QKK131 QUG131 REC131 RNY131 RXU131 SHQ131 SRM131 TBI131 TLE131 TVA131 UEW131 UOS131 UYO131 VIK131 VSG131 WCC131 WLY131 M149 JI149 TE149 ADA149 AMW149 AWS149 BGO149 BQK149 CAG149 CKC149 CTY149 DDU149 DNQ149 DXM149 EHI149 ERE149 FBA149 FKW149 FUS149 GEO149 GOK149 GYG149 HIC149 HRY149 IBU149 ILQ149 IVM149 JFI149 JPE149 JZA149 KIW149 KSS149 LCO149 LMK149 LWG149 MGC149 MPY149 MZU149 NJQ149 NTM149 ODI149 ONE149 OXA149 PGW149 PQS149 QAO149 QKK149 QUG149 REC149 RNY149 RXU149 SHQ149 SRM149 TBI149 TLE149 TVA149 UEW149 UOS149 UYO149 VIK149 VSG149 WCC149 WLY149 WVU149 M226 JI226 TE226 ADA226 AMW226 AWS226 BGO226 BQK226 CAG226 CKC226 CTY226 DDU226 DNQ226 DXM226 EHI226 ERE226 FBA226 FKW226 FUS226 GEO226 GOK226 GYG226 HIC226 HRY226 IBU226 ILQ226 IVM226 JFI226 JPE226 JZA226 KIW226 KSS226 LCO226 LMK226 LWG226 MGC226 MPY226 MZU226 NJQ226 NTM226 ODI226 ONE226 OXA226 PGW226 PQS226 QAO226 QKK226 QUG226 REC226 RNY226 RXU226 SHQ226 SRM226 TBI226 TLE226 TVA226 UEW226 UOS226 UYO226 VIK226 VSG226 WCC226 WLY226 WVU226 M244 WVU244 WLY244 WCC244 VSG244 VIK244 UYO244 UOS244 UEW244 TVA244 TLE244 TBI244 SRM244 SHQ244 RXU244 RNY244 REC244 QUG244 QKK244 QAO244 PQS244 PGW244 OXA244 ONE244 ODI244 NTM244 NJQ244 MZU244 MPY244 MGC244 LWG244 LMK244 LCO244 KSS244 KIW244 JZA244 JPE244 JFI244 IVM244 ILQ244 IBU244 HRY244 HIC244 GYG244 GOK244 GEO244 FUS244 FKW244 FBA244 ERE244 EHI244 DXM244 DNQ244 DDU244 CTY244 CKC244 CAG244 BQK244 BGO244 M37 M55 M73 M91 M131">
      <formula1>kind_of_heat_transfer</formula1>
    </dataValidation>
    <dataValidation type="list" allowBlank="1" showInputMessage="1" showErrorMessage="1" errorTitle="Ошибка" error="Выберите значение из списка" prompt="Выберите значение из списка" sqref="E9:E10">
      <formula1>kind_group_rates_load_filter</formula1>
    </dataValidation>
    <dataValidation allowBlank="1" showInputMessage="1" showErrorMessage="1" prompt="Выберите виды деятельности, выполнив двойной щелчок левой кнопки мыши по ячейке." sqref="F9:F1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9:N11 N15:N17">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17 J292 F31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332">
      <formula1>"a"</formula1>
    </dataValidation>
    <dataValidation allowBlank="1" sqref="WVT94:WWE95 JH39:JS45 TD39:TO45 ACZ39:ADK45 AMV39:ANG45 AWR39:AXC45 BGN39:BGY45 BQJ39:BQU45 CAF39:CAQ45 CKB39:CKM45 CTX39:CUI45 DDT39:DEE45 DNP39:DOA45 DXL39:DXW45 EHH39:EHS45 ERD39:ERO45 FAZ39:FBK45 FKV39:FLG45 FUR39:FVC45 GEN39:GEY45 GOJ39:GOU45 GYF39:GYQ45 HIB39:HIM45 HRX39:HSI45 IBT39:ICE45 ILP39:IMA45 IVL39:IVW45 JFH39:JFS45 JPD39:JPO45 JYZ39:JZK45 KIV39:KJG45 KSR39:KTC45 LCN39:LCY45 LMJ39:LMU45 LWF39:LWQ45 MGB39:MGM45 MPX39:MQI45 MZT39:NAE45 NJP39:NKA45 NTL39:NTW45 ODH39:ODS45 OND39:ONO45 OWZ39:OXK45 PGV39:PHG45 PQR39:PRC45 QAN39:QAY45 QKJ39:QKU45 QUF39:QUQ45 REB39:REM45 RNX39:ROI45 RXT39:RYE45 SHP39:SIA45 SRL39:SRW45 TBH39:TBS45 TLD39:TLO45 TUZ39:TVK45 UEV39:UFG45 UOR39:UPC45 UYN39:UYY45 VIJ39:VIU45 VSF39:VSQ45 WCB39:WCM45 WLX39:WMI45 WVT39:WWE45 JH94:JS95 TD94:TO95 ACZ94:ADK95 AMV94:ANG95 AWR94:AXC95 BGN94:BGY95 BQJ94:BQU95 CAF94:CAQ95 CKB94:CKM95 CTX94:CUI95 DDT94:DEE95 DNP94:DOA95 DXL94:DXW95 EHH94:EHS95 ERD94:ERO95 FAZ94:FBK95 FKV94:FLG95 FUR94:FVC95 GEN94:GEY95 GOJ94:GOU95 GYF94:GYQ95 HIB94:HIM95 HRX94:HSI95 IBT94:ICE95 ILP94:IMA95 IVL94:IVW95 JFH94:JFS95 JPD94:JPO95 JYZ94:JZK95 KIV94:KJG95 KSR94:KTC95 LCN94:LCY95 LMJ94:LMU95 LWF94:LWQ95 MGB94:MGM95 MPX94:MQI95 MZT94:NAE95 NJP94:NKA95 NTL94:NTW95 ODH94:ODS95 OND94:ONO95 OWZ94:OXK95 PGV94:PHG95 PQR94:PRC95 QAN94:QAY95 QKJ94:QKU95 QUF94:QUQ95 REB94:REM95 RNX94:ROI95 RXT94:RYE95 SHP94:SIA95 SRL94:SRW95 TBH94:TBS95 TLD94:TLO95 TUZ94:TVK95 UEV94:UFG95 UOR94:UPC95 UYN94:UYY95 VIJ94:VIU95 VSF94:VSQ95 WCB94:WCM95 WLX94:WMI95 JH115:JX115 TD115:TT115 ACZ115:ADP115 AMV115:ANL115 AWR115:AXH115 BGN115:BHD115 BQJ115:BQZ115 CAF115:CAV115 CKB115:CKR115 CTX115:CUN115 DDT115:DEJ115 DNP115:DOF115 DXL115:DYB115 EHH115:EHX115 ERD115:ERT115 FAZ115:FBP115 FKV115:FLL115 FUR115:FVH115 GEN115:GFD115 GOJ115:GOZ115 GYF115:GYV115 HIB115:HIR115 HRX115:HSN115 IBT115:ICJ115 ILP115:IMF115 IVL115:IWB115 JFH115:JFX115 JPD115:JPT115 JYZ115:JZP115 KIV115:KJL115 KSR115:KTH115 LCN115:LDD115 LMJ115:LMZ115 LWF115:LWV115 MGB115:MGR115 MPX115:MQN115 MZT115:NAJ115 NJP115:NKF115 NTL115:NUB115 ODH115:ODX115 OND115:ONT115 OWZ115:OXP115 PGV115:PHL115 PQR115:PRH115 QAN115:QBD115 QKJ115:QKZ115 QUF115:QUV115 REB115:RER115 RNX115:RON115 RXT115:RYJ115 SHP115:SIF115 SRL115:SSB115 TBH115:TBX115 TLD115:TLT115 TUZ115:TVP115 UEV115:UFL115 UOR115:UPH115 UYN115:UZD115 VIJ115:VIZ115 VSF115:VSV115 WCB115:WCR115 WLX115:WMN115 WVT115:WWJ115 L81:U81 AMV75:ANG81 AWR75:AXC81 BGN75:BGY81 BQJ75:BQU81 CAF75:CAQ81 CKB75:CKM81 CTX75:CUI81 DDT75:DEE81 DNP75:DOA81 DXL75:DXW81 EHH75:EHS81 ERD75:ERO81 FAZ75:FBK81 FKV75:FLG81 FUR75:FVC81 GEN75:GEY81 GOJ75:GOU81 GYF75:GYQ81 HIB75:HIM81 HRX75:HSI81 IBT75:ICE81 ILP75:IMA81 IVL75:IVW81 JFH75:JFS81 JPD75:JPO81 JYZ75:JZK81 KIV75:KJG81 KSR75:KTC81 LCN75:LCY81 LMJ75:LMU81 LWF75:LWQ81 MGB75:MGM81 MPX75:MQI81 MZT75:NAE81 NJP75:NKA81 NTL75:NTW81 ODH75:ODS81 OND75:ONO81 OWZ75:OXK81 PGV75:PHG81 PQR75:PRC81 QAN75:QAY81 QKJ75:QKU81 QUF75:QUQ81 REB75:REM81 RNX75:ROI81 RXT75:RYE81 SHP75:SIA81 SRL75:SRW81 TBH75:TBS81 TLD75:TLO81 TUZ75:TVK81 UEV75:UFG81 UOR75:UPC81 UYN75:UYY81 VIJ75:VIU81 VSF75:VSQ81 WCB75:WCM81 WLX75:WMI81 WVT75:WWE81 JH75:JS81 TD75:TO81 ACZ75:ADK81 ACZ228:ADK234 JH228:JS234 TD228:TO234 WVT228:WWE234 WLX228:WMI234 WCB228:WCM234 VSF228:VSQ234 VIJ228:VIU234 UYN228:UYY234 UOR228:UPC234 UEV228:UFG234 TUZ228:TVK234 TLD228:TLO234 TBH228:TBS234 SRL228:SRW234 SHP228:SIA234 RXT228:RYE234 RNX228:ROI234 REB228:REM234 QUF228:QUQ234 QKJ228:QKU234 QAN228:QAY234 PQR228:PRC234 PGV228:PHG234 OWZ228:OXK234 OND228:ONO234 ODH228:ODS234 NTL228:NTW234 NJP228:NKA234 MZT228:NAE234 MPX228:MQI234 MGB228:MGM234 LWF228:LWQ234 LMJ228:LMU234 LCN228:LCY234 KSR228:KTC234 KIV228:KJG234 JYZ228:JZK234 JPD228:JPO234 JFH228:JFS234 IVL228:IVW234 ILP228:IMA234 IBT228:ICE234 HRX228:HSI234 HIB228:HIM234 GYF228:GYQ234 GOJ228:GOU234 GEN228:GEY234 FUR228:FVC234 FKV228:FLG234 FAZ228:FBK234 ERD228:ERO234 EHH228:EHS234 DXL228:DXW234 DNP228:DOA234 DDT228:DEE234 CTX228:CUI234 CKB228:CKM234 CAF228:CAQ234 BQJ228:BQU234 BGN228:BGY234 AWR228:AXC234 AMV228:ANG234 L234:U234 L253:U253 AMV246:ANG253 MPX246:MQI253 GOJ246:GOU253 MZT246:NAE253 DNP246:DOA253 NJP246:NKA253 GYF246:GYQ253 NTL246:NTW253 CAF246:CAQ253 ODH246:ODS253 HIB246:HIM253 OND246:ONO253 DXL246:DXW253 OWZ246:OXK253 HRX246:HSI253 PGV246:PHG253 BGN246:BGY253 PQR246:PRC253 IBT246:ICE253 QAN246:QAY253 EHH246:EHS253 QKJ246:QKU253 ILP246:IMA253 QUF246:QUQ253 CKB246:CKM253 REB246:REM253 IVL246:IVW253 RNX246:ROI253 ERD246:ERO253 RXT246:RYE253 JFH246:JFS253 SHP246:SIA253 AWR246:AXC253 SRL246:SRW253 JPD246:JPO253 TBH246:TBS253 FAZ246:FBK253 TLD246:TLO253 JYZ246:JZK253 TUZ246:TVK253 CTX246:CUI253 UEV246:UFG253 KIV246:KJG253 UOR246:UPC253 FKV246:FLG253 UYN246:UYY253 KSR246:KTC253 VIJ246:VIU253 BQJ246:BQU253 VSF246:VSQ253 LCN246:LCY253 WCB246:WCM253 FUR246:FVC253 WLX246:WMI253 LMJ246:LMU253 WVT246:WWE253 DDT246:DEE253 TD246:TO253 LWF246:LWQ253 JH246:JS253 GEN246:GEY253 ACZ246:ADK253 MGB246:MGM253 L246:V246 L247:W252 TD57:TO63 ACZ57:ADK63 AMV57:ANG63 AWR57:AXC63 BGN57:BGY63 BQJ57:BQU63 CAF57:CAQ63 CKB57:CKM63 CTX57:CUI63 DDT57:DEE63 DNP57:DOA63 DXL57:DXW63 EHH57:EHS63 ERD57:ERO63 FAZ57:FBK63 FKV57:FLG63 FUR57:FVC63 GEN57:GEY63 GOJ57:GOU63 GYF57:GYQ63 HIB57:HIM63 HRX57:HSI63 IBT57:ICE63 ILP57:IMA63 IVL57:IVW63 JFH57:JFS63 JPD57:JPO63 JYZ57:JZK63 KIV57:KJG63 KSR57:KTC63 LCN57:LCY63 LMJ57:LMU63 LWF57:LWQ63 MGB57:MGM63 MPX57:MQI63 MZT57:NAE63 NJP57:NKA63 NTL57:NTW63 ODH57:ODS63 OND57:ONO63 OWZ57:OXK63 PGV57:PHG63 PQR57:PRC63 QAN57:QAY63 QKJ57:QKU63 QUF57:QUQ63 REB57:REM63 RNX57:ROI63 RXT57:RYE63 SHP57:SIA63 SRL57:SRW63 TBH57:TBS63 TLD57:TLO63 TUZ57:TVK63 UEV57:UFG63 UOR57:UPC63 UYN57:UYY63 VIJ57:VIU63 VSF57:VSQ63 WCB57:WCM63 WLX57:WMI63 WVT57:WWE63 JH57:JS63"/>
    <dataValidation type="list" allowBlank="1" showInputMessage="1" showErrorMessage="1" errorTitle="Ошибка" error="Выберите значение из списка" prompt="Выберите значение из списка" sqref="E292">
      <formula1>kind_of_forms</formula1>
    </dataValidation>
    <dataValidation type="textLength" operator="lessThanOrEqual" allowBlank="1" showInputMessage="1" showErrorMessage="1" errorTitle="Ошибка" error="Допускается ввод не более 900 символов!" prompt="Укажите поставщика" sqref="WVU110 M110 JI110 TE110 ADA110 AMW110 AWS110 BGO110 BQK110 CAG110 CKC110 CTY110 DDU110 DNQ110 DXM110 EHI110 ERE110 FBA110 FKW110 FUS110 GEO110 GOK110 GYG110 HIC110 HRY110 IBU110 ILQ110 IVM110 JFI110 JPE110 JZA110 KIW110 KSS110 LCO110 LMK110 LWG110 MGC110 MPY110 MZU110 NJQ110 NTM110 ODI110 ONE110 OXA110 PGW110 PQS110 QAO110 QKK110 QUG110 REC110 RNY110 RXU110 SHQ110 SRM110 TBI110 TLE110 TVA110 UEW110 UOS110 UYO110 VIK110 VSG110 WCC110 WLY110 WVU120 M120 JI120 TE120 ADA120 AMW120 AWS120 BGO120 BQK120 CAG120 CKC120 CTY120 DDU120 DNQ120 DXM120 EHI120 ERE120 FBA120 FKW120 FUS120 GEO120 GOK120 GYG120 HIC120 HRY120 IBU120 ILQ120 IVM120 JFI120 JPE120 JZA120 KIW120 KSS120 LCO120 LMK120 LWG120 MGC120 MPY120 MZU120 NJQ120 NTM120 ODI120 ONE120 OXA120 PGW120 PQS120 QAO120 QKK120 QUG120 REC120 RNY120 RXU120 SHQ120 SRM120 TBI120 TLE120 TVA120 UEW120 UOS120 UYO120 VIK120 VSG120 WCC120 WLY120">
      <formula1>900</formula1>
    </dataValidation>
    <dataValidation type="list" allowBlank="1" showInputMessage="1" errorTitle="Ошибка" error="Выберите значение из списка" prompt="Выберите значение из списка" sqref="WLY109 JI167 TE167 ADA167 AMW167 AWS167 BGO167 BQK167 CAG167 CKC167 CTY167 DDU167 DNQ167 DXM167 EHI167 ERE167 FBA167 FKW167 FUS167 GEO167 GOK167 GYG167 HIC167 HRY167 IBU167 ILQ167 IVM167 JFI167 JPE167 JZA167 KIW167 KSS167 LCO167 LMK167 LWG167 MGC167 MPY167 MZU167 NJQ167 NTM167 ODI167 ONE167 OXA167 PGW167 PQS167 QAO167 QKK167 QUG167 REC167 RNY167 RXU167 SHQ167 SRM167 TBI167 TLE167 TVA167 UEW167 UOS167 UYO167 VIK167 VSG167 WCC167 WLY167 WVU167 WVU109 JI109 TE109 ADA109 AMW109 AWS109 BGO109 BQK109 CAG109 CKC109 CTY109 DDU109 DNQ109 DXM109 EHI109 ERE109 FBA109 FKW109 FUS109 GEO109 GOK109 GYG109 HIC109 HRY109 IBU109 ILQ109 IVM109 JFI109 JPE109 JZA109 KIW109 KSS109 LCO109 LMK109 LWG109 MGC109 MPY109 MZU109 NJQ109 NTM109 ODI109 ONE109 OXA109 PGW109 PQS109 QAO109 QKK109 QUG109 REC109 RNY109 RXU109 SHQ109 SRM109 TBI109 TLE109 TVA109 UEW109 UOS109 UYO109 VIK109 VSG109 WCC109">
      <formula1>kind_of_heat_transfer</formula1>
    </dataValidation>
    <dataValidation allowBlank="1" prompt="Для выбора выполните двойной щелчок левой клавиши мыши по соответствующей ячейке." sqref="JH93:JS93 TD93:TO93 ACZ93:ADK93 AMV93:ANG93 AWR93:AXC93 BGN93:BGY93 BQJ93:BQU93 CAF93:CAQ93 CKB93:CKM93 CTX93:CUI93 DDT93:DEE93 DNP93:DOA93 DXL93:DXW93 EHH93:EHS93 ERD93:ERO93 FAZ93:FBK93 FKV93:FLG93 FUR93:FVC93 GEN93:GEY93 GOJ93:GOU93 GYF93:GYQ93 HIB93:HIM93 HRX93:HSI93 IBT93:ICE93 ILP93:IMA93 IVL93:IVW93 JFH93:JFS93 JPD93:JPO93 JYZ93:JZK93 KIV93:KJG93 KSR93:KTC93 LCN93:LCY93 LMJ93:LMU93 LWF93:LWQ93 MGB93:MGM93 MPX93:MQI93 MZT93:NAE93 NJP93:NKA93 NTL93:NTW93 ODH93:ODS93 OND93:ONO93 OWZ93:OXK93 PGV93:PHG93 PQR93:PRC93 QAN93:QAY93 QKJ93:QKU93 QUF93:QUQ93 REB93:REM93 RNX93:ROI93 RXT93:RYE93 SHP93:SIA93 SRL93:SRW93 TBH93:TBS93 TLD93:TLO93 TUZ93:TVK93 UEV93:UFG93 UOR93:UPC93 UYN93:UYY93 VIJ93:VIU93 VSF93:VSQ93 WCB93:WCM93 WLX93:WMI93 WVT93:WWE93 JH133:JS139 TD133:TO139 ACZ133:ADK139 AMV133:ANG139 AWR133:AXC139 BGN133:BGY139 BQJ133:BQU139 CAF133:CAQ139 CKB133:CKM139 CTX133:CUI139 DDT133:DEE139 DNP133:DOA139 DXL133:DXW139 EHH133:EHS139 ERD133:ERO139 FAZ133:FBK139 FKV133:FLG139 FUR133:FVC139 GEN133:GEY139 GOJ133:GOU139 GYF133:GYQ139 HIB133:HIM139 HRX133:HSI139 IBT133:ICE139 ILP133:IMA139 IVL133:IVW139 JFH133:JFS139 JPD133:JPO139 JYZ133:JZK139 KIV133:KJG139 KSR133:KTC139 LCN133:LCY139 LMJ133:LMU139 LWF133:LWQ139 MGB133:MGM139 MPX133:MQI139 MZT133:NAE139 NJP133:NKA139 NTL133:NTW139 ODH133:ODS139 OND133:ONO139 OWZ133:OXK139 PGV133:PHG139 PQR133:PRC139 QAN133:QAY139 QKJ133:QKU139 QUF133:QUQ139 REB133:REM139 RNX133:ROI139 RXT133:RYE139 SHP133:SIA139 SRL133:SRW139 TBH133:TBS139 TLD133:TLO139 TUZ133:TVK139 UEV133:UFG139 UOR133:UPC139 UYN133:UYY139 VIJ133:VIU139 VSF133:VSQ139 WCB133:WCM139 WLX133:WMI139 WVT133:WWE139 JH151:JS157 TD151:TO157 ACZ151:ADK157 AMV151:ANG157 AWR151:AXC157 BGN151:BGY157 BQJ151:BQU157 CAF151:CAQ157 CKB151:CKM157 CTX151:CUI157 DDT151:DEE157 DNP151:DOA157 DXL151:DXW157 EHH151:EHS157 ERD151:ERO157 FAZ151:FBK157 FKV151:FLG157 FUR151:FVC157 GEN151:GEY157 GOJ151:GOU157 GYF151:GYQ157 HIB151:HIM157 HRX151:HSI157 IBT151:ICE157 ILP151:IMA157 IVL151:IVW157 JFH151:JFS157 JPD151:JPO157 JYZ151:JZK157 KIV151:KJG157 KSR151:KTC157 LCN151:LCY157 LMJ151:LMU157 LWF151:LWQ157 MGB151:MGM157 MPX151:MQI157 MZT151:NAE157 NJP151:NKA157 NTL151:NTW157 ODH151:ODS157 OND151:ONO157 OWZ151:OXK157 PGV151:PHG157 PQR151:PRC157 QAN151:QAY157 QKJ151:QKU157 QUF151:QUQ157 REB151:REM157 RNX151:ROI157 RXT151:RYE157 SHP151:SIA157 SRL151:SRW157 TBH151:TBS157 TLD151:TLO157 TUZ151:TVK157 UEV151:UFG157 UOR151:UPC157 UYN151:UYY157 VIJ151:VIU157 VSF151:VSQ157 WCB151:WCM157 WLX151:WMI157 WVT151:WWE157 L175:U175 JH116:JX119 TD116:TT119 ACZ116:ADP119 AMV116:ANL119 AWR116:AXH119 BGN116:BHD119 BQJ116:BQZ119 CAF116:CAV119 CKB116:CKR119 CTX116:CUN119 DDT116:DEJ119 DNP116:DOF119 DXL116:DYB119 EHH116:EHX119 ERD116:ERT119 FAZ116:FBP119 FKV116:FLL119 FUR116:FVH119 GEN116:GFD119 GOJ116:GOZ119 GYF116:GYV119 HIB116:HIR119 HRX116:HSN119 IBT116:ICJ119 ILP116:IMF119 IVL116:IWB119 JFH116:JFX119 JPD116:JPT119 JYZ116:JZP119 KIV116:KJL119 KSR116:KTH119 LCN116:LDD119 LMJ116:LMZ119 LWF116:LWV119 MGB116:MGR119 MPX116:MQN119 MZT116:NAJ119 NJP116:NKF119 NTL116:NUB119 ODH116:ODX119 OND116:ONT119 OWZ116:OXP119 PGV116:PHL119 PQR116:PRH119 QAN116:QBD119 QKJ116:QKZ119 QUF116:QUV119 REB116:RER119 RNX116:RON119 RXT116:RYJ119 SHP116:SIF119 SRL116:SSB119 TBH116:TBX119 TLD116:TLT119 TUZ116:TVP119 UEV116:UFL119 UOR116:UPH119 UYN116:UZD119 VIJ116:VIZ119 VSF116:VSV119 WCB116:WCR119 WLX116:WMN119 WVT116:WWJ119 JH112:JX114 TD112:TT114 ACZ112:ADP114 AMV112:ANL114 AWR112:AXH114 BGN112:BHD114 BQJ112:BQZ114 CAF112:CAV114 CKB112:CKR114 CTX112:CUN114 DDT112:DEJ114 DNP112:DOF114 DXL112:DYB114 EHH112:EHX114 ERD112:ERT114 FAZ112:FBP114 FKV112:FLL114 FUR112:FVH114 GEN112:GFD114 GOJ112:GOZ114 GYF112:GYV114 HIB112:HIR114 HRX112:HSN114 IBT112:ICJ114 ILP112:IMF114 IVL112:IWB114 JFH112:JFX114 JPD112:JPT114 JYZ112:JZP114 KIV112:KJL114 KSR112:KTH114 LCN112:LDD114 LMJ112:LMZ114 LWF112:LWV114 MGB112:MGR114 MPX112:MQN114 MZT112:NAJ114 NJP112:NKF114 NTL112:NUB114 ODH112:ODX114 OND112:ONT114 OWZ112:OXP114 PGV112:PHL114 PQR112:PRH114 QAN112:QBD114 QKJ112:QKZ114 QUF112:QUV114 REB112:RER114 RNX112:RON114 RXT112:RYJ114 SHP112:SIF114 SRL112:SSB114 TBH112:TBX114 TLD112:TLT114 TUZ112:TVP114 UEV112:UFL114 UOR112:UPH114 UYN112:UZD114 VIJ112:VIZ114 VSF112:VSV114 WCB112:WCR114 WLX112:WMN114 WVT112:WWJ114 WVT185:WWF189 JH185:JT189 TD185:TP189 ACZ185:ADL189 AMV185:ANH189 AWR185:AXD189 BGN185:BGZ189 BQJ185:BQV189 CAF185:CAR189 CKB185:CKN189 CTX185:CUJ189 DDT185:DEF189 DNP185:DOB189 DXL185:DXX189 EHH185:EHT189 ERD185:ERP189 FAZ185:FBL189 FKV185:FLH189 FUR185:FVD189 GEN185:GEZ189 GOJ185:GOV189 GYF185:GYR189 HIB185:HIN189 HRX185:HSJ189 IBT185:ICF189 ILP185:IMB189 IVL185:IVX189 JFH185:JFT189 JPD185:JPP189 JYZ185:JZL189 KIV185:KJH189 KSR185:KTD189 LCN185:LCZ189 LMJ185:LMV189 LWF185:LWR189 MGB185:MGN189 MPX185:MQJ189 MZT185:NAF189 NJP185:NKB189 NTL185:NTX189 ODH185:ODT189 OND185:ONP189 OWZ185:OXL189 PGV185:PHH189 PQR185:PRD189 QAN185:QAZ189 QKJ185:QKV189 QUF185:QUR189 REB185:REN189 RNX185:ROJ189 RXT185:RYF189 SHP185:SIB189 SRL185:SRX189 TBH185:TBT189 TLD185:TLP189 TUZ185:TVL189 UEV185:UFH189 UOR185:UPD189 UYN185:UYZ189 VIJ185:VIV189 VSF185:VSR189 WCB185:WCN189 WLX185:WMJ189 L100:W100 TD201:TY205 ACZ201:ADU205 JH201:KC205 AWR201:AXM205 AMV201:ANQ205 BGN201:BHI205 WVT201:WWO205 BQJ201:BRE205 WLX201:WMS205 WCB201:WCW205 VSF201:VTA205 VIJ201:VJE205 UYN201:UZI205 UOR201:UPM205 UEV201:UFQ205 TUZ201:TVU205 TLD201:TLY205 TBH201:TCC205 SRL201:SSG205 SHP201:SIK205 RXT201:RYO205 RNX201:ROS205 REB201:REW205 QUF201:QVA205 QKJ201:QLE205 QAN201:QBI205 PQR201:PRM205 PGV201:PHQ205 OWZ201:OXU205 OND201:ONY205 ODH201:OEC205 NTL201:NUG205 NJP201:NKK205 MZT201:NAO205 MPX201:MQS205 MGB201:MGW205 LWF201:LXA205 LMJ201:LNE205 LCN201:LDI205 KSR201:KTM205 KIV201:KJQ205 JYZ201:JZU205 JPD201:JPY205 JFH201:JGC205 IVL201:IWG205 ILP201:IMK205 IBT201:ICO205 HRX201:HSS205 HIB201:HIW205 GYF201:GZA205 GOJ201:GPE205 GEN201:GFI205 FUR201:FVM205 FKV201:FLQ205 FAZ201:FBU205 ERD201:ERY205 EHH201:EIC205 DXL201:DYG205 DNP201:DOK205 DDT201:DEO205 CTX201:CUS205 CKB201:CKW205 CAF201:CBA205 WVT169:WWE175 WLX169:WMI175 WCB169:WCM175 VSF169:VSQ175 VIJ169:VIU175 UYN169:UYY175 UOR169:UPC175 UEV169:UFG175 TUZ169:TVK175 TLD169:TLO175 TBH169:TBS175 SRL169:SRW175 SHP169:SIA175 RXT169:RYE175 RNX169:ROI175 REB169:REM175 QUF169:QUQ175 QKJ169:QKU175 QAN169:QAY175 PQR169:PRC175 PGV169:PHG175 OWZ169:OXK175 OND169:ONO175 ODH169:ODS175 NTL169:NTW175 NJP169:NKA175 MZT169:NAE175 MPX169:MQI175 MGB169:MGM175 LWF169:LWQ175 LMJ169:LMU175 LCN169:LCY175 KSR169:KTC175 KIV169:KJG175 JYZ169:JZK175 JPD169:JPO175 JFH169:JFS175 IVL169:IVW175 ILP169:IMA175 IBT169:ICE175 HRX169:HSI175 HIB169:HIM175 GYF169:GYQ175 GOJ169:GOU175 GEN169:GEY175 FUR169:FVC175 FKV169:FLG175 FAZ169:FBK175 ERD169:ERO175 EHH169:EHS175 DXL169:DXW175 DNP169:DOA175 DDT169:DEE175 CTX169:CUI175 CKB169:CKM175 CAF169:CAQ175 BQJ169:BQU175 BGN169:BGY175 AWR169:AXC175 AMV169:ANG175 ACZ169:ADK175 TD169:TO175 JH169:JS175 WVT96:WWE98 WVT99:WWE100 WLX96:WMI98 WLX99:WMI100 WCB96:WCM98 WCB99:WCM100 VSF96:VSQ98 VSF99:VSQ100 VIJ96:VIU98 VIJ99:VIU100 UYN96:UYY98 UYN99:UYY100 UOR96:UPC98 UOR99:UPC100 UEV96:UFG98 UEV99:UFG100 TUZ96:TVK98 TUZ99:TVK100 TLD96:TLO98 TLD99:TLO100 TBH96:TBS98 TBH99:TBS100 SRL96:SRW98 SRL99:SRW100 SHP96:SIA98 SHP99:SIA100 RXT96:RYE98 RXT99:RYE100 RNX96:ROI98 RNX99:ROI100 REB96:REM98 REB99:REM100 QUF96:QUQ98 QUF99:QUQ100 QKJ96:QKU98 QKJ99:QKU100 QAN96:QAY98 QAN99:QAY100 PQR96:PRC98 PQR99:PRC100 PGV96:PHG98 PGV99:PHG100 OWZ96:OXK98 OWZ99:OXK100 OND96:ONO98 OND99:ONO100 ODH96:ODS98 ODH99:ODS100 NTL96:NTW98 NTL99:NTW100 NJP96:NKA98 NJP99:NKA100 MZT96:NAE98 MZT99:NAE100 MPX96:MQI98 MPX99:MQI100 MGB96:MGM98 MGB99:MGM100 LWF96:LWQ98 LWF99:LWQ100 LMJ96:LMU98 LMJ99:LMU100 LCN96:LCY98 LCN99:LCY100 KSR96:KTC98 KSR99:KTC100 KIV96:KJG98 KIV99:KJG100 JYZ96:JZK98 JYZ99:JZK100 JPD96:JPO98 JPD99:JPO100 JFH96:JFS98 JFH99:JFS100 IVL96:IVW98 IVL99:IVW100 ILP96:IMA98 ILP99:IMA100 IBT96:ICE98 IBT99:ICE100 HRX96:HSI98 HRX99:HSI100 HIB96:HIM98 HIB99:HIM100 GYF96:GYQ98 GYF99:GYQ100 GOJ96:GOU98 GOJ99:GOU100 GEN96:GEY98 GEN99:GEY100 FUR96:FVC98 FUR99:FVC100 FKV96:FLG98 FKV99:FLG100 FAZ96:FBK98 FAZ99:FBK100 ERD96:ERO98 ERD99:ERO100 EHH96:EHS98 EHH99:EHS100 DXL96:DXW98 DXL99:DXW100 DNP96:DOA98 DNP99:DOA100 DDT96:DEE98 DDT99:DEE100 CTX96:CUI98 CTX99:CUI100 CKB96:CKM98 CKB99:CKM100 CAF96:CAQ98 CAF99:CAQ100 BQJ96:BQU98 BQJ99:BQU100 BGN96:BGY98 BGN99:BGY100 AWR96:AXC98 AWR99:AXC100 AMV96:ANG98 AMV99:ANG100 ACZ96:ADK98 ACZ99:ADK100 TD96:TO98 TD99:TO100 JH96:JS98 JH99:JS100"/>
    <dataValidation type="textLength" operator="lessThanOrEqual" allowBlank="1" showErrorMessage="1" errorTitle="Ошибка" error="Допускается ввод не более 900 символов!" sqref="M197 JI197 TE197 ADA197 AMW197 AWS197 BGO197 BQK197 CAG197 CKC197 CTY197 DDU197 DNQ197 DXM197 EHI197 ERE197 FBA197 FKW197 FUS197 GEO197 GOK197 GYG197 HIC197 HRY197 IBU197 ILQ197 IVM197 JFI197 JPE197 JZA197 KIW197 KSS197 LCO197 LMK197 LWG197 MGC197 MPY197 MZU197 NJQ197 NTM197 ODI197 ONE197 OXA197 PGW197 PQS197 QAO197 QKK197 QUG197 REC197 RNY197 RXU197 SHQ197 SRM197 TBI197 TLE197 TVA197 UEW197 UOS197 UYO197 VIK197 VSG197 WCC197 WLY197 WVU197">
      <formula1>900</formula1>
    </dataValidation>
    <dataValidation type="textLength" operator="lessThanOrEqual" allowBlank="1" showInputMessage="1" showErrorMessage="1" errorTitle="Ошибка" error="Допускается ввод не более 900 символов!" prompt="Укажите заявителя" sqref="M183 JI183 TE183 ADA183 AMW183 AWS183 BGO183 BQK183 CAG183 CKC183 CTY183 DDU183 DNQ183 DXM183 EHI183 ERE183 FBA183 FKW183 FUS183 GEO183 GOK183 GYG183 HIC183 HRY183 IBU183 ILQ183 IVM183 JFI183 JPE183 JZA183 KIW183 KSS183 LCO183 LMK183 LWG183 MGC183 MPY183 MZU183 NJQ183 NTM183 ODI183 ONE183 OXA183 PGW183 PQS183 QAO183 QKK183 QUG183 REC183 RNY183 RXU183 SHQ183 SRM183 TBI183 TLE183 TVA183 UEW183 UOS183 UYO183 VIK183 VSG183 WCC183 WLY183 WVU183">
      <formula1>900</formula1>
    </dataValidation>
    <dataValidation type="list" allowBlank="1" showInputMessage="1" showErrorMessage="1" errorTitle="Ошибка" error="Выберите значение из списка" prompt="Выберите значение из списка" sqref="Q207:Q209">
      <formula1>kind_of_load4</formula1>
    </dataValidation>
    <dataValidation type="list" allowBlank="1" showInputMessage="1" showErrorMessage="1" errorTitle="Ошибка" error="Выберите значение из списка" prompt="Выберите значение из списка" sqref="U207:U208 U211:U212">
      <formula1>kind_of_nets</formula1>
    </dataValidation>
    <dataValidation type="list" allowBlank="1" showInputMessage="1" showErrorMessage="1" errorTitle="Ошибка" error="Выберите значение из списка" prompt="Выберите значение из списка" sqref="Y207 Y211">
      <formula1>kind_of_diameters</formula1>
    </dataValidation>
    <dataValidation type="list" allowBlank="1" showInputMessage="1" showErrorMessage="1" errorTitle="Ошибка" error="Выберите значение из списка" prompt="Выберите значение из списка" sqref="O36:V36 O54:V54 O72:V72 O130:V130 O148:V148 O225:V225 O243:V243 O166 O90">
      <formula1>kind_of_cons</formula1>
    </dataValidation>
  </dataValidations>
  <pageMargins left="0.75" right="0.75" top="1" bottom="1" header="0.5" footer="0.5"/>
  <pageSetup paperSize="9" orientation="portrait" horizontalDpi="200" verticalDpi="200"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EHSHEET">
    <tabColor indexed="47"/>
  </sheetPr>
  <dimension ref="A1:BC87"/>
  <sheetViews>
    <sheetView showGridLines="0" zoomScaleNormal="100" workbookViewId="0"/>
  </sheetViews>
  <sheetFormatPr defaultRowHeight="11.25"/>
  <cols>
    <col min="1" max="1" width="32.5703125" style="7" customWidth="1"/>
    <col min="2" max="2" width="9.140625" style="142"/>
    <col min="3" max="3" width="9.140625" style="145"/>
    <col min="4" max="4" width="26.5703125" style="145" customWidth="1"/>
    <col min="5" max="6" width="26.5703125" style="82" customWidth="1"/>
    <col min="7" max="7" width="31.42578125" style="82" customWidth="1"/>
    <col min="8" max="8" width="40.85546875" style="82" customWidth="1"/>
    <col min="9" max="9" width="14.5703125" style="82" customWidth="1"/>
    <col min="10" max="10" width="26.85546875" style="82" customWidth="1"/>
    <col min="11" max="11" width="50" style="82" customWidth="1"/>
    <col min="12" max="13" width="10.7109375" style="82" customWidth="1"/>
    <col min="14" max="14" width="55.140625" style="82" customWidth="1"/>
    <col min="15" max="15" width="31.85546875" style="82" customWidth="1"/>
    <col min="16" max="16" width="23.85546875" style="82" customWidth="1"/>
    <col min="17" max="17" width="46.5703125" style="82" customWidth="1"/>
    <col min="18" max="18" width="24" style="82" bestFit="1" customWidth="1"/>
    <col min="19" max="19" width="20.5703125" style="82" customWidth="1"/>
    <col min="20" max="20" width="22" style="82" customWidth="1"/>
    <col min="21" max="22" width="26.42578125" style="82" customWidth="1"/>
    <col min="23" max="23" width="8.28515625" style="82" hidden="1" customWidth="1"/>
    <col min="24" max="24" width="59.7109375" style="82" customWidth="1"/>
    <col min="25" max="25" width="49.140625" style="82" customWidth="1"/>
    <col min="26" max="26" width="11.140625" style="82" customWidth="1"/>
    <col min="27" max="30" width="29" style="82" customWidth="1"/>
    <col min="31" max="31" width="9.140625" style="82"/>
    <col min="32" max="32" width="34.7109375" style="82" customWidth="1"/>
    <col min="33" max="33" width="9.140625" style="82"/>
    <col min="34" max="35" width="34.42578125" style="82" customWidth="1"/>
    <col min="36" max="36" width="9.140625" style="82"/>
    <col min="37" max="37" width="24.5703125" style="82" customWidth="1"/>
    <col min="38" max="38" width="9.140625" style="82"/>
    <col min="39" max="39" width="26.140625" style="82" customWidth="1"/>
    <col min="40" max="40" width="1.7109375" style="82" customWidth="1"/>
    <col min="41" max="41" width="9.140625" style="82"/>
    <col min="42" max="43" width="47.85546875" style="82" customWidth="1"/>
    <col min="44" max="44" width="1.7109375" style="82" customWidth="1"/>
    <col min="45" max="45" width="21.42578125" style="82" customWidth="1"/>
    <col min="46" max="46" width="1.7109375" style="82" customWidth="1"/>
    <col min="47" max="47" width="31.28515625" style="82" bestFit="1" customWidth="1"/>
    <col min="48" max="48" width="1.7109375" style="82" customWidth="1"/>
    <col min="49" max="50" width="9.140625" style="407"/>
    <col min="51" max="51" width="3.7109375" style="82" customWidth="1"/>
    <col min="52" max="52" width="20" style="82" customWidth="1"/>
    <col min="53" max="53" width="42.85546875" style="82" bestFit="1" customWidth="1"/>
    <col min="54" max="54" width="3.7109375" style="82" customWidth="1"/>
    <col min="55" max="55" width="55" style="82" customWidth="1"/>
    <col min="56" max="16384" width="9.140625" style="82"/>
  </cols>
  <sheetData>
    <row r="1" spans="1:55" s="141" customFormat="1" ht="43.5" customHeight="1">
      <c r="A1" s="148" t="s">
        <v>67</v>
      </c>
      <c r="B1" s="148" t="s">
        <v>362</v>
      </c>
      <c r="C1" s="148" t="s">
        <v>86</v>
      </c>
      <c r="D1" s="148" t="s">
        <v>83</v>
      </c>
      <c r="E1" s="148" t="s">
        <v>185</v>
      </c>
      <c r="F1" s="148" t="s">
        <v>225</v>
      </c>
      <c r="G1" s="148" t="s">
        <v>202</v>
      </c>
      <c r="H1" s="148" t="s">
        <v>206</v>
      </c>
      <c r="I1" s="148" t="s">
        <v>224</v>
      </c>
      <c r="J1" s="148" t="s">
        <v>241</v>
      </c>
      <c r="K1" s="148" t="s">
        <v>245</v>
      </c>
      <c r="L1" s="148"/>
      <c r="M1" s="148"/>
      <c r="N1" s="99" t="s">
        <v>281</v>
      </c>
      <c r="O1" s="148" t="s">
        <v>272</v>
      </c>
      <c r="P1" s="148" t="s">
        <v>296</v>
      </c>
      <c r="Q1" s="148" t="s">
        <v>340</v>
      </c>
      <c r="R1" s="148" t="s">
        <v>21</v>
      </c>
      <c r="S1" s="148" t="s">
        <v>29</v>
      </c>
      <c r="T1" s="161" t="s">
        <v>35</v>
      </c>
      <c r="U1" s="161" t="s">
        <v>40</v>
      </c>
      <c r="V1" s="457"/>
      <c r="W1" s="458" t="s">
        <v>325</v>
      </c>
      <c r="X1" s="406" t="s">
        <v>294</v>
      </c>
      <c r="Y1" s="406" t="s">
        <v>308</v>
      </c>
      <c r="Z1" s="148"/>
      <c r="AA1" s="207" t="s">
        <v>363</v>
      </c>
      <c r="AB1" s="207"/>
      <c r="AC1" s="207" t="s">
        <v>364</v>
      </c>
      <c r="AD1" s="207"/>
      <c r="AF1" s="161" t="s">
        <v>337</v>
      </c>
      <c r="AH1" s="148" t="s">
        <v>338</v>
      </c>
      <c r="AI1" s="148" t="s">
        <v>339</v>
      </c>
      <c r="AK1" s="148" t="s">
        <v>354</v>
      </c>
      <c r="AM1" s="148" t="s">
        <v>355</v>
      </c>
      <c r="AP1" s="148" t="s">
        <v>371</v>
      </c>
      <c r="AQ1" s="148" t="s">
        <v>370</v>
      </c>
      <c r="AS1" s="406" t="s">
        <v>376</v>
      </c>
      <c r="AU1" s="161" t="s">
        <v>384</v>
      </c>
      <c r="AW1" s="408" t="s">
        <v>548</v>
      </c>
      <c r="AX1" s="408" t="s">
        <v>549</v>
      </c>
      <c r="AZ1" s="1321" t="s">
        <v>581</v>
      </c>
      <c r="BA1" s="1321"/>
      <c r="BC1" s="826" t="s">
        <v>724</v>
      </c>
    </row>
    <row r="2" spans="1:55" ht="90">
      <c r="A2" s="6" t="s">
        <v>101</v>
      </c>
      <c r="B2" s="44">
        <v>2000</v>
      </c>
      <c r="C2" s="44">
        <v>2013</v>
      </c>
      <c r="D2" s="44" t="s">
        <v>84</v>
      </c>
      <c r="E2" s="143" t="s">
        <v>186</v>
      </c>
      <c r="F2" s="143" t="s">
        <v>226</v>
      </c>
      <c r="G2" s="143" t="s">
        <v>200</v>
      </c>
      <c r="H2" s="143" t="s">
        <v>204</v>
      </c>
      <c r="I2" s="143" t="s">
        <v>93</v>
      </c>
      <c r="J2" s="143" t="s">
        <v>242</v>
      </c>
      <c r="K2" s="144" t="s">
        <v>246</v>
      </c>
      <c r="L2" s="178" t="s">
        <v>246</v>
      </c>
      <c r="M2" s="144">
        <v>1</v>
      </c>
      <c r="N2" s="657" t="s">
        <v>285</v>
      </c>
      <c r="O2" s="527" t="s">
        <v>642</v>
      </c>
      <c r="P2" s="661" t="s">
        <v>42</v>
      </c>
      <c r="Q2" s="180" t="s">
        <v>3</v>
      </c>
      <c r="R2" s="183" t="s">
        <v>24</v>
      </c>
      <c r="S2" s="181" t="s">
        <v>26</v>
      </c>
      <c r="T2" s="182" t="s">
        <v>30</v>
      </c>
      <c r="U2" s="178" t="s">
        <v>36</v>
      </c>
      <c r="V2" s="1037">
        <v>1</v>
      </c>
      <c r="W2" s="459"/>
      <c r="X2" s="460" t="s">
        <v>612</v>
      </c>
      <c r="Y2" s="44" t="s">
        <v>637</v>
      </c>
      <c r="Z2" s="160"/>
      <c r="AA2" s="752" t="s">
        <v>717</v>
      </c>
      <c r="AB2" s="754" t="s">
        <v>717</v>
      </c>
      <c r="AC2" s="44" t="s">
        <v>310</v>
      </c>
      <c r="AD2" s="209" t="s">
        <v>310</v>
      </c>
      <c r="AF2" s="45" t="s">
        <v>36</v>
      </c>
      <c r="AH2" s="143" t="s">
        <v>342</v>
      </c>
      <c r="AI2" s="143" t="s">
        <v>342</v>
      </c>
      <c r="AK2" s="143" t="s">
        <v>346</v>
      </c>
      <c r="AM2" s="143" t="s">
        <v>356</v>
      </c>
      <c r="AP2" s="1121" t="s">
        <v>612</v>
      </c>
      <c r="AQ2" s="1033" t="s">
        <v>617</v>
      </c>
      <c r="AS2" s="44" t="s">
        <v>374</v>
      </c>
      <c r="AU2" s="45" t="s">
        <v>377</v>
      </c>
      <c r="AW2" s="409" t="s">
        <v>550</v>
      </c>
      <c r="AX2" s="410" t="s">
        <v>550</v>
      </c>
      <c r="AZ2" s="445" t="s">
        <v>582</v>
      </c>
      <c r="BA2" s="446" t="s">
        <v>583</v>
      </c>
      <c r="BC2" s="803" t="s">
        <v>725</v>
      </c>
    </row>
    <row r="3" spans="1:55" ht="112.5">
      <c r="A3" s="6" t="s">
        <v>102</v>
      </c>
      <c r="B3" s="44">
        <v>2001</v>
      </c>
      <c r="C3" s="44">
        <v>2014</v>
      </c>
      <c r="D3" s="44" t="s">
        <v>85</v>
      </c>
      <c r="E3" s="143" t="s">
        <v>187</v>
      </c>
      <c r="F3" s="143" t="s">
        <v>227</v>
      </c>
      <c r="G3" s="143" t="s">
        <v>201</v>
      </c>
      <c r="H3" s="143" t="s">
        <v>205</v>
      </c>
      <c r="I3" s="143" t="s">
        <v>49</v>
      </c>
      <c r="J3" s="143" t="s">
        <v>282</v>
      </c>
      <c r="K3" s="144" t="s">
        <v>248</v>
      </c>
      <c r="L3" s="144" t="s">
        <v>248</v>
      </c>
      <c r="M3" s="144">
        <v>2</v>
      </c>
      <c r="N3" s="657" t="s">
        <v>259</v>
      </c>
      <c r="O3" s="527" t="s">
        <v>643</v>
      </c>
      <c r="P3" s="661" t="s">
        <v>43</v>
      </c>
      <c r="Q3" s="180" t="s">
        <v>301</v>
      </c>
      <c r="R3" s="179" t="s">
        <v>303</v>
      </c>
      <c r="S3" s="181" t="s">
        <v>27</v>
      </c>
      <c r="T3" s="182" t="s">
        <v>31</v>
      </c>
      <c r="U3" s="178" t="s">
        <v>37</v>
      </c>
      <c r="V3" s="1037">
        <v>2</v>
      </c>
      <c r="W3" s="459"/>
      <c r="X3" s="460" t="s">
        <v>770</v>
      </c>
      <c r="Y3" s="44" t="s">
        <v>637</v>
      </c>
      <c r="Z3" s="160"/>
      <c r="AA3" s="752" t="s">
        <v>718</v>
      </c>
      <c r="AB3" s="754" t="s">
        <v>718</v>
      </c>
      <c r="AC3" s="44" t="s">
        <v>311</v>
      </c>
      <c r="AD3" s="209" t="s">
        <v>311</v>
      </c>
      <c r="AF3" s="45" t="s">
        <v>37</v>
      </c>
      <c r="AH3" s="143" t="s">
        <v>365</v>
      </c>
      <c r="AI3" s="143" t="s">
        <v>344</v>
      </c>
      <c r="AK3" s="143" t="s">
        <v>347</v>
      </c>
      <c r="AM3" s="143" t="s">
        <v>357</v>
      </c>
      <c r="AP3" s="1121" t="s">
        <v>771</v>
      </c>
      <c r="AQ3" s="1033" t="s">
        <v>612</v>
      </c>
      <c r="AS3" s="44" t="s">
        <v>375</v>
      </c>
      <c r="AU3" s="45" t="s">
        <v>378</v>
      </c>
      <c r="AW3" s="409" t="s">
        <v>551</v>
      </c>
      <c r="AX3" s="410" t="s">
        <v>551</v>
      </c>
      <c r="AZ3" s="146" t="s">
        <v>653</v>
      </c>
      <c r="BA3" s="179" t="s">
        <v>652</v>
      </c>
      <c r="BC3" s="803" t="s">
        <v>726</v>
      </c>
    </row>
    <row r="4" spans="1:55" ht="101.25">
      <c r="A4" s="6" t="s">
        <v>103</v>
      </c>
      <c r="B4" s="44">
        <v>2002</v>
      </c>
      <c r="C4" s="44">
        <v>2015</v>
      </c>
      <c r="E4" s="143" t="s">
        <v>188</v>
      </c>
      <c r="F4" s="143" t="s">
        <v>228</v>
      </c>
      <c r="H4" s="143" t="s">
        <v>2</v>
      </c>
      <c r="I4" s="143" t="s">
        <v>50</v>
      </c>
      <c r="J4" s="143" t="s">
        <v>283</v>
      </c>
      <c r="K4" s="144" t="s">
        <v>249</v>
      </c>
      <c r="L4" s="144" t="s">
        <v>249</v>
      </c>
      <c r="M4" s="144">
        <v>3</v>
      </c>
      <c r="N4" s="657" t="s">
        <v>286</v>
      </c>
      <c r="O4" s="544" t="s">
        <v>644</v>
      </c>
      <c r="Q4" s="180" t="s">
        <v>23</v>
      </c>
      <c r="R4" s="179" t="s">
        <v>773</v>
      </c>
      <c r="S4" s="181" t="s">
        <v>28</v>
      </c>
      <c r="T4" s="182" t="s">
        <v>32</v>
      </c>
      <c r="U4" s="178" t="s">
        <v>38</v>
      </c>
      <c r="V4" s="1037">
        <v>3</v>
      </c>
      <c r="W4" s="459"/>
      <c r="X4" s="460" t="s">
        <v>761</v>
      </c>
      <c r="Y4" s="752" t="s">
        <v>637</v>
      </c>
      <c r="Z4" s="208"/>
      <c r="AC4" s="44" t="s">
        <v>312</v>
      </c>
      <c r="AD4" s="209" t="s">
        <v>312</v>
      </c>
      <c r="AF4" s="45" t="s">
        <v>38</v>
      </c>
      <c r="AH4" s="45" t="s">
        <v>368</v>
      </c>
      <c r="AK4" s="143" t="s">
        <v>348</v>
      </c>
      <c r="AM4" s="143" t="s">
        <v>358</v>
      </c>
      <c r="AP4" s="1121" t="s">
        <v>770</v>
      </c>
      <c r="AQ4" s="1033" t="s">
        <v>771</v>
      </c>
      <c r="AS4" s="44" t="s">
        <v>345</v>
      </c>
      <c r="AU4" s="45" t="s">
        <v>379</v>
      </c>
      <c r="AW4" s="409" t="s">
        <v>552</v>
      </c>
      <c r="AX4" s="410" t="s">
        <v>552</v>
      </c>
      <c r="AZ4" s="146" t="s">
        <v>663</v>
      </c>
      <c r="BA4" s="179" t="s">
        <v>662</v>
      </c>
      <c r="BC4" s="803" t="s">
        <v>727</v>
      </c>
    </row>
    <row r="5" spans="1:55" ht="33.75">
      <c r="A5" s="6" t="s">
        <v>104</v>
      </c>
      <c r="B5" s="44">
        <v>2003</v>
      </c>
      <c r="C5" s="44">
        <v>2016</v>
      </c>
      <c r="E5" s="143" t="s">
        <v>189</v>
      </c>
      <c r="F5" s="143" t="s">
        <v>229</v>
      </c>
      <c r="I5" s="143" t="s">
        <v>51</v>
      </c>
      <c r="K5" s="144" t="s">
        <v>247</v>
      </c>
      <c r="L5" s="144" t="s">
        <v>247</v>
      </c>
      <c r="M5" s="144">
        <v>4</v>
      </c>
      <c r="N5" s="658" t="s">
        <v>287</v>
      </c>
      <c r="O5" s="544" t="s">
        <v>645</v>
      </c>
      <c r="Q5" s="180" t="s">
        <v>302</v>
      </c>
      <c r="R5" s="179" t="s">
        <v>304</v>
      </c>
      <c r="T5" s="45" t="s">
        <v>33</v>
      </c>
      <c r="U5" s="178" t="s">
        <v>39</v>
      </c>
      <c r="V5" s="1037">
        <v>4</v>
      </c>
      <c r="W5" s="459"/>
      <c r="X5" s="460" t="s">
        <v>613</v>
      </c>
      <c r="Y5" s="752" t="s">
        <v>661</v>
      </c>
      <c r="Z5" s="208">
        <v>1</v>
      </c>
      <c r="AF5" s="45" t="s">
        <v>327</v>
      </c>
      <c r="AH5" s="143" t="s">
        <v>366</v>
      </c>
      <c r="AK5" s="143" t="s">
        <v>349</v>
      </c>
      <c r="AM5" s="143" t="s">
        <v>359</v>
      </c>
      <c r="AP5" s="1121" t="s">
        <v>613</v>
      </c>
      <c r="AQ5" s="1033" t="s">
        <v>770</v>
      </c>
      <c r="AU5" s="45" t="s">
        <v>380</v>
      </c>
      <c r="AW5" s="409" t="s">
        <v>553</v>
      </c>
      <c r="AX5" s="410" t="s">
        <v>553</v>
      </c>
      <c r="AZ5" s="545" t="s">
        <v>664</v>
      </c>
      <c r="BA5" s="569" t="s">
        <v>670</v>
      </c>
      <c r="BC5" s="803" t="s">
        <v>728</v>
      </c>
    </row>
    <row r="6" spans="1:55" ht="45">
      <c r="A6" s="6" t="s">
        <v>105</v>
      </c>
      <c r="B6" s="44">
        <v>2004</v>
      </c>
      <c r="C6" s="44">
        <v>2017</v>
      </c>
      <c r="E6" s="143" t="s">
        <v>190</v>
      </c>
      <c r="F6" s="147"/>
      <c r="G6" s="148" t="s">
        <v>291</v>
      </c>
      <c r="H6" s="148" t="s">
        <v>258</v>
      </c>
      <c r="I6" s="143" t="s">
        <v>68</v>
      </c>
      <c r="J6" s="148" t="s">
        <v>264</v>
      </c>
      <c r="N6" s="658" t="s">
        <v>288</v>
      </c>
      <c r="O6" s="544" t="s">
        <v>646</v>
      </c>
      <c r="R6" s="179" t="s">
        <v>3</v>
      </c>
      <c r="T6" s="45" t="s">
        <v>34</v>
      </c>
      <c r="U6" s="178" t="s">
        <v>327</v>
      </c>
      <c r="V6" s="1037">
        <v>5</v>
      </c>
      <c r="W6" s="459"/>
      <c r="X6" s="752" t="s">
        <v>614</v>
      </c>
      <c r="Y6" s="752" t="s">
        <v>671</v>
      </c>
      <c r="Z6" s="208"/>
      <c r="AA6" s="219"/>
      <c r="AH6" s="143" t="s">
        <v>367</v>
      </c>
      <c r="AK6" s="143" t="s">
        <v>350</v>
      </c>
      <c r="AM6" s="143" t="s">
        <v>360</v>
      </c>
      <c r="AP6" s="1121" t="s">
        <v>614</v>
      </c>
      <c r="AQ6" s="1033" t="s">
        <v>613</v>
      </c>
      <c r="AU6" s="220" t="s">
        <v>381</v>
      </c>
      <c r="AW6" s="409" t="s">
        <v>554</v>
      </c>
      <c r="AX6" s="410" t="s">
        <v>554</v>
      </c>
      <c r="AZ6" s="545" t="s">
        <v>665</v>
      </c>
      <c r="BA6" s="569" t="s">
        <v>675</v>
      </c>
    </row>
    <row r="7" spans="1:55" ht="56.25">
      <c r="A7" s="6" t="s">
        <v>106</v>
      </c>
      <c r="B7" s="44">
        <v>2005</v>
      </c>
      <c r="E7" s="143" t="s">
        <v>191</v>
      </c>
      <c r="F7" s="147"/>
      <c r="G7" s="143" t="s">
        <v>255</v>
      </c>
      <c r="H7" s="143" t="s">
        <v>257</v>
      </c>
      <c r="I7" s="143" t="s">
        <v>69</v>
      </c>
      <c r="J7" s="143" t="s">
        <v>284</v>
      </c>
      <c r="N7" s="659" t="s">
        <v>289</v>
      </c>
      <c r="O7" s="544" t="s">
        <v>647</v>
      </c>
      <c r="U7" s="178" t="s">
        <v>85</v>
      </c>
      <c r="V7" s="1038" t="s">
        <v>69</v>
      </c>
      <c r="W7" s="459"/>
      <c r="X7" s="752" t="s">
        <v>615</v>
      </c>
      <c r="Y7" s="752" t="s">
        <v>661</v>
      </c>
      <c r="Z7" s="208"/>
      <c r="AA7" s="219"/>
      <c r="AH7" s="143" t="s">
        <v>343</v>
      </c>
      <c r="AK7" s="143" t="s">
        <v>351</v>
      </c>
      <c r="AM7" s="143" t="s">
        <v>361</v>
      </c>
      <c r="AP7" s="1121" t="s">
        <v>761</v>
      </c>
      <c r="AQ7" s="1033" t="s">
        <v>614</v>
      </c>
      <c r="AU7" s="220" t="s">
        <v>382</v>
      </c>
      <c r="AW7" s="409" t="s">
        <v>555</v>
      </c>
      <c r="AX7" s="410" t="s">
        <v>555</v>
      </c>
      <c r="AZ7" s="545" t="s">
        <v>683</v>
      </c>
      <c r="BA7" s="569" t="s">
        <v>684</v>
      </c>
    </row>
    <row r="8" spans="1:55" ht="33.75">
      <c r="A8" s="6" t="s">
        <v>107</v>
      </c>
      <c r="B8" s="44">
        <v>2006</v>
      </c>
      <c r="E8" s="143" t="s">
        <v>192</v>
      </c>
      <c r="F8" s="147"/>
      <c r="G8" s="143" t="s">
        <v>256</v>
      </c>
      <c r="H8" s="143" t="s">
        <v>263</v>
      </c>
      <c r="I8" s="143" t="s">
        <v>183</v>
      </c>
      <c r="J8" s="143" t="s">
        <v>280</v>
      </c>
      <c r="N8" s="660" t="s">
        <v>290</v>
      </c>
      <c r="O8" s="544" t="s">
        <v>648</v>
      </c>
      <c r="V8" s="1038" t="s">
        <v>183</v>
      </c>
      <c r="W8" s="459"/>
      <c r="X8" s="752" t="s">
        <v>616</v>
      </c>
      <c r="Y8" s="752" t="s">
        <v>661</v>
      </c>
      <c r="Z8" s="208"/>
      <c r="AA8" s="219"/>
      <c r="AK8" s="143" t="s">
        <v>352</v>
      </c>
      <c r="AP8" s="1121" t="s">
        <v>615</v>
      </c>
      <c r="AQ8" s="1033" t="s">
        <v>761</v>
      </c>
      <c r="AU8" s="220" t="s">
        <v>383</v>
      </c>
      <c r="AW8" s="409" t="s">
        <v>556</v>
      </c>
      <c r="AX8" s="410" t="s">
        <v>556</v>
      </c>
      <c r="AZ8" s="146" t="s">
        <v>691</v>
      </c>
      <c r="BA8" s="179" t="s">
        <v>690</v>
      </c>
    </row>
    <row r="9" spans="1:55" ht="56.25">
      <c r="A9" s="6" t="s">
        <v>108</v>
      </c>
      <c r="B9" s="44">
        <v>2007</v>
      </c>
      <c r="E9" s="143" t="s">
        <v>193</v>
      </c>
      <c r="F9" s="147"/>
      <c r="G9" s="143" t="s">
        <v>263</v>
      </c>
      <c r="I9" s="143" t="s">
        <v>184</v>
      </c>
      <c r="O9" s="544" t="s">
        <v>649</v>
      </c>
      <c r="V9" s="1038" t="s">
        <v>184</v>
      </c>
      <c r="W9" s="459"/>
      <c r="X9" s="752" t="s">
        <v>617</v>
      </c>
      <c r="Y9" s="752" t="s">
        <v>637</v>
      </c>
      <c r="Z9" s="208">
        <v>1</v>
      </c>
      <c r="AA9" s="219"/>
      <c r="AK9" s="143" t="s">
        <v>353</v>
      </c>
      <c r="AP9" s="1121" t="s">
        <v>616</v>
      </c>
      <c r="AQ9" s="1033" t="s">
        <v>615</v>
      </c>
      <c r="AW9" s="409" t="s">
        <v>557</v>
      </c>
      <c r="AX9" s="410" t="s">
        <v>557</v>
      </c>
      <c r="AZ9" s="146" t="s">
        <v>768</v>
      </c>
      <c r="BA9" s="179" t="s">
        <v>602</v>
      </c>
    </row>
    <row r="10" spans="1:55" ht="45">
      <c r="A10" s="6" t="s">
        <v>109</v>
      </c>
      <c r="B10" s="44">
        <v>2008</v>
      </c>
      <c r="E10" s="143" t="s">
        <v>194</v>
      </c>
      <c r="F10" s="147"/>
      <c r="I10" s="143" t="s">
        <v>208</v>
      </c>
      <c r="O10" s="544" t="s">
        <v>650</v>
      </c>
      <c r="V10" s="1039" t="s">
        <v>208</v>
      </c>
      <c r="W10" s="1036"/>
      <c r="X10" s="1034" t="s">
        <v>618</v>
      </c>
      <c r="Y10" s="1035" t="s">
        <v>685</v>
      </c>
      <c r="Z10" s="208"/>
      <c r="AP10" s="1121" t="s">
        <v>619</v>
      </c>
      <c r="AQ10" s="1033" t="s">
        <v>616</v>
      </c>
      <c r="AW10" s="409" t="s">
        <v>558</v>
      </c>
      <c r="AX10" s="410" t="s">
        <v>558</v>
      </c>
    </row>
    <row r="11" spans="1:55" ht="22.5">
      <c r="A11" s="6" t="s">
        <v>110</v>
      </c>
      <c r="B11" s="44">
        <v>2009</v>
      </c>
      <c r="E11" s="143" t="s">
        <v>195</v>
      </c>
      <c r="F11" s="147"/>
      <c r="I11" s="143" t="s">
        <v>209</v>
      </c>
      <c r="O11" s="527" t="s">
        <v>651</v>
      </c>
      <c r="V11" s="1038" t="s">
        <v>209</v>
      </c>
      <c r="W11" s="461"/>
      <c r="X11" s="460" t="s">
        <v>619</v>
      </c>
      <c r="Y11" s="752" t="s">
        <v>673</v>
      </c>
      <c r="Z11" s="208"/>
      <c r="AP11" s="1121" t="s">
        <v>618</v>
      </c>
      <c r="AQ11" s="741" t="s">
        <v>619</v>
      </c>
      <c r="AW11" s="409" t="s">
        <v>559</v>
      </c>
      <c r="AX11" s="410" t="s">
        <v>559</v>
      </c>
    </row>
    <row r="12" spans="1:55" ht="33.75">
      <c r="A12" s="6" t="s">
        <v>65</v>
      </c>
      <c r="B12" s="44">
        <v>2010</v>
      </c>
      <c r="E12" s="143" t="s">
        <v>196</v>
      </c>
      <c r="F12" s="147"/>
      <c r="G12" s="148" t="s">
        <v>292</v>
      </c>
      <c r="H12" s="148" t="s">
        <v>260</v>
      </c>
      <c r="I12" s="143" t="s">
        <v>210</v>
      </c>
      <c r="O12" s="527" t="s">
        <v>3</v>
      </c>
      <c r="V12" s="1038" t="s">
        <v>210</v>
      </c>
      <c r="W12" s="545"/>
      <c r="X12" s="460" t="s">
        <v>764</v>
      </c>
      <c r="Y12" s="752" t="s">
        <v>637</v>
      </c>
      <c r="AP12" s="1121" t="s">
        <v>617</v>
      </c>
      <c r="AW12" s="409" t="s">
        <v>209</v>
      </c>
      <c r="AX12" s="410" t="s">
        <v>209</v>
      </c>
    </row>
    <row r="13" spans="1:55" ht="22.5">
      <c r="A13" s="6" t="s">
        <v>111</v>
      </c>
      <c r="B13" s="44">
        <v>2011</v>
      </c>
      <c r="E13" s="143" t="s">
        <v>197</v>
      </c>
      <c r="F13" s="147"/>
      <c r="G13" s="143" t="s">
        <v>261</v>
      </c>
      <c r="H13" s="143" t="s">
        <v>262</v>
      </c>
      <c r="I13" s="143" t="s">
        <v>211</v>
      </c>
      <c r="V13" s="1038" t="s">
        <v>211</v>
      </c>
      <c r="W13" s="545"/>
      <c r="X13" s="545"/>
      <c r="Y13" s="545"/>
      <c r="AW13" s="409" t="s">
        <v>210</v>
      </c>
      <c r="AX13" s="410" t="s">
        <v>210</v>
      </c>
    </row>
    <row r="14" spans="1:55" ht="45">
      <c r="A14" s="6" t="s">
        <v>66</v>
      </c>
      <c r="B14" s="44">
        <v>2012</v>
      </c>
      <c r="G14" s="143" t="s">
        <v>263</v>
      </c>
      <c r="H14" s="143" t="s">
        <v>263</v>
      </c>
      <c r="I14" s="143" t="s">
        <v>212</v>
      </c>
      <c r="N14" s="99" t="s">
        <v>316</v>
      </c>
      <c r="V14" s="1037">
        <v>13</v>
      </c>
      <c r="W14" s="459"/>
      <c r="X14" s="460" t="s">
        <v>771</v>
      </c>
      <c r="Y14" s="752" t="s">
        <v>637</v>
      </c>
      <c r="AW14" s="409" t="s">
        <v>211</v>
      </c>
      <c r="AX14" s="410" t="s">
        <v>211</v>
      </c>
    </row>
    <row r="15" spans="1:55" ht="63.75">
      <c r="A15" s="6" t="s">
        <v>441</v>
      </c>
      <c r="B15" s="44">
        <v>2013</v>
      </c>
      <c r="I15" s="143" t="s">
        <v>213</v>
      </c>
      <c r="N15" s="177" t="s">
        <v>324</v>
      </c>
      <c r="V15" s="528"/>
      <c r="W15" s="528"/>
      <c r="X15" s="218"/>
      <c r="Y15" s="528"/>
      <c r="AW15" s="409" t="s">
        <v>212</v>
      </c>
      <c r="AX15" s="410" t="s">
        <v>212</v>
      </c>
    </row>
    <row r="16" spans="1:55" ht="21" customHeight="1">
      <c r="A16" s="6" t="s">
        <v>112</v>
      </c>
      <c r="B16" s="44">
        <v>2014</v>
      </c>
      <c r="I16" s="143" t="s">
        <v>214</v>
      </c>
      <c r="N16" s="177" t="s">
        <v>323</v>
      </c>
      <c r="AW16" s="409" t="s">
        <v>213</v>
      </c>
      <c r="AX16" s="410" t="s">
        <v>213</v>
      </c>
    </row>
    <row r="17" spans="1:50" ht="21" customHeight="1">
      <c r="A17" s="6" t="s">
        <v>113</v>
      </c>
      <c r="B17" s="44">
        <v>2015</v>
      </c>
      <c r="I17" s="143" t="s">
        <v>215</v>
      </c>
      <c r="N17" s="177" t="s">
        <v>322</v>
      </c>
      <c r="X17" s="218"/>
      <c r="AW17" s="409" t="s">
        <v>214</v>
      </c>
      <c r="AX17" s="410" t="s">
        <v>214</v>
      </c>
    </row>
    <row r="18" spans="1:50" ht="21" customHeight="1">
      <c r="A18" s="6" t="s">
        <v>114</v>
      </c>
      <c r="B18" s="44">
        <v>2016</v>
      </c>
      <c r="I18" s="143" t="s">
        <v>216</v>
      </c>
      <c r="N18" s="177" t="s">
        <v>321</v>
      </c>
      <c r="X18" s="218"/>
      <c r="AW18" s="409" t="s">
        <v>215</v>
      </c>
      <c r="AX18" s="410" t="s">
        <v>215</v>
      </c>
    </row>
    <row r="19" spans="1:50" ht="21" customHeight="1">
      <c r="A19" s="6" t="s">
        <v>115</v>
      </c>
      <c r="B19" s="44">
        <v>2017</v>
      </c>
      <c r="I19" s="143" t="s">
        <v>217</v>
      </c>
      <c r="N19" s="177" t="s">
        <v>320</v>
      </c>
      <c r="X19" s="218"/>
      <c r="AW19" s="409" t="s">
        <v>216</v>
      </c>
      <c r="AX19" s="410" t="s">
        <v>216</v>
      </c>
    </row>
    <row r="20" spans="1:50" ht="21" customHeight="1">
      <c r="A20" s="6" t="s">
        <v>116</v>
      </c>
      <c r="B20" s="44">
        <v>2018</v>
      </c>
      <c r="I20" s="143" t="s">
        <v>218</v>
      </c>
      <c r="N20" s="177" t="s">
        <v>319</v>
      </c>
      <c r="AW20" s="409" t="s">
        <v>217</v>
      </c>
      <c r="AX20" s="410" t="s">
        <v>217</v>
      </c>
    </row>
    <row r="21" spans="1:50" ht="21" customHeight="1">
      <c r="A21" s="6" t="s">
        <v>117</v>
      </c>
      <c r="B21" s="44">
        <v>2019</v>
      </c>
      <c r="I21" s="143" t="s">
        <v>219</v>
      </c>
      <c r="N21" s="177" t="s">
        <v>318</v>
      </c>
      <c r="AW21" s="409" t="s">
        <v>218</v>
      </c>
      <c r="AX21" s="410" t="s">
        <v>218</v>
      </c>
    </row>
    <row r="22" spans="1:50" ht="21" customHeight="1">
      <c r="A22" s="6" t="s">
        <v>118</v>
      </c>
      <c r="B22" s="44">
        <v>2020</v>
      </c>
      <c r="N22" s="177" t="s">
        <v>317</v>
      </c>
      <c r="AW22" s="409" t="s">
        <v>219</v>
      </c>
      <c r="AX22" s="410" t="s">
        <v>219</v>
      </c>
    </row>
    <row r="23" spans="1:50" ht="21" customHeight="1">
      <c r="A23" s="6" t="s">
        <v>119</v>
      </c>
      <c r="B23" s="44">
        <v>2021</v>
      </c>
      <c r="AW23" s="409" t="s">
        <v>560</v>
      </c>
      <c r="AX23" s="410" t="s">
        <v>560</v>
      </c>
    </row>
    <row r="24" spans="1:50" ht="21" customHeight="1">
      <c r="A24" s="6" t="s">
        <v>120</v>
      </c>
      <c r="B24" s="44">
        <v>2022</v>
      </c>
      <c r="AW24" s="409" t="s">
        <v>561</v>
      </c>
      <c r="AX24" s="410" t="s">
        <v>561</v>
      </c>
    </row>
    <row r="25" spans="1:50">
      <c r="A25" s="6" t="s">
        <v>121</v>
      </c>
      <c r="B25" s="44">
        <v>2023</v>
      </c>
      <c r="AW25" s="409" t="s">
        <v>562</v>
      </c>
      <c r="AX25" s="410" t="s">
        <v>562</v>
      </c>
    </row>
    <row r="26" spans="1:50">
      <c r="A26" s="6" t="s">
        <v>122</v>
      </c>
      <c r="B26" s="44">
        <v>2024</v>
      </c>
      <c r="AX26" s="410" t="s">
        <v>563</v>
      </c>
    </row>
    <row r="27" spans="1:50">
      <c r="A27" s="6" t="s">
        <v>123</v>
      </c>
      <c r="B27" s="44">
        <v>2025</v>
      </c>
      <c r="AX27" s="410" t="s">
        <v>564</v>
      </c>
    </row>
    <row r="28" spans="1:50">
      <c r="A28" s="6" t="s">
        <v>124</v>
      </c>
      <c r="D28" s="270"/>
      <c r="E28" s="271"/>
      <c r="F28" s="271"/>
      <c r="H28" s="272" t="s">
        <v>408</v>
      </c>
      <c r="AX28" s="410" t="s">
        <v>565</v>
      </c>
    </row>
    <row r="29" spans="1:50">
      <c r="A29" s="6" t="s">
        <v>125</v>
      </c>
      <c r="D29" s="273" t="s">
        <v>409</v>
      </c>
      <c r="E29" s="274" t="str">
        <f>IF(periodStart = "","", periodStart)</f>
        <v>12.03.2021</v>
      </c>
      <c r="F29" s="274" t="str">
        <f>IF(periodEnd = "","", periodEnd)</f>
        <v>12.03.2024</v>
      </c>
      <c r="H29" s="275" t="s">
        <v>3047</v>
      </c>
      <c r="AX29" s="410" t="s">
        <v>566</v>
      </c>
    </row>
    <row r="30" spans="1:50">
      <c r="A30" s="6" t="s">
        <v>126</v>
      </c>
      <c r="D30" s="276"/>
      <c r="E30" s="277"/>
      <c r="F30" s="277"/>
      <c r="AX30" s="410" t="s">
        <v>567</v>
      </c>
    </row>
    <row r="31" spans="1:50" ht="12.75">
      <c r="A31" s="6" t="s">
        <v>127</v>
      </c>
      <c r="D31" s="270"/>
      <c r="E31" s="271"/>
      <c r="F31" s="271"/>
      <c r="H31" s="278"/>
      <c r="AX31" s="410" t="s">
        <v>568</v>
      </c>
    </row>
    <row r="32" spans="1:50">
      <c r="A32" s="6" t="s">
        <v>128</v>
      </c>
      <c r="D32" s="273" t="s">
        <v>410</v>
      </c>
      <c r="E32" s="279"/>
      <c r="F32" s="279"/>
      <c r="H32" s="280" t="s">
        <v>411</v>
      </c>
      <c r="O32" s="528" t="s">
        <v>642</v>
      </c>
      <c r="AX32" s="410" t="s">
        <v>569</v>
      </c>
    </row>
    <row r="33" spans="1:50">
      <c r="A33" s="6" t="s">
        <v>129</v>
      </c>
      <c r="O33" s="528" t="s">
        <v>643</v>
      </c>
      <c r="AX33" s="410" t="s">
        <v>570</v>
      </c>
    </row>
    <row r="34" spans="1:50">
      <c r="A34" s="6" t="s">
        <v>130</v>
      </c>
      <c r="O34" s="528" t="s">
        <v>644</v>
      </c>
      <c r="AX34" s="410" t="s">
        <v>571</v>
      </c>
    </row>
    <row r="35" spans="1:50">
      <c r="A35" s="6" t="s">
        <v>131</v>
      </c>
      <c r="O35" s="528" t="s">
        <v>645</v>
      </c>
      <c r="X35" s="528"/>
      <c r="Y35" s="528"/>
      <c r="AX35" s="410" t="s">
        <v>572</v>
      </c>
    </row>
    <row r="36" spans="1:50">
      <c r="A36" s="6" t="s">
        <v>95</v>
      </c>
      <c r="O36" s="528" t="s">
        <v>646</v>
      </c>
      <c r="AX36" s="410" t="s">
        <v>573</v>
      </c>
    </row>
    <row r="37" spans="1:50">
      <c r="A37" s="6" t="s">
        <v>96</v>
      </c>
      <c r="O37" s="528" t="s">
        <v>647</v>
      </c>
      <c r="AX37" s="410" t="s">
        <v>574</v>
      </c>
    </row>
    <row r="38" spans="1:50">
      <c r="A38" s="6" t="s">
        <v>97</v>
      </c>
      <c r="O38" s="528" t="s">
        <v>648</v>
      </c>
      <c r="AX38" s="410" t="s">
        <v>575</v>
      </c>
    </row>
    <row r="39" spans="1:50">
      <c r="A39" s="6" t="s">
        <v>98</v>
      </c>
      <c r="O39" s="528" t="s">
        <v>649</v>
      </c>
      <c r="AX39" s="410" t="s">
        <v>523</v>
      </c>
    </row>
    <row r="40" spans="1:50">
      <c r="A40" s="6" t="s">
        <v>99</v>
      </c>
      <c r="O40" s="528" t="s">
        <v>650</v>
      </c>
      <c r="AX40" s="410" t="s">
        <v>524</v>
      </c>
    </row>
    <row r="41" spans="1:50">
      <c r="A41" s="6" t="s">
        <v>100</v>
      </c>
      <c r="O41" s="528" t="s">
        <v>651</v>
      </c>
      <c r="AX41" s="410" t="s">
        <v>525</v>
      </c>
    </row>
    <row r="42" spans="1:50">
      <c r="A42" s="6" t="s">
        <v>132</v>
      </c>
      <c r="AX42" s="410" t="s">
        <v>526</v>
      </c>
    </row>
    <row r="43" spans="1:50">
      <c r="A43" s="6" t="s">
        <v>133</v>
      </c>
      <c r="AX43" s="410" t="s">
        <v>527</v>
      </c>
    </row>
    <row r="44" spans="1:50">
      <c r="A44" s="6" t="s">
        <v>134</v>
      </c>
      <c r="AX44" s="410" t="s">
        <v>528</v>
      </c>
    </row>
    <row r="45" spans="1:50">
      <c r="A45" s="6" t="s">
        <v>135</v>
      </c>
      <c r="AX45" s="410" t="s">
        <v>529</v>
      </c>
    </row>
    <row r="46" spans="1:50">
      <c r="A46" s="6" t="s">
        <v>136</v>
      </c>
      <c r="AX46" s="410" t="s">
        <v>530</v>
      </c>
    </row>
    <row r="47" spans="1:50">
      <c r="A47" s="6" t="s">
        <v>157</v>
      </c>
      <c r="AX47" s="410" t="s">
        <v>531</v>
      </c>
    </row>
    <row r="48" spans="1:50">
      <c r="A48" s="6" t="s">
        <v>158</v>
      </c>
      <c r="AX48" s="410" t="s">
        <v>532</v>
      </c>
    </row>
    <row r="49" spans="1:50">
      <c r="A49" s="6" t="s">
        <v>159</v>
      </c>
      <c r="AX49" s="410" t="s">
        <v>533</v>
      </c>
    </row>
    <row r="50" spans="1:50">
      <c r="A50" s="6" t="s">
        <v>137</v>
      </c>
      <c r="AX50" s="410" t="s">
        <v>534</v>
      </c>
    </row>
    <row r="51" spans="1:50">
      <c r="A51" s="6" t="s">
        <v>138</v>
      </c>
      <c r="AX51" s="410" t="s">
        <v>535</v>
      </c>
    </row>
    <row r="52" spans="1:50">
      <c r="A52" s="6" t="s">
        <v>139</v>
      </c>
      <c r="AX52" s="410" t="s">
        <v>536</v>
      </c>
    </row>
    <row r="53" spans="1:50">
      <c r="A53" s="6" t="s">
        <v>140</v>
      </c>
      <c r="X53" s="480"/>
      <c r="AX53" s="410" t="s">
        <v>537</v>
      </c>
    </row>
    <row r="54" spans="1:50">
      <c r="A54" s="6" t="s">
        <v>141</v>
      </c>
      <c r="X54" s="480"/>
      <c r="AX54" s="410" t="s">
        <v>538</v>
      </c>
    </row>
    <row r="55" spans="1:50">
      <c r="A55" s="6" t="s">
        <v>142</v>
      </c>
      <c r="X55" s="480"/>
      <c r="AX55" s="410" t="s">
        <v>539</v>
      </c>
    </row>
    <row r="56" spans="1:50">
      <c r="A56" s="6" t="s">
        <v>143</v>
      </c>
      <c r="X56" s="480"/>
      <c r="AX56" s="410" t="s">
        <v>540</v>
      </c>
    </row>
    <row r="57" spans="1:50">
      <c r="A57" s="6" t="s">
        <v>388</v>
      </c>
      <c r="X57" s="480"/>
      <c r="AX57" s="410" t="s">
        <v>541</v>
      </c>
    </row>
    <row r="58" spans="1:50">
      <c r="A58" s="6" t="s">
        <v>144</v>
      </c>
      <c r="X58" s="480"/>
      <c r="AX58" s="410" t="s">
        <v>542</v>
      </c>
    </row>
    <row r="59" spans="1:50">
      <c r="A59" s="6" t="s">
        <v>145</v>
      </c>
      <c r="X59" s="480"/>
      <c r="AX59" s="410" t="s">
        <v>543</v>
      </c>
    </row>
    <row r="60" spans="1:50">
      <c r="A60" s="6" t="s">
        <v>146</v>
      </c>
      <c r="X60" s="480"/>
      <c r="AX60" s="410" t="s">
        <v>544</v>
      </c>
    </row>
    <row r="61" spans="1:50">
      <c r="A61" s="6" t="s">
        <v>147</v>
      </c>
      <c r="X61" s="480"/>
      <c r="AX61" s="410" t="s">
        <v>545</v>
      </c>
    </row>
    <row r="62" spans="1:50">
      <c r="A62" s="6" t="s">
        <v>90</v>
      </c>
      <c r="X62" s="480"/>
    </row>
    <row r="63" spans="1:50">
      <c r="A63" s="6" t="s">
        <v>148</v>
      </c>
    </row>
    <row r="64" spans="1:50">
      <c r="A64" s="6" t="s">
        <v>149</v>
      </c>
    </row>
    <row r="65" spans="1:1">
      <c r="A65" s="6" t="s">
        <v>150</v>
      </c>
    </row>
    <row r="66" spans="1:1">
      <c r="A66" s="6" t="s">
        <v>151</v>
      </c>
    </row>
    <row r="67" spans="1:1">
      <c r="A67" s="6" t="s">
        <v>152</v>
      </c>
    </row>
    <row r="68" spans="1:1">
      <c r="A68" s="6" t="s">
        <v>153</v>
      </c>
    </row>
    <row r="69" spans="1:1">
      <c r="A69" s="6" t="s">
        <v>154</v>
      </c>
    </row>
    <row r="70" spans="1:1">
      <c r="A70" s="6" t="s">
        <v>155</v>
      </c>
    </row>
    <row r="71" spans="1:1">
      <c r="A71" s="6" t="s">
        <v>156</v>
      </c>
    </row>
    <row r="72" spans="1:1">
      <c r="A72" s="6" t="s">
        <v>160</v>
      </c>
    </row>
    <row r="73" spans="1:1">
      <c r="A73" s="6" t="s">
        <v>161</v>
      </c>
    </row>
    <row r="74" spans="1:1">
      <c r="A74" s="6" t="s">
        <v>162</v>
      </c>
    </row>
    <row r="75" spans="1:1">
      <c r="A75" s="6" t="s">
        <v>163</v>
      </c>
    </row>
    <row r="76" spans="1:1">
      <c r="A76" s="6" t="s">
        <v>164</v>
      </c>
    </row>
    <row r="77" spans="1:1">
      <c r="A77" s="6" t="s">
        <v>165</v>
      </c>
    </row>
    <row r="78" spans="1:1">
      <c r="A78" s="6" t="s">
        <v>166</v>
      </c>
    </row>
    <row r="79" spans="1:1">
      <c r="A79" s="6" t="s">
        <v>94</v>
      </c>
    </row>
    <row r="80" spans="1:1">
      <c r="A80" s="6" t="s">
        <v>167</v>
      </c>
    </row>
    <row r="81" spans="1:1">
      <c r="A81" s="6" t="s">
        <v>168</v>
      </c>
    </row>
    <row r="82" spans="1:1">
      <c r="A82" s="6" t="s">
        <v>169</v>
      </c>
    </row>
    <row r="83" spans="1:1">
      <c r="A83" s="6" t="s">
        <v>44</v>
      </c>
    </row>
    <row r="84" spans="1:1">
      <c r="A84" s="6" t="s">
        <v>45</v>
      </c>
    </row>
    <row r="85" spans="1:1">
      <c r="A85" s="6" t="s">
        <v>46</v>
      </c>
    </row>
    <row r="86" spans="1:1">
      <c r="A86" s="6" t="s">
        <v>47</v>
      </c>
    </row>
    <row r="87" spans="1:1">
      <c r="A87" s="6" t="s">
        <v>48</v>
      </c>
    </row>
  </sheetData>
  <sheetProtection formatColumns="0" formatRows="0"/>
  <mergeCells count="1">
    <mergeCell ref="AZ1:BA1"/>
  </mergeCells>
  <phoneticPr fontId="14" type="noConversion"/>
  <pageMargins left="0.75" right="0.75" top="1" bottom="1" header="0.5" footer="0.5"/>
  <pageSetup paperSize="9" orientation="portrait" r:id="rId1"/>
  <headerFooter alignWithMargins="0"/>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TempFilter">
    <tabColor rgb="FFFFCC99"/>
  </sheetPr>
  <dimension ref="A1"/>
  <sheetViews>
    <sheetView showGridLines="0" workbookViewId="0"/>
  </sheetViews>
  <sheetFormatPr defaultRowHeight="11.25"/>
  <sheetData/>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heckCyan">
    <tabColor indexed="47"/>
  </sheetPr>
  <dimension ref="A1:A118"/>
  <sheetViews>
    <sheetView showGridLines="0" workbookViewId="0"/>
  </sheetViews>
  <sheetFormatPr defaultRowHeight="11.25"/>
  <sheetData>
    <row r="1" spans="1:1">
      <c r="A1" s="1032">
        <f>IF('Форма 4.2.1 | Т-ТЭ | &gt;=25МВт'!$O$22="",1,0)</f>
        <v>1</v>
      </c>
    </row>
    <row r="2" spans="1:1">
      <c r="A2" s="1032">
        <f>IF('Форма 4.2.1 | Т-ТЭ | &gt;=25МВт'!$O$23="",1,0)</f>
        <v>1</v>
      </c>
    </row>
    <row r="3" spans="1:1">
      <c r="A3" s="1032">
        <f>IF('Форма 4.2.1 | Т-ТЭ | &gt;=25МВт'!$M$24="",1,0)</f>
        <v>1</v>
      </c>
    </row>
    <row r="4" spans="1:1">
      <c r="A4" s="1032">
        <f>IF('Форма 4.2.1 | Т-ТЭ | &gt;=25МВт'!$R$24="",1,0)</f>
        <v>1</v>
      </c>
    </row>
    <row r="5" spans="1:1">
      <c r="A5" s="1032">
        <f>IF('Форма 4.2.1 | Т-ТЭ | &gt;=25МВт'!$T$24="",1,0)</f>
        <v>1</v>
      </c>
    </row>
    <row r="6" spans="1:1">
      <c r="A6" s="1032">
        <f>IF('Форма 4.2.1 | Т-ТЭ | &gt;=25МВт'!$S$24="",1,0)</f>
        <v>0</v>
      </c>
    </row>
    <row r="7" spans="1:1">
      <c r="A7" s="1032">
        <f>IF('Форма 4.2.1 | Т-ТЭ | &gt;=25МВт'!$U$24="",1,0)</f>
        <v>0</v>
      </c>
    </row>
    <row r="8" spans="1:1">
      <c r="A8" s="1032">
        <f>IF('Форма 4.2.1 | Т-ТЭ | ТСО'!$O$22="",1,0)</f>
        <v>1</v>
      </c>
    </row>
    <row r="9" spans="1:1">
      <c r="A9" s="1032">
        <f>IF('Форма 4.2.1 | Т-ТЭ | ТСО'!$O$23="",1,0)</f>
        <v>1</v>
      </c>
    </row>
    <row r="10" spans="1:1">
      <c r="A10" s="1032">
        <f>IF('Форма 4.2.1 | Т-ТЭ | ТСО'!$M$24="",1,0)</f>
        <v>1</v>
      </c>
    </row>
    <row r="11" spans="1:1">
      <c r="A11" s="1032">
        <f>IF('Форма 4.2.1 | Т-ТЭ | ТСО'!$R$24="",1,0)</f>
        <v>1</v>
      </c>
    </row>
    <row r="12" spans="1:1">
      <c r="A12" s="1032">
        <f>IF('Форма 4.2.1 | Т-ТЭ | ТСО'!$T$24="",1,0)</f>
        <v>1</v>
      </c>
    </row>
    <row r="13" spans="1:1">
      <c r="A13" s="1032">
        <f>IF('Форма 4.2.1 | Т-ТЭ | ТСО'!$S$24="",1,0)</f>
        <v>0</v>
      </c>
    </row>
    <row r="14" spans="1:1">
      <c r="A14" s="1032">
        <f>IF('Форма 4.2.1 | Т-ТЭ | ТСО'!$U$24="",1,0)</f>
        <v>0</v>
      </c>
    </row>
    <row r="15" spans="1:1">
      <c r="A15" s="1032">
        <f>IF('Форма 4.2.1 | Т-ТЭ | потр'!$O$22="",1,0)</f>
        <v>1</v>
      </c>
    </row>
    <row r="16" spans="1:1">
      <c r="A16" s="1032">
        <f>IF('Форма 4.2.1 | Т-ТЭ | потр'!$O$23="",1,0)</f>
        <v>1</v>
      </c>
    </row>
    <row r="17" spans="1:1">
      <c r="A17" s="1032">
        <f>IF('Форма 4.2.1 | Т-ТЭ | потр'!$M$24="",1,0)</f>
        <v>1</v>
      </c>
    </row>
    <row r="18" spans="1:1">
      <c r="A18" s="1032">
        <f>IF('Форма 4.2.1 | Т-ТЭ | потр'!$R$24="",1,0)</f>
        <v>1</v>
      </c>
    </row>
    <row r="19" spans="1:1">
      <c r="A19" s="1032">
        <f>IF('Форма 4.2.1 | Т-ТЭ | потр'!$T$24="",1,0)</f>
        <v>1</v>
      </c>
    </row>
    <row r="20" spans="1:1">
      <c r="A20" s="1032">
        <f>IF('Форма 4.2.1 | Т-ТЭ | потр'!$S$24="",1,0)</f>
        <v>0</v>
      </c>
    </row>
    <row r="21" spans="1:1">
      <c r="A21" s="1032">
        <f>IF('Форма 4.2.1 | Т-ТЭ | потр'!$U$24="",1,0)</f>
        <v>0</v>
      </c>
    </row>
    <row r="22" spans="1:1">
      <c r="A22" s="1032">
        <f>IF('Форма 4.2.1 | Т-ТЭ | предел'!$O$24="",1,0)</f>
        <v>1</v>
      </c>
    </row>
    <row r="23" spans="1:1">
      <c r="A23" s="1032">
        <f>IF('Форма 4.2.1 | Т-ТЭ | предел'!$O$25="",1,0)</f>
        <v>1</v>
      </c>
    </row>
    <row r="24" spans="1:1">
      <c r="A24" s="1032">
        <f>IF('Форма 4.2.1 | Т-ТЭ | предел'!$M$26="",1,0)</f>
        <v>1</v>
      </c>
    </row>
    <row r="25" spans="1:1">
      <c r="A25" s="1032">
        <f>IF('Форма 4.2.1 | Т-ТЭ | предел'!$R$26="",1,0)</f>
        <v>1</v>
      </c>
    </row>
    <row r="26" spans="1:1">
      <c r="A26" s="1032">
        <f>IF('Форма 4.2.1 | Т-ТЭ | предел'!$T$26="",1,0)</f>
        <v>1</v>
      </c>
    </row>
    <row r="27" spans="1:1">
      <c r="A27" s="1032">
        <f>IF('Форма 4.2.1 | Т-ТЭ | предел'!$O$7="",1,0)</f>
        <v>0</v>
      </c>
    </row>
    <row r="28" spans="1:1">
      <c r="A28" s="1032">
        <f>IF('Форма 4.2.1 | Т-ТЭ | предел'!$S$26="",1,0)</f>
        <v>0</v>
      </c>
    </row>
    <row r="29" spans="1:1">
      <c r="A29" s="1032">
        <f>IF('Форма 4.2.1 | Т-ТЭ | предел'!$U$26="",1,0)</f>
        <v>0</v>
      </c>
    </row>
    <row r="30" spans="1:1">
      <c r="A30" s="1032">
        <f>IF('Форма 4.2.1 | Т-ТЭ | индикат'!$O$7="",1,0)</f>
        <v>1</v>
      </c>
    </row>
    <row r="31" spans="1:1">
      <c r="A31" s="1032">
        <f>IF('Форма 4.2.1 | Т-ТЭ | индикат'!$O$24="",1,0)</f>
        <v>1</v>
      </c>
    </row>
    <row r="32" spans="1:1">
      <c r="A32" s="1032">
        <f>IF('Форма 4.2.1 | Т-ТЭ | индикат'!$O$25="",1,0)</f>
        <v>1</v>
      </c>
    </row>
    <row r="33" spans="1:1">
      <c r="A33" s="1032">
        <f>IF('Форма 4.2.1 | Т-ТЭ | индикат'!$M$26="",1,0)</f>
        <v>1</v>
      </c>
    </row>
    <row r="34" spans="1:1">
      <c r="A34" s="1032">
        <f>IF('Форма 4.2.1 | Т-ТЭ | индикат'!$R$26="",1,0)</f>
        <v>1</v>
      </c>
    </row>
    <row r="35" spans="1:1">
      <c r="A35" s="1032">
        <f>IF('Форма 4.2.1 | Т-ТЭ | индикат'!$T$26="",1,0)</f>
        <v>1</v>
      </c>
    </row>
    <row r="36" spans="1:1">
      <c r="A36" s="1032">
        <f>IF('Форма 4.2.1 | Т-ТЭ | индикат'!$S$26="",1,0)</f>
        <v>0</v>
      </c>
    </row>
    <row r="37" spans="1:1">
      <c r="A37" s="1032">
        <f>IF('Форма 4.2.1 | Т-ТЭ | индикат'!$U$26="",1,0)</f>
        <v>0</v>
      </c>
    </row>
    <row r="38" spans="1:1">
      <c r="A38" s="1032">
        <f>IF('Форма 4.2.1 | Резерв мощности'!$O$22="",1,0)</f>
        <v>1</v>
      </c>
    </row>
    <row r="39" spans="1:1">
      <c r="A39" s="1032">
        <f>IF('Форма 4.2.1 | Резерв мощности'!$O$23="",1,0)</f>
        <v>1</v>
      </c>
    </row>
    <row r="40" spans="1:1">
      <c r="A40" s="1032">
        <f>IF('Форма 4.2.1 | Резерв мощности'!$M$24="",1,0)</f>
        <v>1</v>
      </c>
    </row>
    <row r="41" spans="1:1">
      <c r="A41" s="1032">
        <f>IF('Форма 4.2.1 | Резерв мощности'!$O$24="",1,0)</f>
        <v>1</v>
      </c>
    </row>
    <row r="42" spans="1:1">
      <c r="A42" s="1032">
        <f>IF('Форма 4.2.1 | Резерв мощности'!$R$24="",1,0)</f>
        <v>1</v>
      </c>
    </row>
    <row r="43" spans="1:1">
      <c r="A43" s="1032">
        <f>IF('Форма 4.2.1 | Резерв мощности'!$T$24="",1,0)</f>
        <v>1</v>
      </c>
    </row>
    <row r="44" spans="1:1">
      <c r="A44" s="1032">
        <f>IF('Форма 4.2.1 | Резерв мощности'!$S$24="",1,0)</f>
        <v>0</v>
      </c>
    </row>
    <row r="45" spans="1:1">
      <c r="A45" s="1032">
        <f>IF('Форма 4.2.1 | Резерв мощности'!$U$24="",1,0)</f>
        <v>0</v>
      </c>
    </row>
    <row r="46" spans="1:1">
      <c r="A46" s="1032">
        <f>IF('Форма 4.2.2 | Т-ТН'!$O$23="",1,0)</f>
        <v>1</v>
      </c>
    </row>
    <row r="47" spans="1:1">
      <c r="A47" s="1032">
        <f>IF('Форма 4.2.2 | Т-ТН'!$M$24="",1,0)</f>
        <v>1</v>
      </c>
    </row>
    <row r="48" spans="1:1">
      <c r="A48" s="1032">
        <f>IF('Форма 4.2.2 | Т-ТН'!$R$24="",1,0)</f>
        <v>1</v>
      </c>
    </row>
    <row r="49" spans="1:1">
      <c r="A49" s="1032">
        <f>IF('Форма 4.2.2 | Т-ТН'!$T$24="",1,0)</f>
        <v>1</v>
      </c>
    </row>
    <row r="50" spans="1:1">
      <c r="A50" s="1032">
        <f>IF('Форма 4.2.2 | Т-ТН'!$S$24="",1,0)</f>
        <v>0</v>
      </c>
    </row>
    <row r="51" spans="1:1">
      <c r="A51" s="1032">
        <f>IF('Форма 4.2.2 | Т-ТН'!$U$24="",1,0)</f>
        <v>0</v>
      </c>
    </row>
    <row r="52" spans="1:1">
      <c r="A52" s="1032">
        <f>IF('Форма 4.2.2 | Т-передача ТЭ'!$O$23="",1,0)</f>
        <v>1</v>
      </c>
    </row>
    <row r="53" spans="1:1">
      <c r="A53" s="1032">
        <f>IF('Форма 4.2.2 | Т-передача ТЭ'!$M$24="",1,0)</f>
        <v>1</v>
      </c>
    </row>
    <row r="54" spans="1:1">
      <c r="A54" s="1032">
        <f>IF('Форма 4.2.2 | Т-передача ТЭ'!$R$24="",1,0)</f>
        <v>1</v>
      </c>
    </row>
    <row r="55" spans="1:1">
      <c r="A55" s="1032">
        <f>IF('Форма 4.2.2 | Т-передача ТЭ'!$T$24="",1,0)</f>
        <v>1</v>
      </c>
    </row>
    <row r="56" spans="1:1">
      <c r="A56" s="1032">
        <f>IF('Форма 4.2.2 | Т-передача ТЭ'!$S$24="",1,0)</f>
        <v>0</v>
      </c>
    </row>
    <row r="57" spans="1:1">
      <c r="A57" s="1032">
        <f>IF('Форма 4.2.2 | Т-передача ТЭ'!$U$24="",1,0)</f>
        <v>0</v>
      </c>
    </row>
    <row r="58" spans="1:1">
      <c r="A58" s="1032">
        <f>IF('Форма 4.2.2 | Т-передача ТН'!$O$23="",1,0)</f>
        <v>1</v>
      </c>
    </row>
    <row r="59" spans="1:1">
      <c r="A59" s="1032">
        <f>IF('Форма 4.2.2 | Т-передача ТН'!$M$24="",1,0)</f>
        <v>1</v>
      </c>
    </row>
    <row r="60" spans="1:1">
      <c r="A60" s="1032">
        <f>IF('Форма 4.2.2 | Т-передача ТН'!$R$24="",1,0)</f>
        <v>1</v>
      </c>
    </row>
    <row r="61" spans="1:1">
      <c r="A61" s="1032">
        <f>IF('Форма 4.2.2 | Т-передача ТН'!$T$24="",1,0)</f>
        <v>1</v>
      </c>
    </row>
    <row r="62" spans="1:1">
      <c r="A62" s="1032">
        <f>IF('Форма 4.2.2 | Т-передача ТН'!$S$24="",1,0)</f>
        <v>0</v>
      </c>
    </row>
    <row r="63" spans="1:1">
      <c r="A63" s="1032">
        <f>IF('Форма 4.2.2 | Т-передача ТН'!$U$24="",1,0)</f>
        <v>0</v>
      </c>
    </row>
    <row r="64" spans="1:1">
      <c r="A64" s="1032">
        <f>IF('Форма 4.2.3 | Т-гор.вода'!$O$23="",1,0)</f>
        <v>1</v>
      </c>
    </row>
    <row r="65" spans="1:1">
      <c r="A65" s="1032">
        <f>IF('Форма 4.2.3 | Т-гор.вода'!$M$24="",1,0)</f>
        <v>0</v>
      </c>
    </row>
    <row r="66" spans="1:1">
      <c r="A66" s="1032">
        <f>IF('Форма 4.2.3 | Т-гор.вода'!$W$24="",1,0)</f>
        <v>1</v>
      </c>
    </row>
    <row r="67" spans="1:1">
      <c r="A67" s="1032">
        <f>IF('Форма 4.2.3 | Т-гор.вода'!$Y$24="",1,0)</f>
        <v>1</v>
      </c>
    </row>
    <row r="68" spans="1:1">
      <c r="A68" s="1032">
        <f>IF('Форма 4.2.3 | Т-гор.вода'!$M$25="",1,0)</f>
        <v>1</v>
      </c>
    </row>
    <row r="69" spans="1:1">
      <c r="A69" s="1032">
        <f>IF('Форма 4.2.3 | Т-гор.вода'!$X$24="",1,0)</f>
        <v>0</v>
      </c>
    </row>
    <row r="70" spans="1:1">
      <c r="A70" s="1032">
        <f>IF('Форма 4.2.3 | Т-гор.вода'!$Z$24="",1,0)</f>
        <v>0</v>
      </c>
    </row>
    <row r="71" spans="1:1">
      <c r="A71" s="1032">
        <f>IF('Форма 4.2.4 | Т-подкл'!$AB$23="",1,0)</f>
        <v>1</v>
      </c>
    </row>
    <row r="72" spans="1:1">
      <c r="A72" s="1032">
        <f>IF('Форма 4.2.4 | Т-подкл'!$AD$23="",1,0)</f>
        <v>1</v>
      </c>
    </row>
    <row r="73" spans="1:1">
      <c r="A73" s="1032">
        <f>IF('Форма 4.2.4 | Т-подкл'!$N$23="",1,0)</f>
        <v>0</v>
      </c>
    </row>
    <row r="74" spans="1:1">
      <c r="A74" s="1032">
        <f>IF('Форма 4.2.4 | Т-подкл'!$R$23="",1,0)</f>
        <v>0</v>
      </c>
    </row>
    <row r="75" spans="1:1">
      <c r="A75" s="1032">
        <f>IF('Форма 4.2.4 | Т-подкл'!$V$23="",1,0)</f>
        <v>0</v>
      </c>
    </row>
    <row r="76" spans="1:1">
      <c r="A76" s="1032">
        <f>IF('Форма 4.2.4 | Т-подкл'!$AC$23="",1,0)</f>
        <v>0</v>
      </c>
    </row>
    <row r="77" spans="1:1">
      <c r="A77" s="1032">
        <f>IF('Форма 4.2.4 | Т-подкл'!$AE$23="",1,0)</f>
        <v>0</v>
      </c>
    </row>
    <row r="78" spans="1:1">
      <c r="A78" s="1032">
        <f>IF('Форма 4.2.5 | Т-подкл(инд)'!$M$23="",1,0)</f>
        <v>0</v>
      </c>
    </row>
    <row r="79" spans="1:1">
      <c r="A79" s="1032">
        <f>IF('Форма 4.2.5 | Т-подкл(инд)'!$P$23="",1,0)</f>
        <v>0</v>
      </c>
    </row>
    <row r="80" spans="1:1">
      <c r="A80" s="1032">
        <f>IF('Форма 4.2.5 | Т-подкл(инд)'!$S$23="",1,0)</f>
        <v>0</v>
      </c>
    </row>
    <row r="81" spans="1:1">
      <c r="A81" s="1032">
        <f>IF('Форма 4.2.5 | Т-подкл(инд)'!$T$23="",1,0)</f>
        <v>0</v>
      </c>
    </row>
    <row r="82" spans="1:1">
      <c r="A82" s="1032">
        <f>IF('Форма 4.2.5 | Т-подкл(инд)'!$V$23="",1,0)</f>
        <v>0</v>
      </c>
    </row>
    <row r="83" spans="1:1">
      <c r="A83" s="1032">
        <f>IF('Форма 4.7'!$E$12="",1,0)</f>
        <v>0</v>
      </c>
    </row>
    <row r="84" spans="1:1">
      <c r="A84" s="1032">
        <f>IF('Форма 4.7'!$F$12="",1,0)</f>
        <v>0</v>
      </c>
    </row>
    <row r="85" spans="1:1">
      <c r="A85" s="1032">
        <f>IF('Форма 4.8'!$G$11="",1,0)</f>
        <v>0</v>
      </c>
    </row>
    <row r="86" spans="1:1">
      <c r="A86" s="1032">
        <f>IF('Форма 4.8'!$G$12="",1,0)</f>
        <v>0</v>
      </c>
    </row>
    <row r="87" spans="1:1">
      <c r="A87" s="1032">
        <f>IF('Форма 4.8'!$H$12="",1,0)</f>
        <v>0</v>
      </c>
    </row>
    <row r="88" spans="1:1">
      <c r="A88" s="1032">
        <f>IF('Форма 4.8'!$H$13="",1,0)</f>
        <v>0</v>
      </c>
    </row>
    <row r="89" spans="1:1">
      <c r="A89" s="1032">
        <f>IF('Форма 4.8'!$E$15="",1,0)</f>
        <v>0</v>
      </c>
    </row>
    <row r="90" spans="1:1">
      <c r="A90" s="1032">
        <f>IF('Форма 4.8'!$H$15="",1,0)</f>
        <v>0</v>
      </c>
    </row>
    <row r="91" spans="1:1">
      <c r="A91" s="1032">
        <f>IF('Форма 4.8'!$G$18="",1,0)</f>
        <v>0</v>
      </c>
    </row>
    <row r="92" spans="1:1">
      <c r="A92" s="1032">
        <f>IF('Форма 4.8'!$G$23="",1,0)</f>
        <v>0</v>
      </c>
    </row>
    <row r="93" spans="1:1">
      <c r="A93" s="1032">
        <f>IF('Форма 4.8'!$G$28="",1,0)</f>
        <v>0</v>
      </c>
    </row>
    <row r="94" spans="1:1">
      <c r="A94" s="1032">
        <f>IF('Форма 4.8'!$E$34="",1,0)</f>
        <v>0</v>
      </c>
    </row>
    <row r="95" spans="1:1">
      <c r="A95" s="1032">
        <f>IF('Форма 4.8'!$H$34="",1,0)</f>
        <v>0</v>
      </c>
    </row>
    <row r="96" spans="1:1">
      <c r="A96" s="1032">
        <f>IF('Форма 4.8'!$G$31="",1,0)</f>
        <v>0</v>
      </c>
    </row>
    <row r="97" spans="1:1">
      <c r="A97" s="1032">
        <f>IF('Форма 1.0.2'!$E$12="",1,0)</f>
        <v>1</v>
      </c>
    </row>
    <row r="98" spans="1:1">
      <c r="A98" s="1032">
        <f>IF('Форма 1.0.2'!$F$12="",1,0)</f>
        <v>1</v>
      </c>
    </row>
    <row r="99" spans="1:1">
      <c r="A99" s="1032">
        <f>IF('Форма 1.0.2'!$G$12="",1,0)</f>
        <v>1</v>
      </c>
    </row>
    <row r="100" spans="1:1">
      <c r="A100" s="1032">
        <f>IF('Форма 1.0.2'!$H$12="",1,0)</f>
        <v>1</v>
      </c>
    </row>
    <row r="101" spans="1:1">
      <c r="A101" s="1032">
        <f>IF('Форма 1.0.2'!$I$12="",1,0)</f>
        <v>1</v>
      </c>
    </row>
    <row r="102" spans="1:1">
      <c r="A102" s="1032">
        <f>IF('Форма 1.0.2'!$J$12="",1,0)</f>
        <v>1</v>
      </c>
    </row>
    <row r="103" spans="1:1">
      <c r="A103" s="1032">
        <f>IF('Сведения об изменении'!$E$12="",1,0)</f>
        <v>1</v>
      </c>
    </row>
    <row r="104" spans="1:1">
      <c r="A104" s="1092">
        <f>IF('Форма 4.2.4 | Т-подкл'!$AA$23="",1,0)</f>
        <v>1</v>
      </c>
    </row>
    <row r="105" spans="1:1">
      <c r="A105" s="1092">
        <f>IF('Форма 4.2.4 | Т-подкл'!$Z$23="",1,0)</f>
        <v>1</v>
      </c>
    </row>
    <row r="106" spans="1:1">
      <c r="A106" s="1099">
        <f>IF('Форма 4.7'!$F$15="",1,0)</f>
        <v>0</v>
      </c>
    </row>
    <row r="107" spans="1:1">
      <c r="A107" s="1099">
        <f>IF('Форма 4.7'!$E$15="",1,0)</f>
        <v>0</v>
      </c>
    </row>
    <row r="108" spans="1:1">
      <c r="A108" s="1099">
        <f>IF(Территории!$E$12="",1,0)</f>
        <v>0</v>
      </c>
    </row>
    <row r="109" spans="1:1">
      <c r="A109" s="1099">
        <f>IF('Перечень тарифов'!$E$21="",1,0)</f>
        <v>0</v>
      </c>
    </row>
    <row r="110" spans="1:1">
      <c r="A110" s="1099">
        <f>IF('Перечень тарифов'!$F$21="",1,0)</f>
        <v>0</v>
      </c>
    </row>
    <row r="111" spans="1:1">
      <c r="A111" s="1099">
        <f>IF('Перечень тарифов'!$K$21="",1,0)</f>
        <v>0</v>
      </c>
    </row>
    <row r="112" spans="1:1">
      <c r="A112" s="1099">
        <f>IF('Перечень тарифов'!$O$21="",1,0)</f>
        <v>0</v>
      </c>
    </row>
    <row r="113" spans="1:1">
      <c r="A113" s="1099">
        <f>IF('Перечень тарифов'!$S$21="",1,0)</f>
        <v>0</v>
      </c>
    </row>
    <row r="114" spans="1:1">
      <c r="A114" s="1099">
        <f>IF('Перечень тарифов'!$G$21="",1,0)</f>
        <v>0</v>
      </c>
    </row>
    <row r="115" spans="1:1">
      <c r="A115" s="1111">
        <f>IF('Форма 4.2.5 | Т-подкл(инд)'!$U$23="",1,0)</f>
        <v>0</v>
      </c>
    </row>
    <row r="116" spans="1:1">
      <c r="A116" s="1111">
        <f>IF('Форма 4.8'!$G$19="",1,0)</f>
        <v>0</v>
      </c>
    </row>
    <row r="117" spans="1:1">
      <c r="A117" s="1111">
        <f>IF('Форма 4.8'!$G$24="",1,0)</f>
        <v>0</v>
      </c>
    </row>
    <row r="118" spans="1:1">
      <c r="A118" s="1111">
        <f>IF('Форма 4.8'!$G$25="",1,0)</f>
        <v>0</v>
      </c>
    </row>
  </sheetData>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LINK">
    <tabColor indexed="47"/>
  </sheetPr>
  <dimension ref="A1:C3"/>
  <sheetViews>
    <sheetView showGridLines="0" zoomScaleNormal="100" workbookViewId="0"/>
  </sheetViews>
  <sheetFormatPr defaultRowHeight="11.25"/>
  <cols>
    <col min="1" max="16384" width="9.140625" style="1121"/>
  </cols>
  <sheetData>
    <row r="1" spans="1:3">
      <c r="A1" s="1121" t="s">
        <v>512</v>
      </c>
      <c r="B1" s="1121" t="s">
        <v>513</v>
      </c>
      <c r="C1" s="1121" t="s">
        <v>67</v>
      </c>
    </row>
    <row r="2" spans="1:3">
      <c r="A2" s="1121">
        <v>4189678</v>
      </c>
      <c r="B2" s="1121" t="s">
        <v>1423</v>
      </c>
      <c r="C2" s="1121" t="s">
        <v>1424</v>
      </c>
    </row>
    <row r="3" spans="1:3">
      <c r="A3" s="1121">
        <v>4190415</v>
      </c>
      <c r="B3" s="1121" t="s">
        <v>1425</v>
      </c>
      <c r="C3" s="1121" t="s">
        <v>1424</v>
      </c>
    </row>
  </sheetData>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DS">
    <tabColor rgb="FFFFCC99"/>
  </sheetPr>
  <dimension ref="B3:B6"/>
  <sheetViews>
    <sheetView showGridLines="0" zoomScaleNormal="100" workbookViewId="0"/>
  </sheetViews>
  <sheetFormatPr defaultRowHeight="11.25"/>
  <cols>
    <col min="1" max="1" width="9.140625" style="259"/>
    <col min="2" max="2" width="66" style="259" customWidth="1"/>
    <col min="3" max="16384" width="9.140625" style="259"/>
  </cols>
  <sheetData>
    <row r="3" spans="2:2">
      <c r="B3" s="353" t="s">
        <v>2851</v>
      </c>
    </row>
    <row r="4" spans="2:2">
      <c r="B4" s="353" t="s">
        <v>516</v>
      </c>
    </row>
    <row r="5" spans="2:2">
      <c r="B5" s="353" t="s">
        <v>517</v>
      </c>
    </row>
    <row r="6" spans="2:2">
      <c r="B6" s="353" t="s">
        <v>518</v>
      </c>
    </row>
  </sheetData>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HTTP">
    <tabColor rgb="FFFFCC99"/>
  </sheetPr>
  <dimension ref="A1"/>
  <sheetViews>
    <sheetView showGridLines="0" zoomScaleNormal="100" workbookViewId="0"/>
  </sheetViews>
  <sheetFormatPr defaultRowHeight="11.25"/>
  <sheetData/>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zimChoose">
    <tabColor indexed="47"/>
  </sheetPr>
  <dimension ref="A1"/>
  <sheetViews>
    <sheetView showGridLines="0" zoomScaleNormal="85" workbookViewId="0"/>
  </sheetViews>
  <sheetFormatPr defaultRowHeight="11.25"/>
  <cols>
    <col min="1" max="1" width="9.140625" style="290"/>
    <col min="2" max="16384" width="9.140625" style="192"/>
  </cols>
  <sheetData/>
  <sheetProtection formatColumns="0" formatRows="0"/>
  <pageMargins left="0.75" right="0.75" top="1" bottom="1" header="0.5" footer="0.5"/>
  <pageSetup paperSize="9" orientation="portrait"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SheetMain">
    <tabColor rgb="FFFFCC99"/>
  </sheetPr>
  <dimension ref="A1:E8"/>
  <sheetViews>
    <sheetView showGridLines="0" zoomScaleNormal="100" workbookViewId="0"/>
  </sheetViews>
  <sheetFormatPr defaultRowHeight="15"/>
  <cols>
    <col min="1" max="1" width="38.42578125" style="228" customWidth="1"/>
    <col min="2" max="16384" width="9.140625" style="228"/>
  </cols>
  <sheetData>
    <row r="1" spans="1:5">
      <c r="A1" s="229" t="s">
        <v>392</v>
      </c>
      <c r="B1" s="229" t="s">
        <v>393</v>
      </c>
      <c r="C1" s="229"/>
      <c r="D1" s="229"/>
      <c r="E1" s="229"/>
    </row>
    <row r="2" spans="1:5">
      <c r="A2" s="229"/>
      <c r="B2" s="229"/>
      <c r="C2" s="229"/>
      <c r="D2" s="229"/>
      <c r="E2" s="229"/>
    </row>
    <row r="3" spans="1:5">
      <c r="A3" s="229"/>
      <c r="B3" s="229"/>
      <c r="C3" s="229"/>
      <c r="D3" s="229"/>
      <c r="E3" s="229"/>
    </row>
    <row r="4" spans="1:5">
      <c r="A4" s="229"/>
      <c r="B4" s="229"/>
      <c r="C4" s="229"/>
      <c r="D4" s="229"/>
      <c r="E4" s="229"/>
    </row>
    <row r="5" spans="1:5">
      <c r="A5" s="229"/>
      <c r="B5" s="229"/>
      <c r="C5" s="229"/>
      <c r="D5" s="229"/>
      <c r="E5" s="229"/>
    </row>
    <row r="6" spans="1:5">
      <c r="A6" s="229"/>
      <c r="B6" s="229"/>
      <c r="C6" s="229"/>
      <c r="D6" s="229"/>
      <c r="E6" s="229"/>
    </row>
    <row r="7" spans="1:5">
      <c r="A7" s="229"/>
      <c r="B7" s="229"/>
      <c r="C7" s="229"/>
      <c r="D7" s="229"/>
      <c r="E7" s="229"/>
    </row>
    <row r="8" spans="1:5">
      <c r="A8" s="229"/>
      <c r="B8" s="229"/>
      <c r="C8" s="229"/>
      <c r="D8" s="229"/>
      <c r="E8" s="229"/>
    </row>
  </sheetData>
  <sheetProtection formatColumns="0" formatRows="0"/>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VT">
    <tabColor indexed="47"/>
  </sheetPr>
  <dimension ref="A1:B12"/>
  <sheetViews>
    <sheetView showGridLines="0" zoomScaleNormal="100" workbookViewId="0"/>
  </sheetViews>
  <sheetFormatPr defaultRowHeight="11.25"/>
  <cols>
    <col min="1" max="1" width="9.140625" style="1121"/>
    <col min="2" max="2" width="65.28515625" style="1121" customWidth="1"/>
    <col min="3" max="3" width="41" style="1121" customWidth="1"/>
    <col min="4" max="16384" width="9.140625" style="1121"/>
  </cols>
  <sheetData>
    <row r="1" spans="1:2">
      <c r="A1" s="1121" t="s">
        <v>330</v>
      </c>
      <c r="B1" s="1121" t="s">
        <v>331</v>
      </c>
    </row>
    <row r="2" spans="1:2">
      <c r="A2" s="1121">
        <v>4213775</v>
      </c>
      <c r="B2" s="1121" t="s">
        <v>612</v>
      </c>
    </row>
    <row r="3" spans="1:2">
      <c r="A3" s="1121">
        <v>4213784</v>
      </c>
      <c r="B3" s="1121" t="s">
        <v>771</v>
      </c>
    </row>
    <row r="4" spans="1:2">
      <c r="A4" s="1121">
        <v>4213781</v>
      </c>
      <c r="B4" s="1121" t="s">
        <v>770</v>
      </c>
    </row>
    <row r="5" spans="1:2">
      <c r="A5" s="1121">
        <v>4213776</v>
      </c>
      <c r="B5" s="1121" t="s">
        <v>613</v>
      </c>
    </row>
    <row r="6" spans="1:2">
      <c r="A6" s="1121">
        <v>4213777</v>
      </c>
      <c r="B6" s="1121" t="s">
        <v>614</v>
      </c>
    </row>
    <row r="7" spans="1:2">
      <c r="A7" s="1121">
        <v>4238670</v>
      </c>
      <c r="B7" s="1121" t="s">
        <v>761</v>
      </c>
    </row>
    <row r="8" spans="1:2">
      <c r="A8" s="1121">
        <v>4213778</v>
      </c>
      <c r="B8" s="1121" t="s">
        <v>615</v>
      </c>
    </row>
    <row r="9" spans="1:2">
      <c r="A9" s="1121">
        <v>4213780</v>
      </c>
      <c r="B9" s="1121" t="s">
        <v>616</v>
      </c>
    </row>
    <row r="10" spans="1:2">
      <c r="A10" s="1121">
        <v>4213779</v>
      </c>
      <c r="B10" s="1121" t="s">
        <v>619</v>
      </c>
    </row>
    <row r="11" spans="1:2">
      <c r="A11" s="1121">
        <v>4213783</v>
      </c>
      <c r="B11" s="1121" t="s">
        <v>618</v>
      </c>
    </row>
    <row r="12" spans="1:2">
      <c r="A12" s="1121">
        <v>4213782</v>
      </c>
      <c r="B12" s="1121" t="s">
        <v>617</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0">
    <tabColor rgb="FFCCCCFF"/>
  </sheetPr>
  <dimension ref="A1:L54"/>
  <sheetViews>
    <sheetView showGridLines="0" tabSelected="1" topLeftCell="D1" zoomScaleNormal="100" workbookViewId="0">
      <selection activeCell="F31" sqref="F31"/>
    </sheetView>
  </sheetViews>
  <sheetFormatPr defaultRowHeight="11.25"/>
  <cols>
    <col min="1" max="1" width="10.7109375" style="198" hidden="1" customWidth="1"/>
    <col min="2" max="2" width="10.7109375" style="90" hidden="1" customWidth="1"/>
    <col min="3" max="3" width="3.7109375" style="20" hidden="1" customWidth="1"/>
    <col min="4" max="4" width="1.7109375" style="23" customWidth="1"/>
    <col min="5" max="5" width="55.28515625" style="23" customWidth="1"/>
    <col min="6" max="6" width="50.7109375" style="23" customWidth="1"/>
    <col min="7" max="7" width="3.7109375" style="22" customWidth="1"/>
    <col min="8" max="8" width="9.140625" style="23"/>
    <col min="9" max="9" width="9.140625" style="55"/>
    <col min="10" max="10" width="30" style="23" customWidth="1"/>
    <col min="11" max="16384" width="9.140625" style="23"/>
  </cols>
  <sheetData>
    <row r="1" spans="1:12" s="386" customFormat="1" ht="3" customHeight="1">
      <c r="A1" s="384"/>
      <c r="B1" s="385"/>
      <c r="F1" s="386">
        <v>31211886</v>
      </c>
      <c r="G1" s="387"/>
      <c r="I1" s="387"/>
    </row>
    <row r="2" spans="1:12" s="18" customFormat="1" ht="14.25">
      <c r="A2" s="197"/>
      <c r="B2" s="90"/>
      <c r="E2" s="392" t="str">
        <f>"Код шаблона: " &amp; GetCode()</f>
        <v>Код шаблона: FAS.JKH.OPEN.INFO.PRICE.WARM</v>
      </c>
      <c r="F2" s="441"/>
      <c r="G2" s="391"/>
      <c r="H2" s="391"/>
      <c r="I2" s="391"/>
      <c r="J2" s="391"/>
      <c r="K2" s="391"/>
      <c r="L2" s="391"/>
    </row>
    <row r="3" spans="1:12" ht="14.25">
      <c r="E3" s="393" t="str">
        <f>"Версия " &amp; GetVersion()</f>
        <v>Версия 1.0.2</v>
      </c>
      <c r="F3" s="441"/>
      <c r="G3" s="43"/>
      <c r="H3" s="43"/>
      <c r="I3" s="43"/>
      <c r="J3" s="43"/>
      <c r="K3" s="43"/>
      <c r="L3" s="261"/>
    </row>
    <row r="4" spans="1:12" s="371" customFormat="1" ht="6">
      <c r="A4" s="365"/>
      <c r="B4" s="366"/>
      <c r="C4" s="367"/>
      <c r="D4" s="368"/>
      <c r="E4" s="388"/>
      <c r="F4" s="389"/>
      <c r="G4" s="390"/>
      <c r="I4" s="372"/>
    </row>
    <row r="5" spans="1:12" ht="22.5">
      <c r="D5" s="24"/>
      <c r="E5" s="1145" t="s">
        <v>769</v>
      </c>
      <c r="F5" s="1146"/>
      <c r="G5" s="434"/>
      <c r="J5" s="308"/>
    </row>
    <row r="6" spans="1:12" s="371" customFormat="1" ht="6">
      <c r="A6" s="365"/>
      <c r="B6" s="366"/>
      <c r="C6" s="367"/>
      <c r="D6" s="368"/>
      <c r="E6" s="373"/>
      <c r="F6" s="374"/>
      <c r="G6" s="375"/>
      <c r="I6" s="372"/>
    </row>
    <row r="7" spans="1:12" ht="27">
      <c r="D7" s="24"/>
      <c r="E7" s="25" t="s">
        <v>52</v>
      </c>
      <c r="F7" s="327" t="s">
        <v>169</v>
      </c>
      <c r="G7" s="383"/>
    </row>
    <row r="8" spans="1:12" s="371" customFormat="1" ht="6">
      <c r="A8" s="365"/>
      <c r="B8" s="366"/>
      <c r="C8" s="367"/>
      <c r="D8" s="368"/>
      <c r="E8" s="369"/>
      <c r="F8" s="370"/>
      <c r="G8" s="368"/>
      <c r="I8" s="372"/>
    </row>
    <row r="9" spans="1:12" ht="27">
      <c r="D9" s="24"/>
      <c r="E9" s="25" t="s">
        <v>474</v>
      </c>
      <c r="F9" s="348" t="s">
        <v>85</v>
      </c>
      <c r="G9" s="382"/>
    </row>
    <row r="10" spans="1:12" s="371" customFormat="1" ht="6">
      <c r="A10" s="376"/>
      <c r="B10" s="366"/>
      <c r="C10" s="367"/>
      <c r="D10" s="377"/>
      <c r="E10" s="373"/>
      <c r="F10" s="378"/>
      <c r="G10" s="379"/>
      <c r="I10" s="372"/>
    </row>
    <row r="11" spans="1:12" ht="27">
      <c r="A11" s="200"/>
      <c r="D11" s="24"/>
      <c r="E11" s="81" t="s">
        <v>472</v>
      </c>
      <c r="F11" s="1115" t="s">
        <v>1426</v>
      </c>
      <c r="G11" s="380"/>
    </row>
    <row r="12" spans="1:12" ht="27">
      <c r="D12" s="24"/>
      <c r="E12" s="81" t="s">
        <v>473</v>
      </c>
      <c r="F12" s="1115" t="s">
        <v>1427</v>
      </c>
      <c r="G12" s="382"/>
    </row>
    <row r="13" spans="1:12" s="371" customFormat="1" ht="6">
      <c r="A13" s="376"/>
      <c r="B13" s="366"/>
      <c r="C13" s="367"/>
      <c r="D13" s="377"/>
      <c r="E13" s="373"/>
      <c r="F13" s="378"/>
      <c r="G13" s="379"/>
      <c r="I13" s="372"/>
    </row>
    <row r="14" spans="1:12" ht="27">
      <c r="D14" s="24"/>
      <c r="E14" s="81" t="s">
        <v>369</v>
      </c>
      <c r="F14" s="328" t="s">
        <v>42</v>
      </c>
      <c r="G14" s="382"/>
    </row>
    <row r="15" spans="1:12" ht="27" hidden="1">
      <c r="D15" s="24"/>
      <c r="E15" s="81" t="s">
        <v>299</v>
      </c>
      <c r="F15" s="330" t="s">
        <v>776</v>
      </c>
      <c r="G15" s="382"/>
    </row>
    <row r="16" spans="1:12" ht="27" hidden="1">
      <c r="D16" s="24"/>
      <c r="E16" s="81" t="s">
        <v>599</v>
      </c>
      <c r="F16" s="330"/>
      <c r="G16" s="382"/>
    </row>
    <row r="17" spans="1:9" ht="19.5">
      <c r="D17" s="24"/>
      <c r="E17" s="25"/>
      <c r="F17" s="444" t="s">
        <v>607</v>
      </c>
      <c r="G17" s="21"/>
    </row>
    <row r="18" spans="1:9" ht="27">
      <c r="D18" s="24"/>
      <c r="E18" s="81" t="s">
        <v>502</v>
      </c>
      <c r="F18" s="1116" t="s">
        <v>2842</v>
      </c>
      <c r="G18" s="382"/>
    </row>
    <row r="19" spans="1:9" ht="27">
      <c r="D19" s="24"/>
      <c r="E19" s="81" t="s">
        <v>596</v>
      </c>
      <c r="F19" s="329" t="s">
        <v>1426</v>
      </c>
      <c r="G19" s="382"/>
    </row>
    <row r="20" spans="1:9" ht="27">
      <c r="D20" s="24"/>
      <c r="E20" s="81" t="s">
        <v>595</v>
      </c>
      <c r="F20" s="328" t="s">
        <v>2843</v>
      </c>
      <c r="G20" s="382"/>
    </row>
    <row r="21" spans="1:9" ht="27">
      <c r="D21" s="24"/>
      <c r="E21" s="81" t="s">
        <v>501</v>
      </c>
      <c r="F21" s="1116" t="s">
        <v>2844</v>
      </c>
      <c r="G21" s="382"/>
    </row>
    <row r="22" spans="1:9" ht="19.5" hidden="1">
      <c r="D22" s="24"/>
      <c r="E22" s="25"/>
      <c r="F22" s="444" t="s">
        <v>608</v>
      </c>
      <c r="G22" s="21"/>
    </row>
    <row r="23" spans="1:9" ht="27" hidden="1">
      <c r="D23" s="24"/>
      <c r="E23" s="81" t="s">
        <v>611</v>
      </c>
      <c r="F23" s="332"/>
      <c r="G23" s="382"/>
    </row>
    <row r="24" spans="1:9" ht="27" hidden="1">
      <c r="D24" s="24"/>
      <c r="E24" s="81" t="s">
        <v>610</v>
      </c>
      <c r="F24" s="330"/>
      <c r="G24" s="382"/>
    </row>
    <row r="25" spans="1:9" ht="27" hidden="1">
      <c r="D25" s="24"/>
      <c r="E25" s="81" t="s">
        <v>609</v>
      </c>
      <c r="F25" s="332"/>
      <c r="G25" s="382"/>
    </row>
    <row r="26" spans="1:9" ht="27" hidden="1">
      <c r="D26" s="24"/>
      <c r="E26" s="81" t="s">
        <v>501</v>
      </c>
      <c r="F26" s="332"/>
      <c r="G26" s="382"/>
    </row>
    <row r="27" spans="1:9" s="371" customFormat="1" ht="35.1" customHeight="1">
      <c r="A27" s="376"/>
      <c r="B27" s="366"/>
      <c r="C27" s="367"/>
      <c r="D27" s="377"/>
      <c r="E27" s="373"/>
      <c r="F27" s="378"/>
      <c r="G27" s="379"/>
      <c r="I27" s="372"/>
    </row>
    <row r="28" spans="1:9" ht="27">
      <c r="D28" s="24"/>
      <c r="E28" s="81" t="s">
        <v>170</v>
      </c>
      <c r="F28" s="348" t="s">
        <v>85</v>
      </c>
      <c r="G28" s="382"/>
    </row>
    <row r="29" spans="1:9" ht="27">
      <c r="C29" s="28"/>
      <c r="D29" s="29"/>
      <c r="E29" s="30" t="s">
        <v>79</v>
      </c>
      <c r="F29" s="331" t="s">
        <v>1507</v>
      </c>
      <c r="G29" s="381"/>
    </row>
    <row r="30" spans="1:9" ht="27" hidden="1">
      <c r="C30" s="28"/>
      <c r="D30" s="29"/>
      <c r="E30" s="52" t="s">
        <v>203</v>
      </c>
      <c r="F30" s="332"/>
      <c r="G30" s="381"/>
    </row>
    <row r="31" spans="1:9" ht="27">
      <c r="C31" s="28"/>
      <c r="D31" s="29"/>
      <c r="E31" s="30" t="s">
        <v>53</v>
      </c>
      <c r="F31" s="331" t="s">
        <v>1508</v>
      </c>
      <c r="G31" s="381"/>
    </row>
    <row r="32" spans="1:9" ht="27">
      <c r="C32" s="28"/>
      <c r="D32" s="29"/>
      <c r="E32" s="30" t="s">
        <v>54</v>
      </c>
      <c r="F32" s="331" t="s">
        <v>1449</v>
      </c>
      <c r="G32" s="381"/>
      <c r="H32" s="31"/>
    </row>
    <row r="33" spans="1:9" s="371" customFormat="1" ht="6">
      <c r="A33" s="376"/>
      <c r="B33" s="366"/>
      <c r="C33" s="367"/>
      <c r="D33" s="377"/>
      <c r="E33" s="373"/>
      <c r="F33" s="378"/>
      <c r="G33" s="379"/>
      <c r="I33" s="372"/>
    </row>
    <row r="34" spans="1:9" ht="27">
      <c r="A34" s="199"/>
      <c r="D34" s="26"/>
      <c r="E34" s="798" t="s">
        <v>723</v>
      </c>
      <c r="F34" s="1117" t="s">
        <v>726</v>
      </c>
      <c r="G34" s="380"/>
    </row>
    <row r="35" spans="1:9" s="371" customFormat="1" ht="6">
      <c r="A35" s="376"/>
      <c r="B35" s="366"/>
      <c r="C35" s="367"/>
      <c r="D35" s="377"/>
      <c r="E35" s="373"/>
      <c r="F35" s="378"/>
      <c r="G35" s="379"/>
      <c r="I35" s="372"/>
    </row>
    <row r="36" spans="1:9" ht="27">
      <c r="A36" s="199"/>
      <c r="D36" s="26"/>
      <c r="E36" s="81" t="s">
        <v>243</v>
      </c>
      <c r="F36" s="827" t="s">
        <v>204</v>
      </c>
      <c r="G36" s="380"/>
    </row>
    <row r="37" spans="1:9" s="371" customFormat="1" ht="6">
      <c r="A37" s="365"/>
      <c r="B37" s="366"/>
      <c r="C37" s="367"/>
      <c r="D37" s="368"/>
      <c r="E37" s="369"/>
      <c r="F37" s="370"/>
      <c r="G37" s="368"/>
      <c r="I37" s="372"/>
    </row>
    <row r="38" spans="1:9" ht="27">
      <c r="B38" s="189"/>
      <c r="D38" s="24"/>
      <c r="E38" s="81" t="s">
        <v>729</v>
      </c>
      <c r="F38" s="348" t="s">
        <v>84</v>
      </c>
      <c r="G38" s="382"/>
      <c r="I38" s="19"/>
    </row>
    <row r="39" spans="1:9" s="371" customFormat="1" ht="6">
      <c r="A39" s="376"/>
      <c r="B39" s="366"/>
      <c r="C39" s="367"/>
      <c r="D39" s="377"/>
      <c r="E39" s="373"/>
      <c r="F39" s="378"/>
      <c r="G39" s="379"/>
      <c r="I39" s="372"/>
    </row>
    <row r="40" spans="1:9" ht="27">
      <c r="A40" s="201"/>
      <c r="B40" s="92"/>
      <c r="D40" s="33"/>
      <c r="E40" s="32" t="s">
        <v>546</v>
      </c>
      <c r="F40" s="1116" t="s">
        <v>2845</v>
      </c>
      <c r="G40" s="380"/>
    </row>
    <row r="41" spans="1:9" ht="27">
      <c r="A41" s="201"/>
      <c r="B41" s="92"/>
      <c r="D41" s="33"/>
      <c r="E41" s="41" t="s">
        <v>547</v>
      </c>
      <c r="F41" s="1116" t="s">
        <v>2846</v>
      </c>
      <c r="G41" s="380"/>
    </row>
    <row r="42" spans="1:9" ht="19.5">
      <c r="D42" s="24"/>
      <c r="E42" s="25"/>
      <c r="F42" s="444" t="s">
        <v>578</v>
      </c>
      <c r="G42" s="21"/>
    </row>
    <row r="43" spans="1:9" ht="27">
      <c r="A43" s="201"/>
      <c r="D43" s="21"/>
      <c r="E43" s="442" t="s">
        <v>87</v>
      </c>
      <c r="F43" s="448" t="s">
        <v>2847</v>
      </c>
      <c r="G43" s="380"/>
    </row>
    <row r="44" spans="1:9" ht="27">
      <c r="A44" s="201"/>
      <c r="B44" s="92"/>
      <c r="D44" s="33"/>
      <c r="E44" s="442" t="s">
        <v>88</v>
      </c>
      <c r="F44" s="448" t="s">
        <v>2848</v>
      </c>
      <c r="G44" s="380"/>
    </row>
    <row r="45" spans="1:9" ht="27">
      <c r="A45" s="201"/>
      <c r="B45" s="92"/>
      <c r="D45" s="33"/>
      <c r="E45" s="442" t="s">
        <v>579</v>
      </c>
      <c r="F45" s="448" t="s">
        <v>2849</v>
      </c>
      <c r="G45" s="380"/>
    </row>
    <row r="46" spans="1:9" ht="27">
      <c r="D46" s="24"/>
      <c r="E46" s="443" t="s">
        <v>580</v>
      </c>
      <c r="F46" s="448" t="s">
        <v>2850</v>
      </c>
      <c r="G46" s="382"/>
    </row>
    <row r="47" spans="1:9" ht="20.100000000000001" customHeight="1">
      <c r="A47" s="201"/>
      <c r="D47" s="21"/>
      <c r="F47" s="163"/>
      <c r="G47" s="27"/>
    </row>
    <row r="48" spans="1:9" ht="19.5">
      <c r="A48" s="201"/>
      <c r="B48" s="92"/>
      <c r="D48" s="33"/>
      <c r="E48" s="32"/>
      <c r="F48" s="164"/>
      <c r="G48" s="27"/>
    </row>
    <row r="49" spans="1:9" ht="19.5">
      <c r="A49" s="201"/>
      <c r="B49" s="92"/>
      <c r="D49" s="33"/>
      <c r="E49" s="32"/>
      <c r="F49" s="164"/>
      <c r="G49" s="27"/>
    </row>
    <row r="50" spans="1:9" ht="19.5">
      <c r="A50" s="201"/>
      <c r="B50" s="92"/>
      <c r="D50" s="33"/>
      <c r="E50" s="41"/>
      <c r="F50" s="164"/>
      <c r="G50" s="27"/>
    </row>
    <row r="51" spans="1:9" ht="19.5">
      <c r="A51" s="201"/>
      <c r="B51" s="92"/>
      <c r="D51" s="33"/>
      <c r="E51" s="32"/>
      <c r="F51" s="164"/>
      <c r="G51" s="27"/>
    </row>
    <row r="54" spans="1:9">
      <c r="E54" s="1147"/>
      <c r="F54" s="1147"/>
      <c r="G54" s="1147"/>
      <c r="H54" s="1147"/>
      <c r="I54" s="1147"/>
    </row>
  </sheetData>
  <sheetProtection password="FA9C" sheet="1" objects="1" scenarios="1" formatColumns="0" formatRows="0"/>
  <dataConsolidate leftLabels="1" link="1"/>
  <mergeCells count="2">
    <mergeCell ref="E5:F5"/>
    <mergeCell ref="E54:I54"/>
  </mergeCells>
  <phoneticPr fontId="13" type="noConversion"/>
  <dataValidations xWindow="446" yWindow="425" count="5">
    <dataValidation type="textLength" operator="lessThanOrEqual" allowBlank="1" showInputMessage="1" showErrorMessage="1" errorTitle="Ошибка" error="Допускается ввод не более 900 символов!" sqref="F48:F51 F30 F40:F41 F18 F43:F46 F20:F21 F23 F25:F26">
      <formula1>900</formula1>
    </dataValidation>
    <dataValidation type="list" allowBlank="1" showInputMessage="1" showErrorMessage="1" errorTitle="Ошибка" error="Выберите значение из списка" prompt="Выберите значение из списка" sqref="F36">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4 F19 F15:F16"/>
    <dataValidation type="list" allowBlank="1" showInputMessage="1" showErrorMessage="1" errorTitle="Ошибка" error="Выберите значение из списка" prompt="Выберите значение из списка" sqref="F14">
      <formula1>kind_of_data_type</formula1>
    </dataValidation>
    <dataValidation allowBlank="1" showInputMessage="1" showErrorMessage="1" prompt="Для выбора выполните двойной щелчок левой клавиши мыши по соответствующей ячейке." sqref="F28 F9 F38"/>
  </dataValidations>
  <pageMargins left="0.75" right="0.75" top="1" bottom="1" header="0.5" footer="0.5"/>
  <pageSetup paperSize="8" orientation="portrait" r:id="rId1"/>
  <headerFooter alignWithMargins="0"/>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VED">
    <tabColor indexed="47"/>
  </sheetPr>
  <dimension ref="A1:B11"/>
  <sheetViews>
    <sheetView showGridLines="0" zoomScaleNormal="100" workbookViewId="0"/>
  </sheetViews>
  <sheetFormatPr defaultRowHeight="11.25"/>
  <cols>
    <col min="1" max="1" width="9.140625" style="1121"/>
    <col min="2" max="2" width="65.28515625" style="1121" customWidth="1"/>
    <col min="3" max="3" width="41" style="1121" customWidth="1"/>
    <col min="4" max="16384" width="9.140625" style="1121"/>
  </cols>
  <sheetData>
    <row r="1" spans="1:2">
      <c r="A1" s="1121" t="s">
        <v>330</v>
      </c>
      <c r="B1" s="1121" t="s">
        <v>332</v>
      </c>
    </row>
    <row r="2" spans="1:2">
      <c r="A2" s="1121">
        <v>4190064</v>
      </c>
      <c r="B2" s="1121" t="s">
        <v>1413</v>
      </c>
    </row>
    <row r="3" spans="1:2">
      <c r="A3" s="1121">
        <v>4190065</v>
      </c>
      <c r="B3" s="1121" t="s">
        <v>1414</v>
      </c>
    </row>
    <row r="4" spans="1:2">
      <c r="A4" s="1121">
        <v>4190066</v>
      </c>
      <c r="B4" s="1121" t="s">
        <v>1415</v>
      </c>
    </row>
    <row r="5" spans="1:2">
      <c r="A5" s="1121">
        <v>4190067</v>
      </c>
      <c r="B5" s="1121" t="s">
        <v>1416</v>
      </c>
    </row>
    <row r="6" spans="1:2">
      <c r="A6" s="1121">
        <v>4190068</v>
      </c>
      <c r="B6" s="1121" t="s">
        <v>1417</v>
      </c>
    </row>
    <row r="7" spans="1:2">
      <c r="A7" s="1121">
        <v>4190069</v>
      </c>
      <c r="B7" s="1121" t="s">
        <v>1418</v>
      </c>
    </row>
    <row r="8" spans="1:2">
      <c r="A8" s="1121">
        <v>4190070</v>
      </c>
      <c r="B8" s="1121" t="s">
        <v>1419</v>
      </c>
    </row>
    <row r="9" spans="1:2">
      <c r="A9" s="1121">
        <v>4190071</v>
      </c>
      <c r="B9" s="1121" t="s">
        <v>1420</v>
      </c>
    </row>
    <row r="10" spans="1:2">
      <c r="A10" s="1121">
        <v>4190072</v>
      </c>
      <c r="B10" s="1121" t="s">
        <v>1421</v>
      </c>
    </row>
    <row r="11" spans="1:2">
      <c r="A11" s="1121">
        <v>4190073</v>
      </c>
      <c r="B11" s="1121" t="s">
        <v>1422</v>
      </c>
    </row>
  </sheetData>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Obj">
    <tabColor indexed="47"/>
  </sheetPr>
  <dimension ref="A1"/>
  <sheetViews>
    <sheetView showGridLines="0" zoomScaleNormal="100" workbookViewId="0"/>
  </sheetViews>
  <sheetFormatPr defaultRowHeight="12.75"/>
  <cols>
    <col min="1" max="16384" width="9.140625" style="184"/>
  </cols>
  <sheetData>
    <row r="1" spans="1:1">
      <c r="A1" s="54"/>
    </row>
  </sheetData>
  <pageMargins left="0.75" right="0.75" top="1" bottom="1" header="0.5" footer="0.5"/>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llSheetsInThisWorkbook">
    <tabColor indexed="47"/>
  </sheetPr>
  <dimension ref="A1:B241"/>
  <sheetViews>
    <sheetView showGridLines="0" zoomScaleNormal="100" workbookViewId="0"/>
  </sheetViews>
  <sheetFormatPr defaultRowHeight="11.25"/>
  <cols>
    <col min="1" max="1" width="36.28515625" style="3" customWidth="1"/>
    <col min="2" max="2" width="21.140625" style="3" customWidth="1"/>
    <col min="3" max="16384" width="9.140625" style="2"/>
  </cols>
  <sheetData>
    <row r="1" spans="1:2">
      <c r="A1" s="4" t="s">
        <v>57</v>
      </c>
      <c r="B1" s="4" t="s">
        <v>58</v>
      </c>
    </row>
    <row r="2" spans="1:2">
      <c r="A2" t="s">
        <v>413</v>
      </c>
      <c r="B2" t="s">
        <v>76</v>
      </c>
    </row>
    <row r="3" spans="1:2">
      <c r="A3" t="s">
        <v>414</v>
      </c>
      <c r="B3" t="s">
        <v>82</v>
      </c>
    </row>
    <row r="4" spans="1:2">
      <c r="A4" t="s">
        <v>415</v>
      </c>
      <c r="B4" t="s">
        <v>386</v>
      </c>
    </row>
    <row r="5" spans="1:2">
      <c r="A5" t="s">
        <v>417</v>
      </c>
      <c r="B5" t="s">
        <v>59</v>
      </c>
    </row>
    <row r="6" spans="1:2">
      <c r="A6" t="s">
        <v>416</v>
      </c>
      <c r="B6" t="s">
        <v>576</v>
      </c>
    </row>
    <row r="7" spans="1:2">
      <c r="A7" t="s">
        <v>747</v>
      </c>
      <c r="B7" t="s">
        <v>488</v>
      </c>
    </row>
    <row r="8" spans="1:2">
      <c r="A8" t="s">
        <v>748</v>
      </c>
      <c r="B8" t="s">
        <v>426</v>
      </c>
    </row>
    <row r="9" spans="1:2">
      <c r="A9" t="s">
        <v>508</v>
      </c>
      <c r="B9" t="s">
        <v>427</v>
      </c>
    </row>
    <row r="10" spans="1:2">
      <c r="A10" t="s">
        <v>418</v>
      </c>
      <c r="B10" t="s">
        <v>428</v>
      </c>
    </row>
    <row r="11" spans="1:2">
      <c r="A11" t="s">
        <v>762</v>
      </c>
      <c r="B11" t="s">
        <v>489</v>
      </c>
    </row>
    <row r="12" spans="1:2">
      <c r="A12" t="s">
        <v>763</v>
      </c>
      <c r="B12" t="s">
        <v>429</v>
      </c>
    </row>
    <row r="13" spans="1:2">
      <c r="A13" t="s">
        <v>749</v>
      </c>
      <c r="B13" t="s">
        <v>430</v>
      </c>
    </row>
    <row r="14" spans="1:2">
      <c r="A14" t="s">
        <v>750</v>
      </c>
      <c r="B14" t="s">
        <v>431</v>
      </c>
    </row>
    <row r="15" spans="1:2">
      <c r="A15" t="s">
        <v>751</v>
      </c>
      <c r="B15" t="s">
        <v>335</v>
      </c>
    </row>
    <row r="16" spans="1:2">
      <c r="A16" t="s">
        <v>752</v>
      </c>
      <c r="B16" t="s">
        <v>61</v>
      </c>
    </row>
    <row r="17" spans="1:2">
      <c r="A17" t="s">
        <v>753</v>
      </c>
      <c r="B17" t="s">
        <v>387</v>
      </c>
    </row>
    <row r="18" spans="1:2">
      <c r="A18" t="s">
        <v>754</v>
      </c>
      <c r="B18" t="s">
        <v>440</v>
      </c>
    </row>
    <row r="19" spans="1:2">
      <c r="A19" t="s">
        <v>755</v>
      </c>
      <c r="B19" t="s">
        <v>250</v>
      </c>
    </row>
    <row r="20" spans="1:2">
      <c r="A20" t="s">
        <v>756</v>
      </c>
      <c r="B20" t="s">
        <v>74</v>
      </c>
    </row>
    <row r="21" spans="1:2">
      <c r="A21" t="s">
        <v>757</v>
      </c>
      <c r="B21" t="s">
        <v>63</v>
      </c>
    </row>
    <row r="22" spans="1:2">
      <c r="A22" t="s">
        <v>758</v>
      </c>
      <c r="B22" t="s">
        <v>75</v>
      </c>
    </row>
    <row r="23" spans="1:2">
      <c r="A23" t="s">
        <v>759</v>
      </c>
      <c r="B23" t="s">
        <v>432</v>
      </c>
    </row>
    <row r="24" spans="1:2">
      <c r="A24" t="s">
        <v>760</v>
      </c>
      <c r="B24" t="s">
        <v>73</v>
      </c>
    </row>
    <row r="25" spans="1:2">
      <c r="A25" t="s">
        <v>600</v>
      </c>
      <c r="B25" t="s">
        <v>62</v>
      </c>
    </row>
    <row r="26" spans="1:2">
      <c r="A26" t="s">
        <v>601</v>
      </c>
      <c r="B26" t="s">
        <v>64</v>
      </c>
    </row>
    <row r="27" spans="1:2">
      <c r="A27" t="s">
        <v>510</v>
      </c>
      <c r="B27" t="s">
        <v>385</v>
      </c>
    </row>
    <row r="28" spans="1:2">
      <c r="A28" t="s">
        <v>420</v>
      </c>
      <c r="B28" t="s">
        <v>14</v>
      </c>
    </row>
    <row r="29" spans="1:2">
      <c r="A29" t="s">
        <v>509</v>
      </c>
      <c r="B29" t="s">
        <v>15</v>
      </c>
    </row>
    <row r="30" spans="1:2">
      <c r="A30" t="s">
        <v>419</v>
      </c>
      <c r="B30" t="s">
        <v>577</v>
      </c>
    </row>
    <row r="31" spans="1:2">
      <c r="A31" t="s">
        <v>585</v>
      </c>
      <c r="B31" t="s">
        <v>433</v>
      </c>
    </row>
    <row r="32" spans="1:2">
      <c r="A32" t="s">
        <v>487</v>
      </c>
      <c r="B32" t="s">
        <v>180</v>
      </c>
    </row>
    <row r="33" spans="1:2">
      <c r="A33" t="s">
        <v>421</v>
      </c>
      <c r="B33" t="s">
        <v>511</v>
      </c>
    </row>
    <row r="34" spans="1:2">
      <c r="A34" t="s">
        <v>422</v>
      </c>
      <c r="B34" t="s">
        <v>490</v>
      </c>
    </row>
    <row r="35" spans="1:2">
      <c r="A35" t="s">
        <v>423</v>
      </c>
      <c r="B35" t="s">
        <v>336</v>
      </c>
    </row>
    <row r="36" spans="1:2">
      <c r="A36" t="s">
        <v>424</v>
      </c>
      <c r="B36" t="s">
        <v>279</v>
      </c>
    </row>
    <row r="37" spans="1:2">
      <c r="A37" t="s">
        <v>425</v>
      </c>
      <c r="B37" t="s">
        <v>334</v>
      </c>
    </row>
    <row r="38" spans="1:2">
      <c r="A38"/>
      <c r="B38" t="s">
        <v>199</v>
      </c>
    </row>
    <row r="39" spans="1:2">
      <c r="A39"/>
      <c r="B39" t="s">
        <v>181</v>
      </c>
    </row>
    <row r="40" spans="1:2">
      <c r="A40"/>
      <c r="B40" t="s">
        <v>178</v>
      </c>
    </row>
    <row r="41" spans="1:2">
      <c r="A41"/>
      <c r="B41" t="s">
        <v>221</v>
      </c>
    </row>
    <row r="42" spans="1:2">
      <c r="A42"/>
      <c r="B42" t="s">
        <v>179</v>
      </c>
    </row>
    <row r="43" spans="1:2">
      <c r="A43"/>
      <c r="B43"/>
    </row>
    <row r="44" spans="1:2">
      <c r="A44"/>
      <c r="B44"/>
    </row>
    <row r="45" spans="1:2">
      <c r="A45"/>
      <c r="B45"/>
    </row>
    <row r="46" spans="1:2">
      <c r="A46"/>
      <c r="B46"/>
    </row>
    <row r="47" spans="1:2">
      <c r="A47"/>
      <c r="B47"/>
    </row>
    <row r="48" spans="1:2">
      <c r="A48"/>
      <c r="B48"/>
    </row>
    <row r="49" spans="1:2">
      <c r="A49"/>
      <c r="B49"/>
    </row>
    <row r="50" spans="1:2">
      <c r="A50"/>
      <c r="B50"/>
    </row>
    <row r="51" spans="1:2">
      <c r="A51"/>
      <c r="B51"/>
    </row>
    <row r="52" spans="1:2">
      <c r="A52"/>
      <c r="B52"/>
    </row>
    <row r="53" spans="1:2">
      <c r="A53"/>
      <c r="B53"/>
    </row>
    <row r="54" spans="1:2">
      <c r="A54"/>
      <c r="B54"/>
    </row>
    <row r="55" spans="1:2">
      <c r="A55"/>
      <c r="B55"/>
    </row>
    <row r="56" spans="1:2">
      <c r="A56"/>
      <c r="B56"/>
    </row>
    <row r="57" spans="1:2">
      <c r="A57"/>
      <c r="B57"/>
    </row>
    <row r="58" spans="1:2">
      <c r="A58"/>
      <c r="B58"/>
    </row>
    <row r="59" spans="1:2">
      <c r="A59"/>
      <c r="B59"/>
    </row>
    <row r="60" spans="1:2">
      <c r="A60"/>
      <c r="B60"/>
    </row>
    <row r="61" spans="1:2">
      <c r="A61"/>
      <c r="B61"/>
    </row>
    <row r="62" spans="1:2">
      <c r="A62"/>
      <c r="B62"/>
    </row>
    <row r="63" spans="1:2">
      <c r="A63"/>
      <c r="B63"/>
    </row>
    <row r="64" spans="1:2">
      <c r="A64"/>
      <c r="B64"/>
    </row>
    <row r="65" spans="1:2">
      <c r="A65"/>
      <c r="B65"/>
    </row>
    <row r="66" spans="1:2">
      <c r="A66"/>
      <c r="B66"/>
    </row>
    <row r="67" spans="1:2">
      <c r="A67"/>
      <c r="B67"/>
    </row>
    <row r="68" spans="1:2">
      <c r="A68"/>
      <c r="B68"/>
    </row>
    <row r="69" spans="1:2">
      <c r="A69"/>
      <c r="B69"/>
    </row>
    <row r="70" spans="1:2">
      <c r="A70"/>
      <c r="B70"/>
    </row>
    <row r="71" spans="1:2">
      <c r="A71"/>
      <c r="B71"/>
    </row>
    <row r="72" spans="1:2">
      <c r="A72"/>
      <c r="B72"/>
    </row>
    <row r="73" spans="1:2">
      <c r="A73"/>
      <c r="B73"/>
    </row>
    <row r="74" spans="1:2">
      <c r="A74"/>
      <c r="B74"/>
    </row>
    <row r="75" spans="1:2">
      <c r="A75"/>
      <c r="B75"/>
    </row>
    <row r="76" spans="1:2">
      <c r="A76"/>
      <c r="B76"/>
    </row>
    <row r="77" spans="1:2">
      <c r="A77"/>
      <c r="B77"/>
    </row>
    <row r="78" spans="1:2">
      <c r="A78"/>
      <c r="B78"/>
    </row>
    <row r="79" spans="1:2">
      <c r="A79"/>
      <c r="B79"/>
    </row>
    <row r="80" spans="1:2">
      <c r="A80"/>
      <c r="B80"/>
    </row>
    <row r="81" spans="1:2">
      <c r="A81"/>
      <c r="B81"/>
    </row>
    <row r="82" spans="1:2">
      <c r="A82"/>
      <c r="B82"/>
    </row>
    <row r="83" spans="1:2">
      <c r="A83"/>
      <c r="B83"/>
    </row>
    <row r="84" spans="1:2">
      <c r="A84"/>
      <c r="B84"/>
    </row>
    <row r="85" spans="1:2">
      <c r="A85"/>
      <c r="B85"/>
    </row>
    <row r="86" spans="1:2">
      <c r="A86"/>
      <c r="B86"/>
    </row>
    <row r="87" spans="1:2">
      <c r="A87"/>
      <c r="B87"/>
    </row>
    <row r="88" spans="1:2">
      <c r="A88"/>
      <c r="B88"/>
    </row>
    <row r="89" spans="1:2">
      <c r="A89"/>
      <c r="B89"/>
    </row>
    <row r="90" spans="1:2">
      <c r="A90"/>
      <c r="B90"/>
    </row>
    <row r="91" spans="1:2">
      <c r="A91"/>
      <c r="B91"/>
    </row>
    <row r="92" spans="1:2">
      <c r="A92"/>
      <c r="B92"/>
    </row>
    <row r="93" spans="1:2">
      <c r="A93"/>
      <c r="B93"/>
    </row>
    <row r="94" spans="1:2">
      <c r="A94"/>
      <c r="B94"/>
    </row>
    <row r="95" spans="1:2">
      <c r="A95"/>
      <c r="B95"/>
    </row>
    <row r="96" spans="1:2">
      <c r="A96"/>
      <c r="B96"/>
    </row>
    <row r="97" spans="1:2">
      <c r="A97"/>
      <c r="B97"/>
    </row>
    <row r="98" spans="1:2">
      <c r="A98"/>
      <c r="B98"/>
    </row>
    <row r="99" spans="1:2">
      <c r="A99"/>
      <c r="B99"/>
    </row>
    <row r="100" spans="1:2">
      <c r="A100"/>
      <c r="B100"/>
    </row>
    <row r="101" spans="1:2">
      <c r="A101"/>
      <c r="B101"/>
    </row>
    <row r="102" spans="1:2">
      <c r="A102"/>
      <c r="B102"/>
    </row>
    <row r="103" spans="1:2">
      <c r="A103"/>
      <c r="B103"/>
    </row>
    <row r="104" spans="1:2">
      <c r="A104"/>
      <c r="B104"/>
    </row>
    <row r="105" spans="1:2">
      <c r="A105"/>
      <c r="B105"/>
    </row>
    <row r="106" spans="1:2">
      <c r="A106"/>
      <c r="B106"/>
    </row>
    <row r="107" spans="1:2">
      <c r="A107"/>
      <c r="B107"/>
    </row>
    <row r="108" spans="1:2">
      <c r="A108"/>
      <c r="B108"/>
    </row>
    <row r="109" spans="1:2">
      <c r="A109"/>
      <c r="B109"/>
    </row>
    <row r="110" spans="1:2">
      <c r="A110"/>
      <c r="B110"/>
    </row>
    <row r="111" spans="1:2">
      <c r="A111"/>
      <c r="B111"/>
    </row>
    <row r="112" spans="1:2">
      <c r="A112"/>
      <c r="B112"/>
    </row>
    <row r="113" spans="1:2">
      <c r="A113"/>
      <c r="B113"/>
    </row>
    <row r="114" spans="1:2">
      <c r="A114"/>
      <c r="B114"/>
    </row>
    <row r="115" spans="1:2">
      <c r="A115"/>
      <c r="B115"/>
    </row>
    <row r="116" spans="1:2">
      <c r="A116"/>
      <c r="B116"/>
    </row>
    <row r="117" spans="1:2">
      <c r="A117"/>
      <c r="B117"/>
    </row>
    <row r="118" spans="1:2">
      <c r="A118"/>
      <c r="B118"/>
    </row>
    <row r="119" spans="1:2">
      <c r="A119"/>
      <c r="B119"/>
    </row>
    <row r="120" spans="1:2">
      <c r="A120"/>
      <c r="B120"/>
    </row>
    <row r="121" spans="1:2">
      <c r="A121"/>
      <c r="B121"/>
    </row>
    <row r="122" spans="1:2">
      <c r="A122"/>
      <c r="B122"/>
    </row>
    <row r="123" spans="1:2">
      <c r="A123"/>
      <c r="B123"/>
    </row>
    <row r="124" spans="1:2">
      <c r="A124"/>
      <c r="B124"/>
    </row>
    <row r="125" spans="1:2">
      <c r="A125"/>
      <c r="B125"/>
    </row>
    <row r="126" spans="1:2">
      <c r="A126"/>
      <c r="B126"/>
    </row>
    <row r="127" spans="1:2">
      <c r="A127"/>
      <c r="B127"/>
    </row>
    <row r="128" spans="1:2">
      <c r="A128"/>
      <c r="B128"/>
    </row>
    <row r="129" spans="1:2">
      <c r="A129"/>
      <c r="B129"/>
    </row>
    <row r="130" spans="1:2">
      <c r="A130"/>
      <c r="B130"/>
    </row>
    <row r="131" spans="1:2">
      <c r="A131"/>
      <c r="B131"/>
    </row>
    <row r="132" spans="1:2">
      <c r="A132"/>
      <c r="B132"/>
    </row>
    <row r="133" spans="1:2">
      <c r="A133"/>
      <c r="B133"/>
    </row>
    <row r="134" spans="1:2">
      <c r="A134"/>
      <c r="B134"/>
    </row>
    <row r="135" spans="1:2">
      <c r="A135"/>
      <c r="B135"/>
    </row>
    <row r="136" spans="1:2">
      <c r="A136"/>
      <c r="B136"/>
    </row>
    <row r="137" spans="1:2">
      <c r="A137"/>
      <c r="B137"/>
    </row>
    <row r="138" spans="1:2">
      <c r="A138"/>
      <c r="B138"/>
    </row>
    <row r="139" spans="1:2">
      <c r="A139"/>
      <c r="B139"/>
    </row>
    <row r="140" spans="1:2">
      <c r="A140"/>
      <c r="B140"/>
    </row>
    <row r="141" spans="1:2">
      <c r="A141"/>
      <c r="B141"/>
    </row>
    <row r="142" spans="1:2">
      <c r="A142"/>
      <c r="B142"/>
    </row>
    <row r="143" spans="1:2">
      <c r="A143"/>
      <c r="B143"/>
    </row>
    <row r="144" spans="1:2">
      <c r="A144"/>
      <c r="B144"/>
    </row>
    <row r="145" spans="1:2">
      <c r="A145"/>
      <c r="B145"/>
    </row>
    <row r="146" spans="1:2">
      <c r="A146"/>
      <c r="B146"/>
    </row>
    <row r="147" spans="1:2">
      <c r="A147"/>
      <c r="B147"/>
    </row>
    <row r="148" spans="1:2">
      <c r="A148"/>
      <c r="B148"/>
    </row>
    <row r="149" spans="1:2">
      <c r="A149"/>
      <c r="B149"/>
    </row>
    <row r="150" spans="1:2">
      <c r="A150"/>
      <c r="B150"/>
    </row>
    <row r="151" spans="1:2">
      <c r="A151"/>
      <c r="B151"/>
    </row>
    <row r="152" spans="1:2">
      <c r="A152"/>
      <c r="B152"/>
    </row>
    <row r="153" spans="1:2">
      <c r="A153"/>
      <c r="B153"/>
    </row>
    <row r="154" spans="1:2">
      <c r="A154"/>
      <c r="B154"/>
    </row>
    <row r="155" spans="1:2">
      <c r="A155"/>
      <c r="B155"/>
    </row>
    <row r="156" spans="1:2">
      <c r="A156"/>
      <c r="B156"/>
    </row>
    <row r="157" spans="1:2">
      <c r="A157"/>
      <c r="B157"/>
    </row>
    <row r="158" spans="1:2">
      <c r="A158"/>
      <c r="B158"/>
    </row>
    <row r="159" spans="1:2">
      <c r="A159"/>
      <c r="B159"/>
    </row>
    <row r="160" spans="1:2">
      <c r="A160"/>
      <c r="B160"/>
    </row>
    <row r="161" spans="1:2">
      <c r="A161"/>
      <c r="B161"/>
    </row>
    <row r="162" spans="1:2">
      <c r="A162"/>
      <c r="B162"/>
    </row>
    <row r="163" spans="1:2">
      <c r="A163"/>
      <c r="B163"/>
    </row>
    <row r="164" spans="1:2">
      <c r="A164"/>
      <c r="B164"/>
    </row>
    <row r="165" spans="1:2">
      <c r="A165"/>
      <c r="B165"/>
    </row>
    <row r="166" spans="1:2">
      <c r="A166"/>
      <c r="B166"/>
    </row>
    <row r="167" spans="1:2">
      <c r="A167"/>
      <c r="B167"/>
    </row>
    <row r="168" spans="1:2">
      <c r="A168"/>
      <c r="B168"/>
    </row>
    <row r="169" spans="1:2">
      <c r="A169"/>
      <c r="B169"/>
    </row>
    <row r="170" spans="1:2">
      <c r="A170"/>
      <c r="B170"/>
    </row>
    <row r="171" spans="1:2">
      <c r="A171"/>
      <c r="B171"/>
    </row>
    <row r="172" spans="1:2">
      <c r="A172"/>
      <c r="B172"/>
    </row>
    <row r="173" spans="1:2">
      <c r="A173"/>
      <c r="B173"/>
    </row>
    <row r="174" spans="1:2">
      <c r="A174"/>
      <c r="B174"/>
    </row>
    <row r="175" spans="1:2">
      <c r="A175"/>
      <c r="B175"/>
    </row>
    <row r="176" spans="1:2">
      <c r="A176"/>
      <c r="B176"/>
    </row>
    <row r="177" spans="1:2">
      <c r="A177"/>
      <c r="B177"/>
    </row>
    <row r="178" spans="1:2">
      <c r="A178"/>
      <c r="B178"/>
    </row>
    <row r="179" spans="1:2">
      <c r="A179"/>
      <c r="B179"/>
    </row>
    <row r="180" spans="1:2">
      <c r="A180"/>
      <c r="B180"/>
    </row>
    <row r="181" spans="1:2">
      <c r="A181"/>
      <c r="B181"/>
    </row>
    <row r="182" spans="1:2">
      <c r="A182"/>
      <c r="B182"/>
    </row>
    <row r="183" spans="1:2">
      <c r="A183"/>
      <c r="B183"/>
    </row>
    <row r="184" spans="1:2">
      <c r="A184"/>
      <c r="B184"/>
    </row>
    <row r="185" spans="1:2">
      <c r="A185"/>
      <c r="B185"/>
    </row>
    <row r="186" spans="1:2">
      <c r="A186"/>
      <c r="B186"/>
    </row>
    <row r="187" spans="1:2">
      <c r="A187"/>
      <c r="B187"/>
    </row>
    <row r="188" spans="1:2">
      <c r="A188"/>
      <c r="B188"/>
    </row>
    <row r="189" spans="1:2">
      <c r="A189"/>
      <c r="B189"/>
    </row>
    <row r="190" spans="1:2">
      <c r="A190"/>
      <c r="B190"/>
    </row>
    <row r="191" spans="1:2">
      <c r="A191"/>
      <c r="B191"/>
    </row>
    <row r="192" spans="1:2">
      <c r="A192"/>
      <c r="B192"/>
    </row>
    <row r="193" spans="1:2">
      <c r="A193"/>
      <c r="B193"/>
    </row>
    <row r="194" spans="1:2">
      <c r="A194"/>
      <c r="B194"/>
    </row>
    <row r="195" spans="1:2">
      <c r="A195"/>
      <c r="B195"/>
    </row>
    <row r="196" spans="1:2">
      <c r="A196"/>
      <c r="B196"/>
    </row>
    <row r="197" spans="1:2">
      <c r="A197"/>
      <c r="B197"/>
    </row>
    <row r="198" spans="1:2">
      <c r="A198"/>
      <c r="B198"/>
    </row>
    <row r="199" spans="1:2">
      <c r="A199"/>
      <c r="B199"/>
    </row>
    <row r="200" spans="1:2">
      <c r="A200"/>
      <c r="B200"/>
    </row>
    <row r="201" spans="1:2">
      <c r="A201"/>
      <c r="B201"/>
    </row>
    <row r="202" spans="1:2">
      <c r="A202"/>
      <c r="B202"/>
    </row>
    <row r="203" spans="1:2">
      <c r="A203"/>
      <c r="B203"/>
    </row>
    <row r="204" spans="1:2">
      <c r="A204"/>
      <c r="B204"/>
    </row>
    <row r="205" spans="1:2">
      <c r="A205"/>
      <c r="B205"/>
    </row>
    <row r="206" spans="1:2">
      <c r="A206"/>
      <c r="B206"/>
    </row>
    <row r="207" spans="1:2">
      <c r="A207"/>
      <c r="B207"/>
    </row>
    <row r="208" spans="1:2">
      <c r="A208"/>
      <c r="B208"/>
    </row>
    <row r="209" spans="1:2">
      <c r="A209"/>
      <c r="B209"/>
    </row>
    <row r="210" spans="1:2">
      <c r="A210"/>
      <c r="B210"/>
    </row>
    <row r="211" spans="1:2">
      <c r="A211"/>
      <c r="B211"/>
    </row>
    <row r="212" spans="1:2">
      <c r="A212"/>
      <c r="B212"/>
    </row>
    <row r="213" spans="1:2">
      <c r="A213"/>
      <c r="B213"/>
    </row>
    <row r="214" spans="1:2">
      <c r="A214"/>
      <c r="B214"/>
    </row>
    <row r="215" spans="1:2">
      <c r="A215"/>
      <c r="B215"/>
    </row>
    <row r="216" spans="1:2">
      <c r="A216"/>
      <c r="B216"/>
    </row>
    <row r="217" spans="1:2">
      <c r="A217"/>
      <c r="B217"/>
    </row>
    <row r="218" spans="1:2">
      <c r="A218"/>
      <c r="B218"/>
    </row>
    <row r="219" spans="1:2">
      <c r="A219"/>
      <c r="B219"/>
    </row>
    <row r="220" spans="1:2">
      <c r="A220"/>
      <c r="B220"/>
    </row>
    <row r="221" spans="1:2">
      <c r="A221"/>
      <c r="B221"/>
    </row>
    <row r="222" spans="1:2">
      <c r="A222"/>
      <c r="B222"/>
    </row>
    <row r="223" spans="1:2">
      <c r="A223"/>
      <c r="B223"/>
    </row>
    <row r="224" spans="1:2">
      <c r="A224"/>
      <c r="B224"/>
    </row>
    <row r="225" spans="1:2">
      <c r="A225"/>
      <c r="B225"/>
    </row>
    <row r="226" spans="1:2">
      <c r="A226"/>
      <c r="B226"/>
    </row>
    <row r="227" spans="1:2">
      <c r="A227"/>
      <c r="B227"/>
    </row>
    <row r="228" spans="1:2">
      <c r="A228"/>
      <c r="B228"/>
    </row>
    <row r="229" spans="1:2">
      <c r="A229"/>
      <c r="B229"/>
    </row>
    <row r="230" spans="1:2">
      <c r="A230"/>
      <c r="B230"/>
    </row>
    <row r="231" spans="1:2">
      <c r="A231"/>
      <c r="B231"/>
    </row>
    <row r="232" spans="1:2">
      <c r="A232"/>
      <c r="B232"/>
    </row>
    <row r="233" spans="1:2">
      <c r="A233"/>
      <c r="B233"/>
    </row>
    <row r="234" spans="1:2">
      <c r="A234"/>
      <c r="B234"/>
    </row>
    <row r="235" spans="1:2">
      <c r="A235"/>
      <c r="B235"/>
    </row>
    <row r="236" spans="1:2">
      <c r="A236"/>
      <c r="B236"/>
    </row>
    <row r="237" spans="1:2">
      <c r="A237"/>
      <c r="B237"/>
    </row>
    <row r="238" spans="1:2">
      <c r="A238"/>
      <c r="B238"/>
    </row>
    <row r="239" spans="1:2">
      <c r="A239"/>
      <c r="B239"/>
    </row>
    <row r="240" spans="1:2">
      <c r="A240"/>
      <c r="B240"/>
    </row>
    <row r="241" spans="1:2">
      <c r="A241"/>
      <c r="B241"/>
    </row>
  </sheetData>
  <sheetProtection formatColumns="0" formatRows="0"/>
  <phoneticPr fontId="13" type="noConversion"/>
  <pageMargins left="0.75" right="0.75" top="1" bottom="1" header="0.5" footer="0.5"/>
  <pageSetup paperSize="9" orientation="portrait"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et_union_vert">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Instruction">
    <tabColor indexed="47"/>
  </sheetPr>
  <dimension ref="A1"/>
  <sheetViews>
    <sheetView showGridLines="0" workbookViewId="0"/>
  </sheetViews>
  <sheetFormatPr defaultRowHeight="11.25"/>
  <sheetData/>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Region">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Reestr">
    <tabColor indexed="47"/>
  </sheetPr>
  <dimension ref="A1:A19"/>
  <sheetViews>
    <sheetView showGridLines="0" zoomScaleNormal="100" workbookViewId="0"/>
  </sheetViews>
  <sheetFormatPr defaultRowHeight="11.25"/>
  <cols>
    <col min="1" max="1" width="49.140625" customWidth="1"/>
  </cols>
  <sheetData>
    <row r="1" spans="1:1" ht="12">
      <c r="A1" s="15"/>
    </row>
    <row r="2" spans="1:1" ht="12">
      <c r="A2" s="15"/>
    </row>
    <row r="3" spans="1:1" ht="12">
      <c r="A3" s="15"/>
    </row>
    <row r="4" spans="1:1" ht="12">
      <c r="A4" s="15"/>
    </row>
    <row r="5" spans="1:1" ht="12">
      <c r="A5" s="15"/>
    </row>
    <row r="6" spans="1:1" ht="12">
      <c r="A6" s="15"/>
    </row>
    <row r="7" spans="1:1" ht="12">
      <c r="A7" s="15"/>
    </row>
    <row r="8" spans="1:1" ht="12">
      <c r="A8" s="15"/>
    </row>
    <row r="9" spans="1:1" ht="12">
      <c r="A9" s="15"/>
    </row>
    <row r="10" spans="1:1" ht="12">
      <c r="A10" s="15"/>
    </row>
    <row r="11" spans="1:1" ht="12">
      <c r="A11" s="15"/>
    </row>
    <row r="12" spans="1:1" ht="12">
      <c r="A12" s="15"/>
    </row>
    <row r="13" spans="1:1" ht="12">
      <c r="A13" s="15"/>
    </row>
    <row r="14" spans="1:1" ht="12">
      <c r="A14" s="15"/>
    </row>
    <row r="15" spans="1:1" ht="12">
      <c r="A15" s="15"/>
    </row>
    <row r="16" spans="1:1" ht="12">
      <c r="A16" s="15"/>
    </row>
    <row r="17" spans="1:1" ht="12">
      <c r="A17" s="15"/>
    </row>
    <row r="18" spans="1:1" ht="12">
      <c r="A18" s="15"/>
    </row>
    <row r="19" spans="1:1" ht="12">
      <c r="A19" s="15"/>
    </row>
  </sheetData>
  <sheetProtection formatColumns="0" formatRows="0"/>
  <phoneticPr fontId="13" type="noConversion"/>
  <pageMargins left="0.75" right="0.75" top="1" bottom="1" header="0.5" footer="0.5"/>
  <pageSetup paperSize="9" orientation="portrait"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
    <tabColor indexed="47"/>
  </sheetPr>
  <dimension ref="A1"/>
  <sheetViews>
    <sheetView showGridLines="0" zoomScaleNormal="100" workbookViewId="0"/>
  </sheetViews>
  <sheetFormatPr defaultRowHeight="11.25"/>
  <cols>
    <col min="1" max="1" width="9.140625" style="16"/>
    <col min="2" max="16384" width="9.140625" style="17"/>
  </cols>
  <sheetData/>
  <sheetProtection formatColumns="0" formatRows="0"/>
  <phoneticPr fontId="10" type="noConversion"/>
  <pageMargins left="0.75" right="0.75" top="1" bottom="1" header="0.5" footer="0.5"/>
  <pageSetup paperSize="9" orientation="portrait"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UpdTemplMain">
    <tabColor indexed="47"/>
  </sheetPr>
  <dimension ref="AA1:AJ1"/>
  <sheetViews>
    <sheetView showGridLines="0" zoomScaleNormal="100" workbookViewId="0"/>
  </sheetViews>
  <sheetFormatPr defaultRowHeight="11.25"/>
  <cols>
    <col min="1" max="26" width="9.140625" style="8"/>
    <col min="27" max="36" width="9.140625" style="9"/>
    <col min="37" max="16384" width="9.140625" style="8"/>
  </cols>
  <sheetData/>
  <sheetProtection formatColumns="0" formatRows="0"/>
  <phoneticPr fontId="14" type="noConversion"/>
  <pageMargins left="0.75" right="0.75" top="1" bottom="1" header="0.5" footer="0.5"/>
  <pageSetup paperSize="9" orientation="portrait"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ORG">
    <tabColor indexed="47"/>
  </sheetPr>
  <dimension ref="A1:J415"/>
  <sheetViews>
    <sheetView showGridLines="0" zoomScaleNormal="100" workbookViewId="0"/>
  </sheetViews>
  <sheetFormatPr defaultRowHeight="11.25"/>
  <cols>
    <col min="1" max="2" width="9.140625" style="5"/>
    <col min="3" max="3" width="20.7109375" style="5" customWidth="1"/>
    <col min="4" max="4" width="25.140625" style="5" customWidth="1"/>
    <col min="5" max="16384" width="9.140625" style="5"/>
  </cols>
  <sheetData>
    <row r="1" spans="1:10">
      <c r="A1" s="5" t="s">
        <v>1412</v>
      </c>
      <c r="B1" s="5" t="s">
        <v>1428</v>
      </c>
      <c r="C1" s="5" t="s">
        <v>1429</v>
      </c>
      <c r="D1" s="5" t="s">
        <v>1430</v>
      </c>
      <c r="E1" s="5" t="s">
        <v>1431</v>
      </c>
      <c r="F1" s="5" t="s">
        <v>1432</v>
      </c>
      <c r="G1" s="5" t="s">
        <v>1433</v>
      </c>
      <c r="H1" s="5" t="s">
        <v>1434</v>
      </c>
      <c r="I1" s="5" t="s">
        <v>1435</v>
      </c>
    </row>
    <row r="2" spans="1:10">
      <c r="A2" s="5">
        <v>1</v>
      </c>
      <c r="B2" s="5" t="s">
        <v>1436</v>
      </c>
      <c r="C2" s="5" t="s">
        <v>169</v>
      </c>
      <c r="D2" s="5" t="s">
        <v>1437</v>
      </c>
      <c r="E2" s="5" t="s">
        <v>1438</v>
      </c>
      <c r="F2" s="5" t="s">
        <v>1439</v>
      </c>
      <c r="G2" s="5" t="s">
        <v>1440</v>
      </c>
      <c r="H2" s="5" t="s">
        <v>1441</v>
      </c>
      <c r="J2" s="5" t="s">
        <v>2841</v>
      </c>
    </row>
    <row r="3" spans="1:10">
      <c r="A3" s="5">
        <v>2</v>
      </c>
      <c r="B3" s="5" t="s">
        <v>1436</v>
      </c>
      <c r="C3" s="5" t="s">
        <v>169</v>
      </c>
      <c r="D3" s="5" t="s">
        <v>1442</v>
      </c>
      <c r="E3" s="5" t="s">
        <v>1443</v>
      </c>
      <c r="F3" s="5" t="s">
        <v>1439</v>
      </c>
      <c r="G3" s="5" t="s">
        <v>1444</v>
      </c>
      <c r="H3" s="5" t="s">
        <v>1445</v>
      </c>
      <c r="J3" s="5" t="s">
        <v>2841</v>
      </c>
    </row>
    <row r="4" spans="1:10">
      <c r="A4" s="5">
        <v>3</v>
      </c>
      <c r="B4" s="5" t="s">
        <v>1436</v>
      </c>
      <c r="C4" s="5" t="s">
        <v>169</v>
      </c>
      <c r="D4" s="5" t="s">
        <v>1446</v>
      </c>
      <c r="E4" s="5" t="s">
        <v>1447</v>
      </c>
      <c r="F4" s="5" t="s">
        <v>1448</v>
      </c>
      <c r="G4" s="5" t="s">
        <v>1449</v>
      </c>
      <c r="J4" s="5" t="s">
        <v>2841</v>
      </c>
    </row>
    <row r="5" spans="1:10">
      <c r="A5" s="5">
        <v>4</v>
      </c>
      <c r="B5" s="5" t="s">
        <v>1436</v>
      </c>
      <c r="C5" s="5" t="s">
        <v>169</v>
      </c>
      <c r="D5" s="5" t="s">
        <v>1450</v>
      </c>
      <c r="E5" s="5" t="s">
        <v>1451</v>
      </c>
      <c r="F5" s="5" t="s">
        <v>1452</v>
      </c>
      <c r="G5" s="5" t="s">
        <v>1453</v>
      </c>
      <c r="H5" s="5" t="s">
        <v>1454</v>
      </c>
      <c r="J5" s="5" t="s">
        <v>2841</v>
      </c>
    </row>
    <row r="6" spans="1:10">
      <c r="A6" s="5">
        <v>5</v>
      </c>
      <c r="B6" s="5" t="s">
        <v>1436</v>
      </c>
      <c r="C6" s="5" t="s">
        <v>169</v>
      </c>
      <c r="D6" s="5" t="s">
        <v>1455</v>
      </c>
      <c r="E6" s="5" t="s">
        <v>1456</v>
      </c>
      <c r="F6" s="5" t="s">
        <v>1457</v>
      </c>
      <c r="G6" s="5" t="s">
        <v>1458</v>
      </c>
      <c r="J6" s="5" t="s">
        <v>2841</v>
      </c>
    </row>
    <row r="7" spans="1:10">
      <c r="A7" s="5">
        <v>6</v>
      </c>
      <c r="B7" s="5" t="s">
        <v>1436</v>
      </c>
      <c r="C7" s="5" t="s">
        <v>169</v>
      </c>
      <c r="D7" s="5" t="s">
        <v>1459</v>
      </c>
      <c r="E7" s="5" t="s">
        <v>1460</v>
      </c>
      <c r="F7" s="5" t="s">
        <v>1461</v>
      </c>
      <c r="G7" s="5" t="s">
        <v>1462</v>
      </c>
      <c r="H7" s="5" t="s">
        <v>1463</v>
      </c>
      <c r="J7" s="5" t="s">
        <v>2841</v>
      </c>
    </row>
    <row r="8" spans="1:10">
      <c r="A8" s="5">
        <v>7</v>
      </c>
      <c r="B8" s="5" t="s">
        <v>1436</v>
      </c>
      <c r="C8" s="5" t="s">
        <v>169</v>
      </c>
      <c r="D8" s="5" t="s">
        <v>1464</v>
      </c>
      <c r="E8" s="5" t="s">
        <v>1465</v>
      </c>
      <c r="F8" s="5" t="s">
        <v>1466</v>
      </c>
      <c r="G8" s="5" t="s">
        <v>1467</v>
      </c>
      <c r="J8" s="5" t="s">
        <v>2841</v>
      </c>
    </row>
    <row r="9" spans="1:10">
      <c r="A9" s="5">
        <v>8</v>
      </c>
      <c r="B9" s="5" t="s">
        <v>1436</v>
      </c>
      <c r="C9" s="5" t="s">
        <v>169</v>
      </c>
      <c r="D9" s="5" t="s">
        <v>1468</v>
      </c>
      <c r="E9" s="5" t="s">
        <v>1469</v>
      </c>
      <c r="F9" s="5" t="s">
        <v>1470</v>
      </c>
      <c r="G9" s="5" t="s">
        <v>1471</v>
      </c>
      <c r="J9" s="5" t="s">
        <v>2841</v>
      </c>
    </row>
    <row r="10" spans="1:10">
      <c r="A10" s="5">
        <v>9</v>
      </c>
      <c r="B10" s="5" t="s">
        <v>1436</v>
      </c>
      <c r="C10" s="5" t="s">
        <v>169</v>
      </c>
      <c r="D10" s="5" t="s">
        <v>1472</v>
      </c>
      <c r="E10" s="5" t="s">
        <v>1473</v>
      </c>
      <c r="F10" s="5" t="s">
        <v>1474</v>
      </c>
      <c r="G10" s="5" t="s">
        <v>1475</v>
      </c>
      <c r="H10" s="5" t="s">
        <v>1476</v>
      </c>
      <c r="J10" s="5" t="s">
        <v>2841</v>
      </c>
    </row>
    <row r="11" spans="1:10">
      <c r="A11" s="5">
        <v>10</v>
      </c>
      <c r="B11" s="5" t="s">
        <v>1436</v>
      </c>
      <c r="C11" s="5" t="s">
        <v>169</v>
      </c>
      <c r="D11" s="5" t="s">
        <v>1477</v>
      </c>
      <c r="E11" s="5" t="s">
        <v>1478</v>
      </c>
      <c r="F11" s="5" t="s">
        <v>1479</v>
      </c>
      <c r="G11" s="5" t="s">
        <v>1444</v>
      </c>
      <c r="H11" s="5" t="s">
        <v>1480</v>
      </c>
      <c r="J11" s="5" t="s">
        <v>2841</v>
      </c>
    </row>
    <row r="12" spans="1:10">
      <c r="A12" s="5">
        <v>11</v>
      </c>
      <c r="B12" s="5" t="s">
        <v>1436</v>
      </c>
      <c r="C12" s="5" t="s">
        <v>169</v>
      </c>
      <c r="D12" s="5" t="s">
        <v>1481</v>
      </c>
      <c r="E12" s="5" t="s">
        <v>1482</v>
      </c>
      <c r="F12" s="5" t="s">
        <v>1483</v>
      </c>
      <c r="G12" s="5" t="s">
        <v>1484</v>
      </c>
      <c r="J12" s="5" t="s">
        <v>2841</v>
      </c>
    </row>
    <row r="13" spans="1:10">
      <c r="A13" s="5">
        <v>12</v>
      </c>
      <c r="B13" s="5" t="s">
        <v>1436</v>
      </c>
      <c r="C13" s="5" t="s">
        <v>169</v>
      </c>
      <c r="D13" s="5" t="s">
        <v>1485</v>
      </c>
      <c r="E13" s="5" t="s">
        <v>1486</v>
      </c>
      <c r="F13" s="5" t="s">
        <v>1487</v>
      </c>
      <c r="G13" s="5" t="s">
        <v>1458</v>
      </c>
      <c r="J13" s="5" t="s">
        <v>2841</v>
      </c>
    </row>
    <row r="14" spans="1:10">
      <c r="A14" s="5">
        <v>13</v>
      </c>
      <c r="B14" s="5" t="s">
        <v>1436</v>
      </c>
      <c r="C14" s="5" t="s">
        <v>169</v>
      </c>
      <c r="D14" s="5" t="s">
        <v>1488</v>
      </c>
      <c r="E14" s="5" t="s">
        <v>1489</v>
      </c>
      <c r="F14" s="5" t="s">
        <v>1490</v>
      </c>
      <c r="G14" s="5" t="s">
        <v>1491</v>
      </c>
      <c r="J14" s="5" t="s">
        <v>2841</v>
      </c>
    </row>
    <row r="15" spans="1:10">
      <c r="A15" s="5">
        <v>14</v>
      </c>
      <c r="B15" s="5" t="s">
        <v>1436</v>
      </c>
      <c r="C15" s="5" t="s">
        <v>169</v>
      </c>
      <c r="D15" s="5" t="s">
        <v>2873</v>
      </c>
      <c r="E15" s="5" t="s">
        <v>2874</v>
      </c>
      <c r="F15" s="5" t="s">
        <v>2875</v>
      </c>
      <c r="G15" s="5" t="s">
        <v>2876</v>
      </c>
      <c r="H15" s="5" t="s">
        <v>2877</v>
      </c>
      <c r="J15" s="5" t="s">
        <v>2841</v>
      </c>
    </row>
    <row r="16" spans="1:10">
      <c r="A16" s="5">
        <v>15</v>
      </c>
      <c r="B16" s="5" t="s">
        <v>1436</v>
      </c>
      <c r="C16" s="5" t="s">
        <v>169</v>
      </c>
      <c r="D16" s="5" t="s">
        <v>1492</v>
      </c>
      <c r="E16" s="5" t="s">
        <v>1493</v>
      </c>
      <c r="F16" s="5" t="s">
        <v>1494</v>
      </c>
      <c r="G16" s="5" t="s">
        <v>1495</v>
      </c>
      <c r="H16" s="5" t="s">
        <v>1496</v>
      </c>
      <c r="J16" s="5" t="s">
        <v>2841</v>
      </c>
    </row>
    <row r="17" spans="1:10">
      <c r="A17" s="5">
        <v>16</v>
      </c>
      <c r="B17" s="5" t="s">
        <v>1436</v>
      </c>
      <c r="C17" s="5" t="s">
        <v>169</v>
      </c>
      <c r="D17" s="5" t="s">
        <v>1497</v>
      </c>
      <c r="E17" s="5" t="s">
        <v>1498</v>
      </c>
      <c r="F17" s="5" t="s">
        <v>1499</v>
      </c>
      <c r="G17" s="5" t="s">
        <v>1500</v>
      </c>
      <c r="H17" s="5" t="s">
        <v>1501</v>
      </c>
      <c r="J17" s="5" t="s">
        <v>2841</v>
      </c>
    </row>
    <row r="18" spans="1:10">
      <c r="A18" s="5">
        <v>17</v>
      </c>
      <c r="B18" s="5" t="s">
        <v>1436</v>
      </c>
      <c r="C18" s="5" t="s">
        <v>169</v>
      </c>
      <c r="D18" s="5" t="s">
        <v>1539</v>
      </c>
      <c r="E18" s="5" t="s">
        <v>2878</v>
      </c>
      <c r="F18" s="5" t="s">
        <v>1540</v>
      </c>
      <c r="G18" s="5" t="s">
        <v>1500</v>
      </c>
      <c r="H18" s="5" t="s">
        <v>1541</v>
      </c>
      <c r="J18" s="5" t="s">
        <v>2841</v>
      </c>
    </row>
    <row r="19" spans="1:10">
      <c r="A19" s="5">
        <v>18</v>
      </c>
      <c r="B19" s="5" t="s">
        <v>1436</v>
      </c>
      <c r="C19" s="5" t="s">
        <v>169</v>
      </c>
      <c r="D19" s="5" t="s">
        <v>1502</v>
      </c>
      <c r="E19" s="5" t="s">
        <v>1503</v>
      </c>
      <c r="F19" s="5" t="s">
        <v>1504</v>
      </c>
      <c r="G19" s="5" t="s">
        <v>1462</v>
      </c>
      <c r="H19" s="5" t="s">
        <v>1505</v>
      </c>
      <c r="J19" s="5" t="s">
        <v>2841</v>
      </c>
    </row>
    <row r="20" spans="1:10">
      <c r="A20" s="5">
        <v>19</v>
      </c>
      <c r="B20" s="5" t="s">
        <v>1436</v>
      </c>
      <c r="C20" s="5" t="s">
        <v>169</v>
      </c>
      <c r="D20" s="5" t="s">
        <v>1506</v>
      </c>
      <c r="E20" s="5" t="s">
        <v>1507</v>
      </c>
      <c r="F20" s="5" t="s">
        <v>1508</v>
      </c>
      <c r="G20" s="5" t="s">
        <v>1449</v>
      </c>
      <c r="H20" s="5" t="s">
        <v>1509</v>
      </c>
      <c r="J20" s="5" t="s">
        <v>2841</v>
      </c>
    </row>
    <row r="21" spans="1:10">
      <c r="A21" s="5">
        <v>20</v>
      </c>
      <c r="B21" s="5" t="s">
        <v>1436</v>
      </c>
      <c r="C21" s="5" t="s">
        <v>169</v>
      </c>
      <c r="D21" s="5" t="s">
        <v>1510</v>
      </c>
      <c r="E21" s="5" t="s">
        <v>1511</v>
      </c>
      <c r="F21" s="5" t="s">
        <v>1512</v>
      </c>
      <c r="G21" s="5" t="s">
        <v>1513</v>
      </c>
      <c r="J21" s="5" t="s">
        <v>2841</v>
      </c>
    </row>
    <row r="22" spans="1:10">
      <c r="A22" s="5">
        <v>21</v>
      </c>
      <c r="B22" s="5" t="s">
        <v>1436</v>
      </c>
      <c r="C22" s="5" t="s">
        <v>169</v>
      </c>
      <c r="D22" s="5" t="s">
        <v>1514</v>
      </c>
      <c r="E22" s="5" t="s">
        <v>1515</v>
      </c>
      <c r="F22" s="5" t="s">
        <v>1512</v>
      </c>
      <c r="G22" s="5" t="s">
        <v>1516</v>
      </c>
      <c r="J22" s="5" t="s">
        <v>2841</v>
      </c>
    </row>
    <row r="23" spans="1:10">
      <c r="A23" s="5">
        <v>22</v>
      </c>
      <c r="B23" s="5" t="s">
        <v>1436</v>
      </c>
      <c r="C23" s="5" t="s">
        <v>169</v>
      </c>
      <c r="D23" s="5" t="s">
        <v>1517</v>
      </c>
      <c r="E23" s="5" t="s">
        <v>1518</v>
      </c>
      <c r="F23" s="5" t="s">
        <v>1519</v>
      </c>
      <c r="G23" s="5" t="s">
        <v>1520</v>
      </c>
      <c r="H23" s="5" t="s">
        <v>1521</v>
      </c>
      <c r="J23" s="5" t="s">
        <v>2841</v>
      </c>
    </row>
    <row r="24" spans="1:10">
      <c r="A24" s="5">
        <v>23</v>
      </c>
      <c r="B24" s="5" t="s">
        <v>1436</v>
      </c>
      <c r="C24" s="5" t="s">
        <v>169</v>
      </c>
      <c r="D24" s="5" t="s">
        <v>1522</v>
      </c>
      <c r="E24" s="5" t="s">
        <v>1523</v>
      </c>
      <c r="F24" s="5" t="s">
        <v>1524</v>
      </c>
      <c r="G24" s="5" t="s">
        <v>1467</v>
      </c>
      <c r="H24" s="5" t="s">
        <v>1525</v>
      </c>
      <c r="J24" s="5" t="s">
        <v>2841</v>
      </c>
    </row>
    <row r="25" spans="1:10">
      <c r="A25" s="5">
        <v>24</v>
      </c>
      <c r="B25" s="5" t="s">
        <v>1436</v>
      </c>
      <c r="C25" s="5" t="s">
        <v>169</v>
      </c>
      <c r="D25" s="5" t="s">
        <v>1526</v>
      </c>
      <c r="E25" s="5" t="s">
        <v>1527</v>
      </c>
      <c r="F25" s="5" t="s">
        <v>1528</v>
      </c>
      <c r="G25" s="5" t="s">
        <v>1529</v>
      </c>
      <c r="J25" s="5" t="s">
        <v>2841</v>
      </c>
    </row>
    <row r="26" spans="1:10">
      <c r="A26" s="5">
        <v>25</v>
      </c>
      <c r="B26" s="5" t="s">
        <v>1436</v>
      </c>
      <c r="C26" s="5" t="s">
        <v>169</v>
      </c>
      <c r="D26" s="5" t="s">
        <v>1530</v>
      </c>
      <c r="E26" s="5" t="s">
        <v>1531</v>
      </c>
      <c r="F26" s="5" t="s">
        <v>1532</v>
      </c>
      <c r="G26" s="5" t="s">
        <v>1533</v>
      </c>
      <c r="H26" s="5" t="s">
        <v>1534</v>
      </c>
      <c r="J26" s="5" t="s">
        <v>2841</v>
      </c>
    </row>
    <row r="27" spans="1:10">
      <c r="A27" s="5">
        <v>26</v>
      </c>
      <c r="B27" s="5" t="s">
        <v>1436</v>
      </c>
      <c r="C27" s="5" t="s">
        <v>169</v>
      </c>
      <c r="D27" s="5" t="s">
        <v>1535</v>
      </c>
      <c r="E27" s="5" t="s">
        <v>1536</v>
      </c>
      <c r="F27" s="5" t="s">
        <v>1537</v>
      </c>
      <c r="G27" s="5" t="s">
        <v>1538</v>
      </c>
      <c r="J27" s="5" t="s">
        <v>2841</v>
      </c>
    </row>
    <row r="28" spans="1:10">
      <c r="A28" s="5">
        <v>27</v>
      </c>
      <c r="B28" s="5" t="s">
        <v>1436</v>
      </c>
      <c r="C28" s="5" t="s">
        <v>169</v>
      </c>
      <c r="D28" s="5" t="s">
        <v>1542</v>
      </c>
      <c r="E28" s="5" t="s">
        <v>1543</v>
      </c>
      <c r="F28" s="5" t="s">
        <v>1544</v>
      </c>
      <c r="G28" s="5" t="s">
        <v>1458</v>
      </c>
      <c r="H28" s="5" t="s">
        <v>1545</v>
      </c>
      <c r="J28" s="5" t="s">
        <v>2841</v>
      </c>
    </row>
    <row r="29" spans="1:10">
      <c r="A29" s="5">
        <v>28</v>
      </c>
      <c r="B29" s="5" t="s">
        <v>1436</v>
      </c>
      <c r="C29" s="5" t="s">
        <v>169</v>
      </c>
      <c r="D29" s="5" t="s">
        <v>1546</v>
      </c>
      <c r="E29" s="5" t="s">
        <v>1547</v>
      </c>
      <c r="F29" s="5" t="s">
        <v>1548</v>
      </c>
      <c r="G29" s="5" t="s">
        <v>1549</v>
      </c>
      <c r="H29" s="5" t="s">
        <v>1550</v>
      </c>
      <c r="I29" s="5" t="s">
        <v>2879</v>
      </c>
      <c r="J29" s="5" t="s">
        <v>2841</v>
      </c>
    </row>
    <row r="30" spans="1:10">
      <c r="A30" s="5">
        <v>29</v>
      </c>
      <c r="B30" s="5" t="s">
        <v>1436</v>
      </c>
      <c r="C30" s="5" t="s">
        <v>169</v>
      </c>
      <c r="D30" s="5" t="s">
        <v>1551</v>
      </c>
      <c r="E30" s="5" t="s">
        <v>1552</v>
      </c>
      <c r="F30" s="5" t="s">
        <v>1553</v>
      </c>
      <c r="G30" s="5" t="s">
        <v>1554</v>
      </c>
      <c r="H30" s="5" t="s">
        <v>1555</v>
      </c>
      <c r="J30" s="5" t="s">
        <v>2841</v>
      </c>
    </row>
    <row r="31" spans="1:10">
      <c r="A31" s="5">
        <v>30</v>
      </c>
      <c r="B31" s="5" t="s">
        <v>1436</v>
      </c>
      <c r="C31" s="5" t="s">
        <v>169</v>
      </c>
      <c r="D31" s="5" t="s">
        <v>1556</v>
      </c>
      <c r="E31" s="5" t="s">
        <v>1557</v>
      </c>
      <c r="F31" s="5" t="s">
        <v>1490</v>
      </c>
      <c r="G31" s="5" t="s">
        <v>1500</v>
      </c>
      <c r="J31" s="5" t="s">
        <v>2841</v>
      </c>
    </row>
    <row r="32" spans="1:10">
      <c r="A32" s="5">
        <v>31</v>
      </c>
      <c r="B32" s="5" t="s">
        <v>1436</v>
      </c>
      <c r="C32" s="5" t="s">
        <v>169</v>
      </c>
      <c r="D32" s="5" t="s">
        <v>1558</v>
      </c>
      <c r="E32" s="5" t="s">
        <v>1559</v>
      </c>
      <c r="F32" s="5" t="s">
        <v>1560</v>
      </c>
      <c r="G32" s="5" t="s">
        <v>1453</v>
      </c>
      <c r="H32" s="5" t="s">
        <v>1561</v>
      </c>
      <c r="J32" s="5" t="s">
        <v>2841</v>
      </c>
    </row>
    <row r="33" spans="1:10">
      <c r="A33" s="5">
        <v>32</v>
      </c>
      <c r="B33" s="5" t="s">
        <v>1436</v>
      </c>
      <c r="C33" s="5" t="s">
        <v>169</v>
      </c>
      <c r="D33" s="5" t="s">
        <v>1562</v>
      </c>
      <c r="E33" s="5" t="s">
        <v>1563</v>
      </c>
      <c r="F33" s="5" t="s">
        <v>1564</v>
      </c>
      <c r="G33" s="5" t="s">
        <v>1565</v>
      </c>
      <c r="H33" s="5" t="s">
        <v>1566</v>
      </c>
      <c r="J33" s="5" t="s">
        <v>2841</v>
      </c>
    </row>
    <row r="34" spans="1:10">
      <c r="A34" s="5">
        <v>33</v>
      </c>
      <c r="B34" s="5" t="s">
        <v>1436</v>
      </c>
      <c r="C34" s="5" t="s">
        <v>169</v>
      </c>
      <c r="D34" s="5" t="s">
        <v>1567</v>
      </c>
      <c r="E34" s="5" t="s">
        <v>1568</v>
      </c>
      <c r="F34" s="5" t="s">
        <v>1569</v>
      </c>
      <c r="G34" s="5" t="s">
        <v>1570</v>
      </c>
      <c r="H34" s="5" t="s">
        <v>1571</v>
      </c>
      <c r="J34" s="5" t="s">
        <v>2841</v>
      </c>
    </row>
    <row r="35" spans="1:10">
      <c r="A35" s="5">
        <v>34</v>
      </c>
      <c r="B35" s="5" t="s">
        <v>1436</v>
      </c>
      <c r="C35" s="5" t="s">
        <v>169</v>
      </c>
      <c r="D35" s="5" t="s">
        <v>1572</v>
      </c>
      <c r="E35" s="5" t="s">
        <v>1573</v>
      </c>
      <c r="F35" s="5" t="s">
        <v>1574</v>
      </c>
      <c r="G35" s="5" t="s">
        <v>1575</v>
      </c>
      <c r="H35" s="5" t="s">
        <v>1576</v>
      </c>
      <c r="J35" s="5" t="s">
        <v>2841</v>
      </c>
    </row>
    <row r="36" spans="1:10">
      <c r="A36" s="5">
        <v>35</v>
      </c>
      <c r="B36" s="5" t="s">
        <v>1436</v>
      </c>
      <c r="C36" s="5" t="s">
        <v>169</v>
      </c>
      <c r="D36" s="5" t="s">
        <v>1577</v>
      </c>
      <c r="E36" s="5" t="s">
        <v>1578</v>
      </c>
      <c r="F36" s="5" t="s">
        <v>1579</v>
      </c>
      <c r="G36" s="5" t="s">
        <v>1565</v>
      </c>
      <c r="J36" s="5" t="s">
        <v>2841</v>
      </c>
    </row>
    <row r="37" spans="1:10">
      <c r="A37" s="5">
        <v>36</v>
      </c>
      <c r="B37" s="5" t="s">
        <v>1436</v>
      </c>
      <c r="C37" s="5" t="s">
        <v>169</v>
      </c>
      <c r="D37" s="5" t="s">
        <v>1580</v>
      </c>
      <c r="E37" s="5" t="s">
        <v>1581</v>
      </c>
      <c r="F37" s="5" t="s">
        <v>1582</v>
      </c>
      <c r="G37" s="5" t="s">
        <v>1549</v>
      </c>
      <c r="H37" s="5" t="s">
        <v>1583</v>
      </c>
      <c r="J37" s="5" t="s">
        <v>2841</v>
      </c>
    </row>
    <row r="38" spans="1:10">
      <c r="A38" s="5">
        <v>37</v>
      </c>
      <c r="B38" s="5" t="s">
        <v>1436</v>
      </c>
      <c r="C38" s="5" t="s">
        <v>169</v>
      </c>
      <c r="D38" s="5" t="s">
        <v>1584</v>
      </c>
      <c r="E38" s="5" t="s">
        <v>1585</v>
      </c>
      <c r="F38" s="5" t="s">
        <v>1586</v>
      </c>
      <c r="G38" s="5" t="s">
        <v>1587</v>
      </c>
      <c r="H38" s="5" t="s">
        <v>1588</v>
      </c>
      <c r="J38" s="5" t="s">
        <v>2841</v>
      </c>
    </row>
    <row r="39" spans="1:10">
      <c r="A39" s="5">
        <v>38</v>
      </c>
      <c r="B39" s="5" t="s">
        <v>1436</v>
      </c>
      <c r="C39" s="5" t="s">
        <v>169</v>
      </c>
      <c r="D39" s="5" t="s">
        <v>1589</v>
      </c>
      <c r="E39" s="5" t="s">
        <v>1590</v>
      </c>
      <c r="F39" s="5" t="s">
        <v>1591</v>
      </c>
      <c r="G39" s="5" t="s">
        <v>1592</v>
      </c>
      <c r="J39" s="5" t="s">
        <v>2841</v>
      </c>
    </row>
    <row r="40" spans="1:10">
      <c r="A40" s="5">
        <v>39</v>
      </c>
      <c r="B40" s="5" t="s">
        <v>1436</v>
      </c>
      <c r="C40" s="5" t="s">
        <v>169</v>
      </c>
      <c r="D40" s="5" t="s">
        <v>1593</v>
      </c>
      <c r="E40" s="5" t="s">
        <v>1594</v>
      </c>
      <c r="F40" s="5" t="s">
        <v>1595</v>
      </c>
      <c r="G40" s="5" t="s">
        <v>1596</v>
      </c>
      <c r="H40" s="5" t="s">
        <v>1597</v>
      </c>
      <c r="J40" s="5" t="s">
        <v>2841</v>
      </c>
    </row>
    <row r="41" spans="1:10">
      <c r="A41" s="5">
        <v>40</v>
      </c>
      <c r="B41" s="5" t="s">
        <v>1436</v>
      </c>
      <c r="C41" s="5" t="s">
        <v>169</v>
      </c>
      <c r="D41" s="5" t="s">
        <v>1598</v>
      </c>
      <c r="E41" s="5" t="s">
        <v>1599</v>
      </c>
      <c r="F41" s="5" t="s">
        <v>1600</v>
      </c>
      <c r="G41" s="5" t="s">
        <v>1601</v>
      </c>
      <c r="H41" s="5" t="s">
        <v>1597</v>
      </c>
      <c r="J41" s="5" t="s">
        <v>2841</v>
      </c>
    </row>
    <row r="42" spans="1:10">
      <c r="A42" s="5">
        <v>41</v>
      </c>
      <c r="B42" s="5" t="s">
        <v>1436</v>
      </c>
      <c r="C42" s="5" t="s">
        <v>169</v>
      </c>
      <c r="D42" s="5" t="s">
        <v>1602</v>
      </c>
      <c r="E42" s="5" t="s">
        <v>1603</v>
      </c>
      <c r="F42" s="5" t="s">
        <v>1604</v>
      </c>
      <c r="G42" s="5" t="s">
        <v>1605</v>
      </c>
      <c r="H42" s="5" t="s">
        <v>1606</v>
      </c>
      <c r="J42" s="5" t="s">
        <v>2841</v>
      </c>
    </row>
    <row r="43" spans="1:10">
      <c r="A43" s="5">
        <v>42</v>
      </c>
      <c r="B43" s="5" t="s">
        <v>1436</v>
      </c>
      <c r="C43" s="5" t="s">
        <v>169</v>
      </c>
      <c r="D43" s="5" t="s">
        <v>1607</v>
      </c>
      <c r="E43" s="5" t="s">
        <v>1608</v>
      </c>
      <c r="F43" s="5" t="s">
        <v>1609</v>
      </c>
      <c r="G43" s="5" t="s">
        <v>1610</v>
      </c>
      <c r="H43" s="5" t="s">
        <v>1611</v>
      </c>
      <c r="J43" s="5" t="s">
        <v>2841</v>
      </c>
    </row>
    <row r="44" spans="1:10">
      <c r="A44" s="5">
        <v>43</v>
      </c>
      <c r="B44" s="5" t="s">
        <v>1436</v>
      </c>
      <c r="C44" s="5" t="s">
        <v>169</v>
      </c>
      <c r="D44" s="5" t="s">
        <v>1612</v>
      </c>
      <c r="E44" s="5" t="s">
        <v>1613</v>
      </c>
      <c r="F44" s="5" t="s">
        <v>1614</v>
      </c>
      <c r="G44" s="5" t="s">
        <v>1615</v>
      </c>
      <c r="H44" s="5" t="s">
        <v>1616</v>
      </c>
      <c r="J44" s="5" t="s">
        <v>2841</v>
      </c>
    </row>
    <row r="45" spans="1:10">
      <c r="A45" s="5">
        <v>44</v>
      </c>
      <c r="B45" s="5" t="s">
        <v>1436</v>
      </c>
      <c r="C45" s="5" t="s">
        <v>169</v>
      </c>
      <c r="D45" s="5" t="s">
        <v>1617</v>
      </c>
      <c r="E45" s="5" t="s">
        <v>1618</v>
      </c>
      <c r="F45" s="5" t="s">
        <v>1619</v>
      </c>
      <c r="G45" s="5" t="s">
        <v>1620</v>
      </c>
      <c r="H45" s="5" t="s">
        <v>1621</v>
      </c>
      <c r="J45" s="5" t="s">
        <v>2841</v>
      </c>
    </row>
    <row r="46" spans="1:10">
      <c r="A46" s="5">
        <v>45</v>
      </c>
      <c r="B46" s="5" t="s">
        <v>1436</v>
      </c>
      <c r="C46" s="5" t="s">
        <v>169</v>
      </c>
      <c r="D46" s="5" t="s">
        <v>1622</v>
      </c>
      <c r="E46" s="5" t="s">
        <v>1623</v>
      </c>
      <c r="F46" s="5" t="s">
        <v>1624</v>
      </c>
      <c r="G46" s="5" t="s">
        <v>1500</v>
      </c>
      <c r="H46" s="5" t="s">
        <v>1625</v>
      </c>
      <c r="J46" s="5" t="s">
        <v>2841</v>
      </c>
    </row>
    <row r="47" spans="1:10">
      <c r="A47" s="5">
        <v>46</v>
      </c>
      <c r="B47" s="5" t="s">
        <v>1436</v>
      </c>
      <c r="C47" s="5" t="s">
        <v>169</v>
      </c>
      <c r="D47" s="5" t="s">
        <v>1626</v>
      </c>
      <c r="E47" s="5" t="s">
        <v>1627</v>
      </c>
      <c r="F47" s="5" t="s">
        <v>1628</v>
      </c>
      <c r="G47" s="5" t="s">
        <v>1629</v>
      </c>
      <c r="H47" s="5" t="s">
        <v>1630</v>
      </c>
      <c r="J47" s="5" t="s">
        <v>2841</v>
      </c>
    </row>
    <row r="48" spans="1:10">
      <c r="A48" s="5">
        <v>47</v>
      </c>
      <c r="B48" s="5" t="s">
        <v>1436</v>
      </c>
      <c r="C48" s="5" t="s">
        <v>169</v>
      </c>
      <c r="D48" s="5" t="s">
        <v>1631</v>
      </c>
      <c r="E48" s="5" t="s">
        <v>1632</v>
      </c>
      <c r="F48" s="5" t="s">
        <v>1633</v>
      </c>
      <c r="G48" s="5" t="s">
        <v>1634</v>
      </c>
      <c r="H48" s="5" t="s">
        <v>1635</v>
      </c>
      <c r="J48" s="5" t="s">
        <v>2841</v>
      </c>
    </row>
    <row r="49" spans="1:10">
      <c r="A49" s="5">
        <v>48</v>
      </c>
      <c r="B49" s="5" t="s">
        <v>1436</v>
      </c>
      <c r="C49" s="5" t="s">
        <v>169</v>
      </c>
      <c r="D49" s="5" t="s">
        <v>1636</v>
      </c>
      <c r="E49" s="5" t="s">
        <v>1637</v>
      </c>
      <c r="F49" s="5" t="s">
        <v>1638</v>
      </c>
      <c r="G49" s="5" t="s">
        <v>1491</v>
      </c>
      <c r="J49" s="5" t="s">
        <v>2841</v>
      </c>
    </row>
    <row r="50" spans="1:10">
      <c r="A50" s="5">
        <v>49</v>
      </c>
      <c r="B50" s="5" t="s">
        <v>1436</v>
      </c>
      <c r="C50" s="5" t="s">
        <v>169</v>
      </c>
      <c r="D50" s="5" t="s">
        <v>1639</v>
      </c>
      <c r="E50" s="5" t="s">
        <v>1640</v>
      </c>
      <c r="F50" s="5" t="s">
        <v>1641</v>
      </c>
      <c r="G50" s="5" t="s">
        <v>1458</v>
      </c>
      <c r="H50" s="5" t="s">
        <v>1642</v>
      </c>
      <c r="J50" s="5" t="s">
        <v>2841</v>
      </c>
    </row>
    <row r="51" spans="1:10">
      <c r="A51" s="5">
        <v>50</v>
      </c>
      <c r="B51" s="5" t="s">
        <v>1436</v>
      </c>
      <c r="C51" s="5" t="s">
        <v>169</v>
      </c>
      <c r="D51" s="5" t="s">
        <v>1643</v>
      </c>
      <c r="E51" s="5" t="s">
        <v>1644</v>
      </c>
      <c r="F51" s="5" t="s">
        <v>1645</v>
      </c>
      <c r="G51" s="5" t="s">
        <v>1646</v>
      </c>
      <c r="H51" s="5" t="s">
        <v>1647</v>
      </c>
      <c r="J51" s="5" t="s">
        <v>2841</v>
      </c>
    </row>
    <row r="52" spans="1:10">
      <c r="A52" s="5">
        <v>51</v>
      </c>
      <c r="B52" s="5" t="s">
        <v>1436</v>
      </c>
      <c r="C52" s="5" t="s">
        <v>169</v>
      </c>
      <c r="D52" s="5" t="s">
        <v>1648</v>
      </c>
      <c r="E52" s="5" t="s">
        <v>1649</v>
      </c>
      <c r="F52" s="5" t="s">
        <v>1650</v>
      </c>
      <c r="G52" s="5" t="s">
        <v>1651</v>
      </c>
      <c r="H52" s="5" t="s">
        <v>1652</v>
      </c>
      <c r="J52" s="5" t="s">
        <v>2841</v>
      </c>
    </row>
    <row r="53" spans="1:10">
      <c r="A53" s="5">
        <v>52</v>
      </c>
      <c r="B53" s="5" t="s">
        <v>1436</v>
      </c>
      <c r="C53" s="5" t="s">
        <v>169</v>
      </c>
      <c r="D53" s="5" t="s">
        <v>1653</v>
      </c>
      <c r="E53" s="5" t="s">
        <v>1654</v>
      </c>
      <c r="F53" s="5" t="s">
        <v>1655</v>
      </c>
      <c r="G53" s="5" t="s">
        <v>1656</v>
      </c>
      <c r="H53" s="5" t="s">
        <v>1657</v>
      </c>
      <c r="J53" s="5" t="s">
        <v>2841</v>
      </c>
    </row>
    <row r="54" spans="1:10">
      <c r="A54" s="5">
        <v>53</v>
      </c>
      <c r="B54" s="5" t="s">
        <v>1436</v>
      </c>
      <c r="C54" s="5" t="s">
        <v>169</v>
      </c>
      <c r="D54" s="5" t="s">
        <v>2880</v>
      </c>
      <c r="E54" s="5" t="s">
        <v>2881</v>
      </c>
      <c r="F54" s="5" t="s">
        <v>2882</v>
      </c>
      <c r="G54" s="5" t="s">
        <v>1661</v>
      </c>
      <c r="J54" s="5" t="s">
        <v>2841</v>
      </c>
    </row>
    <row r="55" spans="1:10">
      <c r="A55" s="5">
        <v>54</v>
      </c>
      <c r="B55" s="5" t="s">
        <v>1436</v>
      </c>
      <c r="C55" s="5" t="s">
        <v>169</v>
      </c>
      <c r="D55" s="5" t="s">
        <v>1658</v>
      </c>
      <c r="E55" s="5" t="s">
        <v>1659</v>
      </c>
      <c r="F55" s="5" t="s">
        <v>1660</v>
      </c>
      <c r="G55" s="5" t="s">
        <v>1661</v>
      </c>
      <c r="J55" s="5" t="s">
        <v>2841</v>
      </c>
    </row>
    <row r="56" spans="1:10">
      <c r="A56" s="5">
        <v>55</v>
      </c>
      <c r="B56" s="5" t="s">
        <v>1436</v>
      </c>
      <c r="C56" s="5" t="s">
        <v>169</v>
      </c>
      <c r="D56" s="5" t="s">
        <v>1662</v>
      </c>
      <c r="E56" s="5" t="s">
        <v>1663</v>
      </c>
      <c r="F56" s="5" t="s">
        <v>1664</v>
      </c>
      <c r="G56" s="5" t="s">
        <v>1549</v>
      </c>
      <c r="J56" s="5" t="s">
        <v>2841</v>
      </c>
    </row>
    <row r="57" spans="1:10">
      <c r="A57" s="5">
        <v>56</v>
      </c>
      <c r="B57" s="5" t="s">
        <v>1436</v>
      </c>
      <c r="C57" s="5" t="s">
        <v>169</v>
      </c>
      <c r="E57" s="5" t="s">
        <v>2883</v>
      </c>
      <c r="F57" s="5" t="s">
        <v>2884</v>
      </c>
      <c r="G57" s="5" t="s">
        <v>1449</v>
      </c>
      <c r="J57" s="5" t="s">
        <v>2841</v>
      </c>
    </row>
    <row r="58" spans="1:10">
      <c r="A58" s="5">
        <v>57</v>
      </c>
      <c r="B58" s="5" t="s">
        <v>1436</v>
      </c>
      <c r="C58" s="5" t="s">
        <v>169</v>
      </c>
      <c r="D58" s="5" t="s">
        <v>1665</v>
      </c>
      <c r="E58" s="5" t="s">
        <v>1666</v>
      </c>
      <c r="F58" s="5" t="s">
        <v>1667</v>
      </c>
      <c r="G58" s="5" t="s">
        <v>1668</v>
      </c>
      <c r="H58" s="5" t="s">
        <v>1669</v>
      </c>
      <c r="J58" s="5" t="s">
        <v>2841</v>
      </c>
    </row>
    <row r="59" spans="1:10">
      <c r="A59" s="5">
        <v>58</v>
      </c>
      <c r="B59" s="5" t="s">
        <v>1436</v>
      </c>
      <c r="C59" s="5" t="s">
        <v>169</v>
      </c>
      <c r="D59" s="5" t="s">
        <v>1670</v>
      </c>
      <c r="E59" s="5" t="s">
        <v>1671</v>
      </c>
      <c r="F59" s="5" t="s">
        <v>1672</v>
      </c>
      <c r="G59" s="5" t="s">
        <v>1678</v>
      </c>
      <c r="H59" s="5" t="s">
        <v>1674</v>
      </c>
      <c r="J59" s="5" t="s">
        <v>2841</v>
      </c>
    </row>
    <row r="60" spans="1:10">
      <c r="A60" s="5">
        <v>59</v>
      </c>
      <c r="B60" s="5" t="s">
        <v>1436</v>
      </c>
      <c r="C60" s="5" t="s">
        <v>169</v>
      </c>
      <c r="D60" s="5" t="s">
        <v>1675</v>
      </c>
      <c r="E60" s="5" t="s">
        <v>1676</v>
      </c>
      <c r="F60" s="5" t="s">
        <v>1677</v>
      </c>
      <c r="G60" s="5" t="s">
        <v>1678</v>
      </c>
      <c r="H60" s="5" t="s">
        <v>1679</v>
      </c>
      <c r="J60" s="5" t="s">
        <v>2841</v>
      </c>
    </row>
    <row r="61" spans="1:10">
      <c r="A61" s="5">
        <v>60</v>
      </c>
      <c r="B61" s="5" t="s">
        <v>1436</v>
      </c>
      <c r="C61" s="5" t="s">
        <v>169</v>
      </c>
      <c r="D61" s="5" t="s">
        <v>1680</v>
      </c>
      <c r="E61" s="5" t="s">
        <v>1681</v>
      </c>
      <c r="F61" s="5" t="s">
        <v>1682</v>
      </c>
      <c r="G61" s="5" t="s">
        <v>1683</v>
      </c>
      <c r="J61" s="5" t="s">
        <v>2841</v>
      </c>
    </row>
    <row r="62" spans="1:10">
      <c r="A62" s="5">
        <v>61</v>
      </c>
      <c r="B62" s="5" t="s">
        <v>1436</v>
      </c>
      <c r="C62" s="5" t="s">
        <v>169</v>
      </c>
      <c r="D62" s="5" t="s">
        <v>1684</v>
      </c>
      <c r="E62" s="5" t="s">
        <v>1685</v>
      </c>
      <c r="F62" s="5" t="s">
        <v>1686</v>
      </c>
      <c r="G62" s="5" t="s">
        <v>1683</v>
      </c>
      <c r="H62" s="5" t="s">
        <v>1687</v>
      </c>
      <c r="J62" s="5" t="s">
        <v>2841</v>
      </c>
    </row>
    <row r="63" spans="1:10">
      <c r="A63" s="5">
        <v>62</v>
      </c>
      <c r="B63" s="5" t="s">
        <v>1436</v>
      </c>
      <c r="C63" s="5" t="s">
        <v>169</v>
      </c>
      <c r="D63" s="5" t="s">
        <v>1689</v>
      </c>
      <c r="E63" s="5" t="s">
        <v>1690</v>
      </c>
      <c r="F63" s="5" t="s">
        <v>1691</v>
      </c>
      <c r="G63" s="5" t="s">
        <v>1692</v>
      </c>
      <c r="H63" s="5" t="s">
        <v>1693</v>
      </c>
      <c r="J63" s="5" t="s">
        <v>2841</v>
      </c>
    </row>
    <row r="64" spans="1:10">
      <c r="A64" s="5">
        <v>63</v>
      </c>
      <c r="B64" s="5" t="s">
        <v>1436</v>
      </c>
      <c r="C64" s="5" t="s">
        <v>169</v>
      </c>
      <c r="D64" s="5" t="s">
        <v>1694</v>
      </c>
      <c r="E64" s="5" t="s">
        <v>1695</v>
      </c>
      <c r="F64" s="5" t="s">
        <v>1696</v>
      </c>
      <c r="G64" s="5" t="s">
        <v>1697</v>
      </c>
      <c r="H64" s="5" t="s">
        <v>1698</v>
      </c>
      <c r="J64" s="5" t="s">
        <v>2841</v>
      </c>
    </row>
    <row r="65" spans="1:10">
      <c r="A65" s="5">
        <v>64</v>
      </c>
      <c r="B65" s="5" t="s">
        <v>1436</v>
      </c>
      <c r="C65" s="5" t="s">
        <v>169</v>
      </c>
      <c r="D65" s="5" t="s">
        <v>1699</v>
      </c>
      <c r="E65" s="5" t="s">
        <v>1700</v>
      </c>
      <c r="F65" s="5" t="s">
        <v>1701</v>
      </c>
      <c r="G65" s="5" t="s">
        <v>1697</v>
      </c>
      <c r="H65" s="5" t="s">
        <v>1702</v>
      </c>
      <c r="J65" s="5" t="s">
        <v>2841</v>
      </c>
    </row>
    <row r="66" spans="1:10">
      <c r="A66" s="5">
        <v>65</v>
      </c>
      <c r="B66" s="5" t="s">
        <v>1436</v>
      </c>
      <c r="C66" s="5" t="s">
        <v>169</v>
      </c>
      <c r="D66" s="5" t="s">
        <v>1703</v>
      </c>
      <c r="E66" s="5" t="s">
        <v>1704</v>
      </c>
      <c r="F66" s="5" t="s">
        <v>1705</v>
      </c>
      <c r="G66" s="5" t="s">
        <v>1697</v>
      </c>
      <c r="H66" s="5" t="s">
        <v>1706</v>
      </c>
      <c r="J66" s="5" t="s">
        <v>2841</v>
      </c>
    </row>
    <row r="67" spans="1:10">
      <c r="A67" s="5">
        <v>66</v>
      </c>
      <c r="B67" s="5" t="s">
        <v>1436</v>
      </c>
      <c r="C67" s="5" t="s">
        <v>169</v>
      </c>
      <c r="D67" s="5" t="s">
        <v>1707</v>
      </c>
      <c r="E67" s="5" t="s">
        <v>1708</v>
      </c>
      <c r="F67" s="5" t="s">
        <v>1709</v>
      </c>
      <c r="G67" s="5" t="s">
        <v>1697</v>
      </c>
      <c r="H67" s="5" t="s">
        <v>1710</v>
      </c>
      <c r="J67" s="5" t="s">
        <v>2841</v>
      </c>
    </row>
    <row r="68" spans="1:10">
      <c r="A68" s="5">
        <v>67</v>
      </c>
      <c r="B68" s="5" t="s">
        <v>1436</v>
      </c>
      <c r="C68" s="5" t="s">
        <v>169</v>
      </c>
      <c r="D68" s="5" t="s">
        <v>1711</v>
      </c>
      <c r="E68" s="5" t="s">
        <v>1712</v>
      </c>
      <c r="F68" s="5" t="s">
        <v>1713</v>
      </c>
      <c r="G68" s="5" t="s">
        <v>1697</v>
      </c>
      <c r="H68" s="5" t="s">
        <v>1679</v>
      </c>
      <c r="J68" s="5" t="s">
        <v>2841</v>
      </c>
    </row>
    <row r="69" spans="1:10">
      <c r="A69" s="5">
        <v>68</v>
      </c>
      <c r="B69" s="5" t="s">
        <v>1436</v>
      </c>
      <c r="C69" s="5" t="s">
        <v>169</v>
      </c>
      <c r="D69" s="5" t="s">
        <v>1714</v>
      </c>
      <c r="E69" s="5" t="s">
        <v>1715</v>
      </c>
      <c r="F69" s="5" t="s">
        <v>1716</v>
      </c>
      <c r="G69" s="5" t="s">
        <v>1697</v>
      </c>
      <c r="J69" s="5" t="s">
        <v>2841</v>
      </c>
    </row>
    <row r="70" spans="1:10">
      <c r="A70" s="5">
        <v>69</v>
      </c>
      <c r="B70" s="5" t="s">
        <v>1436</v>
      </c>
      <c r="C70" s="5" t="s">
        <v>169</v>
      </c>
      <c r="D70" s="5" t="s">
        <v>1717</v>
      </c>
      <c r="E70" s="5" t="s">
        <v>1718</v>
      </c>
      <c r="F70" s="5" t="s">
        <v>1719</v>
      </c>
      <c r="G70" s="5" t="s">
        <v>1697</v>
      </c>
      <c r="H70" s="5" t="s">
        <v>1720</v>
      </c>
      <c r="J70" s="5" t="s">
        <v>2841</v>
      </c>
    </row>
    <row r="71" spans="1:10">
      <c r="A71" s="5">
        <v>70</v>
      </c>
      <c r="B71" s="5" t="s">
        <v>1436</v>
      </c>
      <c r="C71" s="5" t="s">
        <v>169</v>
      </c>
      <c r="D71" s="5" t="s">
        <v>1721</v>
      </c>
      <c r="E71" s="5" t="s">
        <v>1722</v>
      </c>
      <c r="F71" s="5" t="s">
        <v>1723</v>
      </c>
      <c r="G71" s="5" t="s">
        <v>1724</v>
      </c>
      <c r="H71" s="5" t="s">
        <v>1725</v>
      </c>
      <c r="J71" s="5" t="s">
        <v>2841</v>
      </c>
    </row>
    <row r="72" spans="1:10">
      <c r="A72" s="5">
        <v>71</v>
      </c>
      <c r="B72" s="5" t="s">
        <v>1436</v>
      </c>
      <c r="C72" s="5" t="s">
        <v>169</v>
      </c>
      <c r="D72" s="5" t="s">
        <v>1726</v>
      </c>
      <c r="E72" s="5" t="s">
        <v>1727</v>
      </c>
      <c r="F72" s="5" t="s">
        <v>1728</v>
      </c>
      <c r="G72" s="5" t="s">
        <v>1729</v>
      </c>
      <c r="J72" s="5" t="s">
        <v>2841</v>
      </c>
    </row>
    <row r="73" spans="1:10">
      <c r="A73" s="5">
        <v>72</v>
      </c>
      <c r="B73" s="5" t="s">
        <v>1436</v>
      </c>
      <c r="C73" s="5" t="s">
        <v>169</v>
      </c>
      <c r="D73" s="5" t="s">
        <v>1730</v>
      </c>
      <c r="E73" s="5" t="s">
        <v>1731</v>
      </c>
      <c r="F73" s="5" t="s">
        <v>1732</v>
      </c>
      <c r="G73" s="5" t="s">
        <v>1733</v>
      </c>
      <c r="H73" s="5" t="s">
        <v>1734</v>
      </c>
      <c r="J73" s="5" t="s">
        <v>2841</v>
      </c>
    </row>
    <row r="74" spans="1:10">
      <c r="A74" s="5">
        <v>73</v>
      </c>
      <c r="B74" s="5" t="s">
        <v>1436</v>
      </c>
      <c r="C74" s="5" t="s">
        <v>169</v>
      </c>
      <c r="D74" s="5" t="s">
        <v>2885</v>
      </c>
      <c r="E74" s="5" t="s">
        <v>2886</v>
      </c>
      <c r="F74" s="5" t="s">
        <v>2887</v>
      </c>
      <c r="G74" s="5" t="s">
        <v>1549</v>
      </c>
      <c r="H74" s="5" t="s">
        <v>2888</v>
      </c>
      <c r="J74" s="5" t="s">
        <v>2841</v>
      </c>
    </row>
    <row r="75" spans="1:10">
      <c r="A75" s="5">
        <v>74</v>
      </c>
      <c r="B75" s="5" t="s">
        <v>1436</v>
      </c>
      <c r="C75" s="5" t="s">
        <v>169</v>
      </c>
      <c r="D75" s="5" t="s">
        <v>1735</v>
      </c>
      <c r="E75" s="5" t="s">
        <v>1736</v>
      </c>
      <c r="F75" s="5" t="s">
        <v>1737</v>
      </c>
      <c r="G75" s="5" t="s">
        <v>1733</v>
      </c>
      <c r="H75" s="5" t="s">
        <v>1738</v>
      </c>
      <c r="J75" s="5" t="s">
        <v>2841</v>
      </c>
    </row>
    <row r="76" spans="1:10">
      <c r="A76" s="5">
        <v>75</v>
      </c>
      <c r="B76" s="5" t="s">
        <v>1436</v>
      </c>
      <c r="C76" s="5" t="s">
        <v>169</v>
      </c>
      <c r="D76" s="5" t="s">
        <v>1739</v>
      </c>
      <c r="E76" s="5" t="s">
        <v>1740</v>
      </c>
      <c r="F76" s="5" t="s">
        <v>1741</v>
      </c>
      <c r="G76" s="5" t="s">
        <v>1683</v>
      </c>
      <c r="H76" s="5" t="s">
        <v>1742</v>
      </c>
      <c r="I76" s="5" t="s">
        <v>2889</v>
      </c>
      <c r="J76" s="5" t="s">
        <v>2841</v>
      </c>
    </row>
    <row r="77" spans="1:10">
      <c r="A77" s="5">
        <v>76</v>
      </c>
      <c r="B77" s="5" t="s">
        <v>1436</v>
      </c>
      <c r="C77" s="5" t="s">
        <v>169</v>
      </c>
      <c r="D77" s="5" t="s">
        <v>1743</v>
      </c>
      <c r="E77" s="5" t="s">
        <v>1744</v>
      </c>
      <c r="F77" s="5" t="s">
        <v>1745</v>
      </c>
      <c r="G77" s="5" t="s">
        <v>1549</v>
      </c>
      <c r="H77" s="5" t="s">
        <v>1746</v>
      </c>
      <c r="J77" s="5" t="s">
        <v>2841</v>
      </c>
    </row>
    <row r="78" spans="1:10">
      <c r="A78" s="5">
        <v>77</v>
      </c>
      <c r="B78" s="5" t="s">
        <v>1436</v>
      </c>
      <c r="C78" s="5" t="s">
        <v>169</v>
      </c>
      <c r="D78" s="5" t="s">
        <v>2890</v>
      </c>
      <c r="E78" s="5" t="s">
        <v>2891</v>
      </c>
      <c r="F78" s="5" t="s">
        <v>2892</v>
      </c>
      <c r="G78" s="5" t="s">
        <v>1565</v>
      </c>
      <c r="H78" s="5" t="s">
        <v>2893</v>
      </c>
      <c r="J78" s="5" t="s">
        <v>2841</v>
      </c>
    </row>
    <row r="79" spans="1:10">
      <c r="A79" s="5">
        <v>78</v>
      </c>
      <c r="B79" s="5" t="s">
        <v>1436</v>
      </c>
      <c r="C79" s="5" t="s">
        <v>169</v>
      </c>
      <c r="D79" s="5" t="s">
        <v>1747</v>
      </c>
      <c r="E79" s="5" t="s">
        <v>1748</v>
      </c>
      <c r="F79" s="5" t="s">
        <v>1749</v>
      </c>
      <c r="G79" s="5" t="s">
        <v>1688</v>
      </c>
      <c r="H79" s="5" t="s">
        <v>1679</v>
      </c>
      <c r="I79" s="5" t="s">
        <v>2894</v>
      </c>
      <c r="J79" s="5" t="s">
        <v>2841</v>
      </c>
    </row>
    <row r="80" spans="1:10">
      <c r="A80" s="5">
        <v>79</v>
      </c>
      <c r="B80" s="5" t="s">
        <v>1436</v>
      </c>
      <c r="C80" s="5" t="s">
        <v>169</v>
      </c>
      <c r="D80" s="5" t="s">
        <v>1750</v>
      </c>
      <c r="E80" s="5" t="s">
        <v>1751</v>
      </c>
      <c r="F80" s="5" t="s">
        <v>1752</v>
      </c>
      <c r="G80" s="5" t="s">
        <v>1529</v>
      </c>
      <c r="H80" s="5" t="s">
        <v>1753</v>
      </c>
      <c r="J80" s="5" t="s">
        <v>2841</v>
      </c>
    </row>
    <row r="81" spans="1:10">
      <c r="A81" s="5">
        <v>80</v>
      </c>
      <c r="B81" s="5" t="s">
        <v>1436</v>
      </c>
      <c r="C81" s="5" t="s">
        <v>169</v>
      </c>
      <c r="D81" s="5" t="s">
        <v>1754</v>
      </c>
      <c r="E81" s="5" t="s">
        <v>1755</v>
      </c>
      <c r="F81" s="5" t="s">
        <v>1756</v>
      </c>
      <c r="G81" s="5" t="s">
        <v>1678</v>
      </c>
      <c r="J81" s="5" t="s">
        <v>2841</v>
      </c>
    </row>
    <row r="82" spans="1:10">
      <c r="A82" s="5">
        <v>81</v>
      </c>
      <c r="B82" s="5" t="s">
        <v>1436</v>
      </c>
      <c r="C82" s="5" t="s">
        <v>169</v>
      </c>
      <c r="D82" s="5" t="s">
        <v>1757</v>
      </c>
      <c r="E82" s="5" t="s">
        <v>1758</v>
      </c>
      <c r="F82" s="5" t="s">
        <v>1759</v>
      </c>
      <c r="G82" s="5" t="s">
        <v>1453</v>
      </c>
      <c r="H82" s="5" t="s">
        <v>1760</v>
      </c>
      <c r="J82" s="5" t="s">
        <v>2841</v>
      </c>
    </row>
    <row r="83" spans="1:10">
      <c r="A83" s="5">
        <v>82</v>
      </c>
      <c r="B83" s="5" t="s">
        <v>1436</v>
      </c>
      <c r="C83" s="5" t="s">
        <v>169</v>
      </c>
      <c r="D83" s="5" t="s">
        <v>1761</v>
      </c>
      <c r="E83" s="5" t="s">
        <v>1762</v>
      </c>
      <c r="F83" s="5" t="s">
        <v>1763</v>
      </c>
      <c r="G83" s="5" t="s">
        <v>1764</v>
      </c>
      <c r="H83" s="5" t="s">
        <v>1765</v>
      </c>
      <c r="I83" s="5" t="s">
        <v>2895</v>
      </c>
      <c r="J83" s="5" t="s">
        <v>2841</v>
      </c>
    </row>
    <row r="84" spans="1:10">
      <c r="A84" s="5">
        <v>83</v>
      </c>
      <c r="B84" s="5" t="s">
        <v>1436</v>
      </c>
      <c r="C84" s="5" t="s">
        <v>169</v>
      </c>
      <c r="D84" s="5" t="s">
        <v>1766</v>
      </c>
      <c r="E84" s="5" t="s">
        <v>1767</v>
      </c>
      <c r="F84" s="5" t="s">
        <v>1768</v>
      </c>
      <c r="G84" s="5" t="s">
        <v>1769</v>
      </c>
      <c r="H84" s="5" t="s">
        <v>1770</v>
      </c>
      <c r="J84" s="5" t="s">
        <v>2841</v>
      </c>
    </row>
    <row r="85" spans="1:10">
      <c r="A85" s="5">
        <v>84</v>
      </c>
      <c r="B85" s="5" t="s">
        <v>1436</v>
      </c>
      <c r="C85" s="5" t="s">
        <v>169</v>
      </c>
      <c r="D85" s="5" t="s">
        <v>1771</v>
      </c>
      <c r="E85" s="5" t="s">
        <v>1772</v>
      </c>
      <c r="F85" s="5" t="s">
        <v>1773</v>
      </c>
      <c r="G85" s="5" t="s">
        <v>1774</v>
      </c>
      <c r="H85" s="5" t="s">
        <v>1775</v>
      </c>
      <c r="J85" s="5" t="s">
        <v>2841</v>
      </c>
    </row>
    <row r="86" spans="1:10">
      <c r="A86" s="5">
        <v>85</v>
      </c>
      <c r="B86" s="5" t="s">
        <v>1436</v>
      </c>
      <c r="C86" s="5" t="s">
        <v>169</v>
      </c>
      <c r="D86" s="5" t="s">
        <v>1776</v>
      </c>
      <c r="E86" s="5" t="s">
        <v>1777</v>
      </c>
      <c r="F86" s="5" t="s">
        <v>1778</v>
      </c>
      <c r="G86" s="5" t="s">
        <v>1565</v>
      </c>
      <c r="H86" s="5" t="s">
        <v>1779</v>
      </c>
      <c r="J86" s="5" t="s">
        <v>2841</v>
      </c>
    </row>
    <row r="87" spans="1:10">
      <c r="A87" s="5">
        <v>86</v>
      </c>
      <c r="B87" s="5" t="s">
        <v>1436</v>
      </c>
      <c r="C87" s="5" t="s">
        <v>169</v>
      </c>
      <c r="D87" s="5" t="s">
        <v>1780</v>
      </c>
      <c r="E87" s="5" t="s">
        <v>1781</v>
      </c>
      <c r="F87" s="5" t="s">
        <v>1752</v>
      </c>
      <c r="G87" s="5" t="s">
        <v>1646</v>
      </c>
      <c r="J87" s="5" t="s">
        <v>2841</v>
      </c>
    </row>
    <row r="88" spans="1:10">
      <c r="A88" s="5">
        <v>87</v>
      </c>
      <c r="B88" s="5" t="s">
        <v>1436</v>
      </c>
      <c r="C88" s="5" t="s">
        <v>169</v>
      </c>
      <c r="D88" s="5" t="s">
        <v>1782</v>
      </c>
      <c r="E88" s="5" t="s">
        <v>1783</v>
      </c>
      <c r="F88" s="5" t="s">
        <v>1784</v>
      </c>
      <c r="G88" s="5" t="s">
        <v>1475</v>
      </c>
      <c r="J88" s="5" t="s">
        <v>2841</v>
      </c>
    </row>
    <row r="89" spans="1:10">
      <c r="A89" s="5">
        <v>88</v>
      </c>
      <c r="B89" s="5" t="s">
        <v>1436</v>
      </c>
      <c r="C89" s="5" t="s">
        <v>169</v>
      </c>
      <c r="D89" s="5" t="s">
        <v>1785</v>
      </c>
      <c r="E89" s="5" t="s">
        <v>1786</v>
      </c>
      <c r="F89" s="5" t="s">
        <v>1787</v>
      </c>
      <c r="G89" s="5" t="s">
        <v>1565</v>
      </c>
      <c r="H89" s="5" t="s">
        <v>1788</v>
      </c>
      <c r="J89" s="5" t="s">
        <v>2841</v>
      </c>
    </row>
    <row r="90" spans="1:10">
      <c r="A90" s="5">
        <v>89</v>
      </c>
      <c r="B90" s="5" t="s">
        <v>1436</v>
      </c>
      <c r="C90" s="5" t="s">
        <v>169</v>
      </c>
      <c r="D90" s="5" t="s">
        <v>1789</v>
      </c>
      <c r="E90" s="5" t="s">
        <v>1790</v>
      </c>
      <c r="F90" s="5" t="s">
        <v>1791</v>
      </c>
      <c r="G90" s="5" t="s">
        <v>1453</v>
      </c>
      <c r="J90" s="5" t="s">
        <v>2841</v>
      </c>
    </row>
    <row r="91" spans="1:10">
      <c r="A91" s="5">
        <v>90</v>
      </c>
      <c r="B91" s="5" t="s">
        <v>1436</v>
      </c>
      <c r="C91" s="5" t="s">
        <v>169</v>
      </c>
      <c r="D91" s="5" t="s">
        <v>1792</v>
      </c>
      <c r="E91" s="5" t="s">
        <v>1793</v>
      </c>
      <c r="F91" s="5" t="s">
        <v>1794</v>
      </c>
      <c r="G91" s="5" t="s">
        <v>1444</v>
      </c>
      <c r="H91" s="5" t="s">
        <v>1795</v>
      </c>
      <c r="J91" s="5" t="s">
        <v>2841</v>
      </c>
    </row>
    <row r="92" spans="1:10">
      <c r="A92" s="5">
        <v>91</v>
      </c>
      <c r="B92" s="5" t="s">
        <v>1436</v>
      </c>
      <c r="C92" s="5" t="s">
        <v>169</v>
      </c>
      <c r="D92" s="5" t="s">
        <v>1796</v>
      </c>
      <c r="E92" s="5" t="s">
        <v>1797</v>
      </c>
      <c r="F92" s="5" t="s">
        <v>1798</v>
      </c>
      <c r="G92" s="5" t="s">
        <v>1697</v>
      </c>
      <c r="H92" s="5" t="s">
        <v>1799</v>
      </c>
      <c r="J92" s="5" t="s">
        <v>2841</v>
      </c>
    </row>
    <row r="93" spans="1:10">
      <c r="A93" s="5">
        <v>92</v>
      </c>
      <c r="B93" s="5" t="s">
        <v>1436</v>
      </c>
      <c r="C93" s="5" t="s">
        <v>169</v>
      </c>
      <c r="D93" s="5" t="s">
        <v>1800</v>
      </c>
      <c r="E93" s="5" t="s">
        <v>1801</v>
      </c>
      <c r="F93" s="5" t="s">
        <v>1802</v>
      </c>
      <c r="G93" s="5" t="s">
        <v>1549</v>
      </c>
      <c r="H93" s="5" t="s">
        <v>1788</v>
      </c>
      <c r="I93" s="5" t="s">
        <v>2896</v>
      </c>
      <c r="J93" s="5" t="s">
        <v>2841</v>
      </c>
    </row>
    <row r="94" spans="1:10">
      <c r="A94" s="5">
        <v>93</v>
      </c>
      <c r="B94" s="5" t="s">
        <v>1436</v>
      </c>
      <c r="C94" s="5" t="s">
        <v>169</v>
      </c>
      <c r="D94" s="5" t="s">
        <v>1803</v>
      </c>
      <c r="E94" s="5" t="s">
        <v>1804</v>
      </c>
      <c r="F94" s="5" t="s">
        <v>1805</v>
      </c>
      <c r="G94" s="5" t="s">
        <v>1554</v>
      </c>
      <c r="H94" s="5" t="s">
        <v>1806</v>
      </c>
      <c r="J94" s="5" t="s">
        <v>2841</v>
      </c>
    </row>
    <row r="95" spans="1:10">
      <c r="A95" s="5">
        <v>94</v>
      </c>
      <c r="B95" s="5" t="s">
        <v>1436</v>
      </c>
      <c r="C95" s="5" t="s">
        <v>169</v>
      </c>
      <c r="D95" s="5" t="s">
        <v>1807</v>
      </c>
      <c r="E95" s="5" t="s">
        <v>1808</v>
      </c>
      <c r="F95" s="5" t="s">
        <v>1809</v>
      </c>
      <c r="G95" s="5" t="s">
        <v>1453</v>
      </c>
      <c r="H95" s="5" t="s">
        <v>1810</v>
      </c>
      <c r="J95" s="5" t="s">
        <v>2841</v>
      </c>
    </row>
    <row r="96" spans="1:10">
      <c r="A96" s="5">
        <v>95</v>
      </c>
      <c r="B96" s="5" t="s">
        <v>1436</v>
      </c>
      <c r="C96" s="5" t="s">
        <v>169</v>
      </c>
      <c r="D96" s="5" t="s">
        <v>1811</v>
      </c>
      <c r="E96" s="5" t="s">
        <v>1812</v>
      </c>
      <c r="F96" s="5" t="s">
        <v>1813</v>
      </c>
      <c r="G96" s="5" t="s">
        <v>1683</v>
      </c>
      <c r="H96" s="5" t="s">
        <v>1814</v>
      </c>
      <c r="J96" s="5" t="s">
        <v>2841</v>
      </c>
    </row>
    <row r="97" spans="1:10">
      <c r="A97" s="5">
        <v>96</v>
      </c>
      <c r="B97" s="5" t="s">
        <v>1436</v>
      </c>
      <c r="C97" s="5" t="s">
        <v>169</v>
      </c>
      <c r="D97" s="5" t="s">
        <v>1815</v>
      </c>
      <c r="E97" s="5" t="s">
        <v>1816</v>
      </c>
      <c r="F97" s="5" t="s">
        <v>1817</v>
      </c>
      <c r="G97" s="5" t="s">
        <v>1449</v>
      </c>
      <c r="H97" s="5" t="s">
        <v>1818</v>
      </c>
      <c r="J97" s="5" t="s">
        <v>2841</v>
      </c>
    </row>
    <row r="98" spans="1:10">
      <c r="A98" s="5">
        <v>97</v>
      </c>
      <c r="B98" s="5" t="s">
        <v>1436</v>
      </c>
      <c r="C98" s="5" t="s">
        <v>169</v>
      </c>
      <c r="D98" s="5" t="s">
        <v>1819</v>
      </c>
      <c r="E98" s="5" t="s">
        <v>1820</v>
      </c>
      <c r="F98" s="5" t="s">
        <v>1821</v>
      </c>
      <c r="G98" s="5" t="s">
        <v>1462</v>
      </c>
      <c r="H98" s="5" t="s">
        <v>1822</v>
      </c>
      <c r="J98" s="5" t="s">
        <v>2841</v>
      </c>
    </row>
    <row r="99" spans="1:10">
      <c r="A99" s="5">
        <v>98</v>
      </c>
      <c r="B99" s="5" t="s">
        <v>1436</v>
      </c>
      <c r="C99" s="5" t="s">
        <v>169</v>
      </c>
      <c r="D99" s="5" t="s">
        <v>1823</v>
      </c>
      <c r="E99" s="5" t="s">
        <v>1824</v>
      </c>
      <c r="F99" s="5" t="s">
        <v>1825</v>
      </c>
      <c r="G99" s="5" t="s">
        <v>1453</v>
      </c>
      <c r="H99" s="5" t="s">
        <v>1826</v>
      </c>
      <c r="J99" s="5" t="s">
        <v>2841</v>
      </c>
    </row>
    <row r="100" spans="1:10">
      <c r="A100" s="5">
        <v>99</v>
      </c>
      <c r="B100" s="5" t="s">
        <v>1436</v>
      </c>
      <c r="C100" s="5" t="s">
        <v>169</v>
      </c>
      <c r="D100" s="5" t="s">
        <v>1827</v>
      </c>
      <c r="E100" s="5" t="s">
        <v>1828</v>
      </c>
      <c r="F100" s="5" t="s">
        <v>1829</v>
      </c>
      <c r="G100" s="5" t="s">
        <v>1678</v>
      </c>
      <c r="J100" s="5" t="s">
        <v>2841</v>
      </c>
    </row>
    <row r="101" spans="1:10">
      <c r="A101" s="5">
        <v>100</v>
      </c>
      <c r="B101" s="5" t="s">
        <v>1436</v>
      </c>
      <c r="C101" s="5" t="s">
        <v>169</v>
      </c>
      <c r="D101" s="5" t="s">
        <v>2897</v>
      </c>
      <c r="E101" s="5" t="s">
        <v>2898</v>
      </c>
      <c r="F101" s="5" t="s">
        <v>2899</v>
      </c>
      <c r="G101" s="5" t="s">
        <v>1453</v>
      </c>
      <c r="H101" s="5" t="s">
        <v>2900</v>
      </c>
      <c r="J101" s="5" t="s">
        <v>2841</v>
      </c>
    </row>
    <row r="102" spans="1:10">
      <c r="A102" s="5">
        <v>101</v>
      </c>
      <c r="B102" s="5" t="s">
        <v>1436</v>
      </c>
      <c r="C102" s="5" t="s">
        <v>169</v>
      </c>
      <c r="D102" s="5" t="s">
        <v>1830</v>
      </c>
      <c r="E102" s="5" t="s">
        <v>1831</v>
      </c>
      <c r="F102" s="5" t="s">
        <v>1832</v>
      </c>
      <c r="G102" s="5" t="s">
        <v>1554</v>
      </c>
      <c r="H102" s="5" t="s">
        <v>1833</v>
      </c>
      <c r="J102" s="5" t="s">
        <v>2841</v>
      </c>
    </row>
    <row r="103" spans="1:10">
      <c r="A103" s="5">
        <v>102</v>
      </c>
      <c r="B103" s="5" t="s">
        <v>1436</v>
      </c>
      <c r="C103" s="5" t="s">
        <v>169</v>
      </c>
      <c r="D103" s="5" t="s">
        <v>1834</v>
      </c>
      <c r="E103" s="5" t="s">
        <v>1835</v>
      </c>
      <c r="F103" s="5" t="s">
        <v>1836</v>
      </c>
      <c r="G103" s="5" t="s">
        <v>1837</v>
      </c>
      <c r="H103" s="5" t="s">
        <v>1838</v>
      </c>
      <c r="J103" s="5" t="s">
        <v>2841</v>
      </c>
    </row>
    <row r="104" spans="1:10">
      <c r="A104" s="5">
        <v>103</v>
      </c>
      <c r="B104" s="5" t="s">
        <v>1436</v>
      </c>
      <c r="C104" s="5" t="s">
        <v>169</v>
      </c>
      <c r="D104" s="5" t="s">
        <v>1839</v>
      </c>
      <c r="E104" s="5" t="s">
        <v>1840</v>
      </c>
      <c r="F104" s="5" t="s">
        <v>1841</v>
      </c>
      <c r="G104" s="5" t="s">
        <v>1842</v>
      </c>
      <c r="H104" s="5" t="s">
        <v>1843</v>
      </c>
      <c r="J104" s="5" t="s">
        <v>2841</v>
      </c>
    </row>
    <row r="105" spans="1:10">
      <c r="A105" s="5">
        <v>104</v>
      </c>
      <c r="B105" s="5" t="s">
        <v>1436</v>
      </c>
      <c r="C105" s="5" t="s">
        <v>169</v>
      </c>
      <c r="D105" s="5" t="s">
        <v>1844</v>
      </c>
      <c r="E105" s="5" t="s">
        <v>1845</v>
      </c>
      <c r="F105" s="5" t="s">
        <v>1846</v>
      </c>
      <c r="G105" s="5" t="s">
        <v>1458</v>
      </c>
      <c r="J105" s="5" t="s">
        <v>2841</v>
      </c>
    </row>
    <row r="106" spans="1:10">
      <c r="A106" s="5">
        <v>105</v>
      </c>
      <c r="B106" s="5" t="s">
        <v>1436</v>
      </c>
      <c r="C106" s="5" t="s">
        <v>169</v>
      </c>
      <c r="D106" s="5" t="s">
        <v>1847</v>
      </c>
      <c r="E106" s="5" t="s">
        <v>1848</v>
      </c>
      <c r="F106" s="5" t="s">
        <v>1849</v>
      </c>
      <c r="G106" s="5" t="s">
        <v>1554</v>
      </c>
      <c r="J106" s="5" t="s">
        <v>2841</v>
      </c>
    </row>
    <row r="107" spans="1:10">
      <c r="A107" s="5">
        <v>106</v>
      </c>
      <c r="B107" s="5" t="s">
        <v>1436</v>
      </c>
      <c r="C107" s="5" t="s">
        <v>169</v>
      </c>
      <c r="D107" s="5" t="s">
        <v>2901</v>
      </c>
      <c r="E107" s="5" t="s">
        <v>2902</v>
      </c>
      <c r="F107" s="5" t="s">
        <v>2903</v>
      </c>
      <c r="G107" s="5" t="s">
        <v>1453</v>
      </c>
      <c r="H107" s="5" t="s">
        <v>2904</v>
      </c>
      <c r="J107" s="5" t="s">
        <v>2841</v>
      </c>
    </row>
    <row r="108" spans="1:10">
      <c r="A108" s="5">
        <v>107</v>
      </c>
      <c r="B108" s="5" t="s">
        <v>1436</v>
      </c>
      <c r="C108" s="5" t="s">
        <v>169</v>
      </c>
      <c r="D108" s="5" t="s">
        <v>1850</v>
      </c>
      <c r="E108" s="5" t="s">
        <v>1851</v>
      </c>
      <c r="F108" s="5" t="s">
        <v>1852</v>
      </c>
      <c r="G108" s="5" t="s">
        <v>1549</v>
      </c>
      <c r="H108" s="5" t="s">
        <v>1853</v>
      </c>
      <c r="J108" s="5" t="s">
        <v>2841</v>
      </c>
    </row>
    <row r="109" spans="1:10">
      <c r="A109" s="5">
        <v>108</v>
      </c>
      <c r="B109" s="5" t="s">
        <v>1436</v>
      </c>
      <c r="C109" s="5" t="s">
        <v>169</v>
      </c>
      <c r="D109" s="5" t="s">
        <v>1854</v>
      </c>
      <c r="E109" s="5" t="s">
        <v>1855</v>
      </c>
      <c r="F109" s="5" t="s">
        <v>1856</v>
      </c>
      <c r="G109" s="5" t="s">
        <v>1554</v>
      </c>
      <c r="J109" s="5" t="s">
        <v>2841</v>
      </c>
    </row>
    <row r="110" spans="1:10">
      <c r="A110" s="5">
        <v>109</v>
      </c>
      <c r="B110" s="5" t="s">
        <v>1436</v>
      </c>
      <c r="C110" s="5" t="s">
        <v>169</v>
      </c>
      <c r="D110" s="5" t="s">
        <v>1857</v>
      </c>
      <c r="E110" s="5" t="s">
        <v>1858</v>
      </c>
      <c r="F110" s="5" t="s">
        <v>1859</v>
      </c>
      <c r="G110" s="5" t="s">
        <v>1458</v>
      </c>
      <c r="H110" s="5" t="s">
        <v>1860</v>
      </c>
      <c r="J110" s="5" t="s">
        <v>2841</v>
      </c>
    </row>
    <row r="111" spans="1:10">
      <c r="A111" s="5">
        <v>110</v>
      </c>
      <c r="B111" s="5" t="s">
        <v>1436</v>
      </c>
      <c r="C111" s="5" t="s">
        <v>169</v>
      </c>
      <c r="D111" s="5" t="s">
        <v>1861</v>
      </c>
      <c r="E111" s="5" t="s">
        <v>1862</v>
      </c>
      <c r="F111" s="5" t="s">
        <v>1863</v>
      </c>
      <c r="G111" s="5" t="s">
        <v>1467</v>
      </c>
      <c r="H111" s="5" t="s">
        <v>1864</v>
      </c>
      <c r="J111" s="5" t="s">
        <v>2841</v>
      </c>
    </row>
    <row r="112" spans="1:10">
      <c r="A112" s="5">
        <v>111</v>
      </c>
      <c r="B112" s="5" t="s">
        <v>1436</v>
      </c>
      <c r="C112" s="5" t="s">
        <v>169</v>
      </c>
      <c r="D112" s="5" t="s">
        <v>1865</v>
      </c>
      <c r="E112" s="5" t="s">
        <v>1866</v>
      </c>
      <c r="F112" s="5" t="s">
        <v>1867</v>
      </c>
      <c r="G112" s="5" t="s">
        <v>1565</v>
      </c>
      <c r="H112" s="5" t="s">
        <v>1868</v>
      </c>
      <c r="J112" s="5" t="s">
        <v>2841</v>
      </c>
    </row>
    <row r="113" spans="1:10">
      <c r="A113" s="5">
        <v>112</v>
      </c>
      <c r="B113" s="5" t="s">
        <v>1436</v>
      </c>
      <c r="C113" s="5" t="s">
        <v>169</v>
      </c>
      <c r="D113" s="5" t="s">
        <v>1869</v>
      </c>
      <c r="E113" s="5" t="s">
        <v>1870</v>
      </c>
      <c r="F113" s="5" t="s">
        <v>1871</v>
      </c>
      <c r="G113" s="5" t="s">
        <v>1462</v>
      </c>
      <c r="H113" s="5" t="s">
        <v>1872</v>
      </c>
      <c r="J113" s="5" t="s">
        <v>2841</v>
      </c>
    </row>
    <row r="114" spans="1:10">
      <c r="A114" s="5">
        <v>113</v>
      </c>
      <c r="B114" s="5" t="s">
        <v>1436</v>
      </c>
      <c r="C114" s="5" t="s">
        <v>169</v>
      </c>
      <c r="D114" s="5" t="s">
        <v>2905</v>
      </c>
      <c r="E114" s="5" t="s">
        <v>2906</v>
      </c>
      <c r="F114" s="5" t="s">
        <v>2907</v>
      </c>
      <c r="G114" s="5" t="s">
        <v>1554</v>
      </c>
      <c r="H114" s="5" t="s">
        <v>2908</v>
      </c>
      <c r="J114" s="5" t="s">
        <v>2841</v>
      </c>
    </row>
    <row r="115" spans="1:10">
      <c r="A115" s="5">
        <v>114</v>
      </c>
      <c r="B115" s="5" t="s">
        <v>1436</v>
      </c>
      <c r="C115" s="5" t="s">
        <v>169</v>
      </c>
      <c r="D115" s="5" t="s">
        <v>1873</v>
      </c>
      <c r="E115" s="5" t="s">
        <v>1874</v>
      </c>
      <c r="F115" s="5" t="s">
        <v>1875</v>
      </c>
      <c r="G115" s="5" t="s">
        <v>1453</v>
      </c>
      <c r="H115" s="5" t="s">
        <v>1876</v>
      </c>
      <c r="J115" s="5" t="s">
        <v>2841</v>
      </c>
    </row>
    <row r="116" spans="1:10">
      <c r="A116" s="5">
        <v>115</v>
      </c>
      <c r="B116" s="5" t="s">
        <v>1436</v>
      </c>
      <c r="C116" s="5" t="s">
        <v>169</v>
      </c>
      <c r="D116" s="5" t="s">
        <v>1877</v>
      </c>
      <c r="E116" s="5" t="s">
        <v>1878</v>
      </c>
      <c r="F116" s="5" t="s">
        <v>1879</v>
      </c>
      <c r="G116" s="5" t="s">
        <v>1733</v>
      </c>
      <c r="H116" s="5" t="s">
        <v>1880</v>
      </c>
      <c r="J116" s="5" t="s">
        <v>2841</v>
      </c>
    </row>
    <row r="117" spans="1:10">
      <c r="A117" s="5">
        <v>116</v>
      </c>
      <c r="B117" s="5" t="s">
        <v>1436</v>
      </c>
      <c r="C117" s="5" t="s">
        <v>169</v>
      </c>
      <c r="D117" s="5" t="s">
        <v>1881</v>
      </c>
      <c r="E117" s="5" t="s">
        <v>1882</v>
      </c>
      <c r="F117" s="5" t="s">
        <v>1883</v>
      </c>
      <c r="G117" s="5" t="s">
        <v>1453</v>
      </c>
      <c r="H117" s="5" t="s">
        <v>1884</v>
      </c>
      <c r="J117" s="5" t="s">
        <v>2841</v>
      </c>
    </row>
    <row r="118" spans="1:10">
      <c r="A118" s="5">
        <v>117</v>
      </c>
      <c r="B118" s="5" t="s">
        <v>1436</v>
      </c>
      <c r="C118" s="5" t="s">
        <v>169</v>
      </c>
      <c r="D118" s="5" t="s">
        <v>1885</v>
      </c>
      <c r="E118" s="5" t="s">
        <v>1886</v>
      </c>
      <c r="F118" s="5" t="s">
        <v>1887</v>
      </c>
      <c r="G118" s="5" t="s">
        <v>1453</v>
      </c>
      <c r="H118" s="5" t="s">
        <v>1888</v>
      </c>
      <c r="J118" s="5" t="s">
        <v>2841</v>
      </c>
    </row>
    <row r="119" spans="1:10">
      <c r="A119" s="5">
        <v>118</v>
      </c>
      <c r="B119" s="5" t="s">
        <v>1436</v>
      </c>
      <c r="C119" s="5" t="s">
        <v>169</v>
      </c>
      <c r="D119" s="5" t="s">
        <v>1889</v>
      </c>
      <c r="E119" s="5" t="s">
        <v>1890</v>
      </c>
      <c r="F119" s="5" t="s">
        <v>1891</v>
      </c>
      <c r="G119" s="5" t="s">
        <v>1458</v>
      </c>
      <c r="H119" s="5" t="s">
        <v>1892</v>
      </c>
      <c r="J119" s="5" t="s">
        <v>2841</v>
      </c>
    </row>
    <row r="120" spans="1:10">
      <c r="A120" s="5">
        <v>119</v>
      </c>
      <c r="B120" s="5" t="s">
        <v>1436</v>
      </c>
      <c r="C120" s="5" t="s">
        <v>169</v>
      </c>
      <c r="D120" s="5" t="s">
        <v>1893</v>
      </c>
      <c r="E120" s="5" t="s">
        <v>1894</v>
      </c>
      <c r="F120" s="5" t="s">
        <v>1895</v>
      </c>
      <c r="G120" s="5" t="s">
        <v>1610</v>
      </c>
      <c r="H120" s="5" t="s">
        <v>1896</v>
      </c>
      <c r="J120" s="5" t="s">
        <v>2841</v>
      </c>
    </row>
    <row r="121" spans="1:10">
      <c r="A121" s="5">
        <v>120</v>
      </c>
      <c r="B121" s="5" t="s">
        <v>1436</v>
      </c>
      <c r="C121" s="5" t="s">
        <v>169</v>
      </c>
      <c r="D121" s="5" t="s">
        <v>2909</v>
      </c>
      <c r="E121" s="5" t="s">
        <v>2910</v>
      </c>
      <c r="F121" s="5" t="s">
        <v>2911</v>
      </c>
      <c r="G121" s="5" t="s">
        <v>1565</v>
      </c>
      <c r="J121" s="5" t="s">
        <v>2841</v>
      </c>
    </row>
    <row r="122" spans="1:10">
      <c r="A122" s="5">
        <v>121</v>
      </c>
      <c r="B122" s="5" t="s">
        <v>1436</v>
      </c>
      <c r="C122" s="5" t="s">
        <v>169</v>
      </c>
      <c r="D122" s="5" t="s">
        <v>1897</v>
      </c>
      <c r="E122" s="5" t="s">
        <v>1898</v>
      </c>
      <c r="F122" s="5" t="s">
        <v>1899</v>
      </c>
      <c r="G122" s="5" t="s">
        <v>1678</v>
      </c>
      <c r="J122" s="5" t="s">
        <v>2841</v>
      </c>
    </row>
    <row r="123" spans="1:10">
      <c r="A123" s="5">
        <v>122</v>
      </c>
      <c r="B123" s="5" t="s">
        <v>1436</v>
      </c>
      <c r="C123" s="5" t="s">
        <v>169</v>
      </c>
      <c r="D123" s="5" t="s">
        <v>1900</v>
      </c>
      <c r="E123" s="5" t="s">
        <v>1901</v>
      </c>
      <c r="F123" s="5" t="s">
        <v>1902</v>
      </c>
      <c r="G123" s="5" t="s">
        <v>1495</v>
      </c>
      <c r="H123" s="5" t="s">
        <v>1903</v>
      </c>
      <c r="J123" s="5" t="s">
        <v>2841</v>
      </c>
    </row>
    <row r="124" spans="1:10">
      <c r="A124" s="5">
        <v>123</v>
      </c>
      <c r="B124" s="5" t="s">
        <v>1436</v>
      </c>
      <c r="C124" s="5" t="s">
        <v>169</v>
      </c>
      <c r="D124" s="5" t="s">
        <v>1904</v>
      </c>
      <c r="E124" s="5" t="s">
        <v>1905</v>
      </c>
      <c r="F124" s="5" t="s">
        <v>1906</v>
      </c>
      <c r="G124" s="5" t="s">
        <v>1907</v>
      </c>
      <c r="J124" s="5" t="s">
        <v>2841</v>
      </c>
    </row>
    <row r="125" spans="1:10">
      <c r="A125" s="5">
        <v>124</v>
      </c>
      <c r="B125" s="5" t="s">
        <v>1436</v>
      </c>
      <c r="C125" s="5" t="s">
        <v>169</v>
      </c>
      <c r="D125" s="5" t="s">
        <v>1908</v>
      </c>
      <c r="E125" s="5" t="s">
        <v>1909</v>
      </c>
      <c r="F125" s="5" t="s">
        <v>1910</v>
      </c>
      <c r="G125" s="5" t="s">
        <v>1444</v>
      </c>
      <c r="H125" s="5" t="s">
        <v>1911</v>
      </c>
      <c r="J125" s="5" t="s">
        <v>2841</v>
      </c>
    </row>
    <row r="126" spans="1:10">
      <c r="A126" s="5">
        <v>125</v>
      </c>
      <c r="B126" s="5" t="s">
        <v>1436</v>
      </c>
      <c r="C126" s="5" t="s">
        <v>169</v>
      </c>
      <c r="D126" s="5" t="s">
        <v>1912</v>
      </c>
      <c r="E126" s="5" t="s">
        <v>1913</v>
      </c>
      <c r="F126" s="5" t="s">
        <v>1914</v>
      </c>
      <c r="G126" s="5" t="s">
        <v>1692</v>
      </c>
      <c r="H126" s="5" t="s">
        <v>1915</v>
      </c>
      <c r="J126" s="5" t="s">
        <v>2841</v>
      </c>
    </row>
    <row r="127" spans="1:10">
      <c r="A127" s="5">
        <v>126</v>
      </c>
      <c r="B127" s="5" t="s">
        <v>1436</v>
      </c>
      <c r="C127" s="5" t="s">
        <v>169</v>
      </c>
      <c r="D127" s="5" t="s">
        <v>1916</v>
      </c>
      <c r="E127" s="5" t="s">
        <v>1917</v>
      </c>
      <c r="F127" s="5" t="s">
        <v>1918</v>
      </c>
      <c r="G127" s="5" t="s">
        <v>1729</v>
      </c>
      <c r="H127" s="5" t="s">
        <v>1919</v>
      </c>
      <c r="J127" s="5" t="s">
        <v>2841</v>
      </c>
    </row>
    <row r="128" spans="1:10">
      <c r="A128" s="5">
        <v>127</v>
      </c>
      <c r="B128" s="5" t="s">
        <v>1436</v>
      </c>
      <c r="C128" s="5" t="s">
        <v>169</v>
      </c>
      <c r="D128" s="5" t="s">
        <v>1920</v>
      </c>
      <c r="E128" s="5" t="s">
        <v>1921</v>
      </c>
      <c r="F128" s="5" t="s">
        <v>1922</v>
      </c>
      <c r="G128" s="5" t="s">
        <v>1923</v>
      </c>
      <c r="J128" s="5" t="s">
        <v>2841</v>
      </c>
    </row>
    <row r="129" spans="1:10">
      <c r="A129" s="5">
        <v>128</v>
      </c>
      <c r="B129" s="5" t="s">
        <v>1436</v>
      </c>
      <c r="C129" s="5" t="s">
        <v>169</v>
      </c>
      <c r="D129" s="5" t="s">
        <v>1924</v>
      </c>
      <c r="E129" s="5" t="s">
        <v>1925</v>
      </c>
      <c r="F129" s="5" t="s">
        <v>1926</v>
      </c>
      <c r="G129" s="5" t="s">
        <v>1651</v>
      </c>
      <c r="H129" s="5" t="s">
        <v>1788</v>
      </c>
      <c r="J129" s="5" t="s">
        <v>2841</v>
      </c>
    </row>
    <row r="130" spans="1:10">
      <c r="A130" s="5">
        <v>129</v>
      </c>
      <c r="B130" s="5" t="s">
        <v>1436</v>
      </c>
      <c r="C130" s="5" t="s">
        <v>169</v>
      </c>
      <c r="D130" s="5" t="s">
        <v>1927</v>
      </c>
      <c r="E130" s="5" t="s">
        <v>1928</v>
      </c>
      <c r="F130" s="5" t="s">
        <v>1929</v>
      </c>
      <c r="G130" s="5" t="s">
        <v>1610</v>
      </c>
      <c r="H130" s="5" t="s">
        <v>1930</v>
      </c>
      <c r="J130" s="5" t="s">
        <v>2841</v>
      </c>
    </row>
    <row r="131" spans="1:10">
      <c r="A131" s="5">
        <v>130</v>
      </c>
      <c r="B131" s="5" t="s">
        <v>1436</v>
      </c>
      <c r="C131" s="5" t="s">
        <v>169</v>
      </c>
      <c r="D131" s="5" t="s">
        <v>1931</v>
      </c>
      <c r="E131" s="5" t="s">
        <v>1932</v>
      </c>
      <c r="F131" s="5" t="s">
        <v>1933</v>
      </c>
      <c r="G131" s="5" t="s">
        <v>1467</v>
      </c>
      <c r="H131" s="5" t="s">
        <v>1934</v>
      </c>
      <c r="J131" s="5" t="s">
        <v>2841</v>
      </c>
    </row>
    <row r="132" spans="1:10">
      <c r="A132" s="5">
        <v>131</v>
      </c>
      <c r="B132" s="5" t="s">
        <v>1436</v>
      </c>
      <c r="C132" s="5" t="s">
        <v>169</v>
      </c>
      <c r="D132" s="5" t="s">
        <v>1935</v>
      </c>
      <c r="E132" s="5" t="s">
        <v>1936</v>
      </c>
      <c r="F132" s="5" t="s">
        <v>1937</v>
      </c>
      <c r="G132" s="5" t="s">
        <v>1538</v>
      </c>
      <c r="H132" s="5" t="s">
        <v>1938</v>
      </c>
      <c r="J132" s="5" t="s">
        <v>2841</v>
      </c>
    </row>
    <row r="133" spans="1:10">
      <c r="A133" s="5">
        <v>132</v>
      </c>
      <c r="B133" s="5" t="s">
        <v>1436</v>
      </c>
      <c r="C133" s="5" t="s">
        <v>169</v>
      </c>
      <c r="D133" s="5" t="s">
        <v>1939</v>
      </c>
      <c r="E133" s="5" t="s">
        <v>1940</v>
      </c>
      <c r="F133" s="5" t="s">
        <v>1941</v>
      </c>
      <c r="G133" s="5" t="s">
        <v>1495</v>
      </c>
      <c r="H133" s="5" t="s">
        <v>1942</v>
      </c>
      <c r="J133" s="5" t="s">
        <v>2841</v>
      </c>
    </row>
    <row r="134" spans="1:10">
      <c r="A134" s="5">
        <v>133</v>
      </c>
      <c r="B134" s="5" t="s">
        <v>1436</v>
      </c>
      <c r="C134" s="5" t="s">
        <v>169</v>
      </c>
      <c r="D134" s="5" t="s">
        <v>1943</v>
      </c>
      <c r="E134" s="5" t="s">
        <v>1944</v>
      </c>
      <c r="F134" s="5" t="s">
        <v>1945</v>
      </c>
      <c r="G134" s="5" t="s">
        <v>1444</v>
      </c>
      <c r="H134" s="5" t="s">
        <v>1946</v>
      </c>
      <c r="J134" s="5" t="s">
        <v>2841</v>
      </c>
    </row>
    <row r="135" spans="1:10">
      <c r="A135" s="5">
        <v>134</v>
      </c>
      <c r="B135" s="5" t="s">
        <v>1436</v>
      </c>
      <c r="C135" s="5" t="s">
        <v>169</v>
      </c>
      <c r="D135" s="5" t="s">
        <v>1947</v>
      </c>
      <c r="E135" s="5" t="s">
        <v>1948</v>
      </c>
      <c r="F135" s="5" t="s">
        <v>1949</v>
      </c>
      <c r="G135" s="5" t="s">
        <v>1500</v>
      </c>
      <c r="H135" s="5" t="s">
        <v>1950</v>
      </c>
      <c r="J135" s="5" t="s">
        <v>2841</v>
      </c>
    </row>
    <row r="136" spans="1:10">
      <c r="A136" s="5">
        <v>135</v>
      </c>
      <c r="B136" s="5" t="s">
        <v>1436</v>
      </c>
      <c r="C136" s="5" t="s">
        <v>169</v>
      </c>
      <c r="D136" s="5" t="s">
        <v>1951</v>
      </c>
      <c r="E136" s="5" t="s">
        <v>1952</v>
      </c>
      <c r="F136" s="5" t="s">
        <v>1953</v>
      </c>
      <c r="G136" s="5" t="s">
        <v>1565</v>
      </c>
      <c r="H136" s="5" t="s">
        <v>1954</v>
      </c>
      <c r="J136" s="5" t="s">
        <v>2841</v>
      </c>
    </row>
    <row r="137" spans="1:10">
      <c r="A137" s="5">
        <v>136</v>
      </c>
      <c r="B137" s="5" t="s">
        <v>1436</v>
      </c>
      <c r="C137" s="5" t="s">
        <v>169</v>
      </c>
      <c r="D137" s="5" t="s">
        <v>1955</v>
      </c>
      <c r="E137" s="5" t="s">
        <v>1956</v>
      </c>
      <c r="F137" s="5" t="s">
        <v>1957</v>
      </c>
      <c r="G137" s="5" t="s">
        <v>1467</v>
      </c>
      <c r="H137" s="5" t="s">
        <v>1958</v>
      </c>
      <c r="J137" s="5" t="s">
        <v>2841</v>
      </c>
    </row>
    <row r="138" spans="1:10">
      <c r="A138" s="5">
        <v>137</v>
      </c>
      <c r="B138" s="5" t="s">
        <v>1436</v>
      </c>
      <c r="C138" s="5" t="s">
        <v>169</v>
      </c>
      <c r="D138" s="5" t="s">
        <v>1959</v>
      </c>
      <c r="E138" s="5" t="s">
        <v>1960</v>
      </c>
      <c r="F138" s="5" t="s">
        <v>1961</v>
      </c>
      <c r="G138" s="5" t="s">
        <v>1453</v>
      </c>
      <c r="H138" s="5" t="s">
        <v>1962</v>
      </c>
      <c r="J138" s="5" t="s">
        <v>2841</v>
      </c>
    </row>
    <row r="139" spans="1:10">
      <c r="A139" s="5">
        <v>138</v>
      </c>
      <c r="B139" s="5" t="s">
        <v>1436</v>
      </c>
      <c r="C139" s="5" t="s">
        <v>169</v>
      </c>
      <c r="D139" s="5" t="s">
        <v>2912</v>
      </c>
      <c r="E139" s="5" t="s">
        <v>2913</v>
      </c>
      <c r="F139" s="5" t="s">
        <v>2914</v>
      </c>
      <c r="G139" s="5" t="s">
        <v>1449</v>
      </c>
      <c r="H139" s="5" t="s">
        <v>2915</v>
      </c>
      <c r="J139" s="5" t="s">
        <v>2841</v>
      </c>
    </row>
    <row r="140" spans="1:10">
      <c r="A140" s="5">
        <v>139</v>
      </c>
      <c r="B140" s="5" t="s">
        <v>1436</v>
      </c>
      <c r="C140" s="5" t="s">
        <v>169</v>
      </c>
      <c r="D140" s="5" t="s">
        <v>2916</v>
      </c>
      <c r="E140" s="5" t="s">
        <v>2917</v>
      </c>
      <c r="F140" s="5" t="s">
        <v>2918</v>
      </c>
      <c r="G140" s="5" t="s">
        <v>1533</v>
      </c>
      <c r="J140" s="5" t="s">
        <v>2841</v>
      </c>
    </row>
    <row r="141" spans="1:10">
      <c r="A141" s="5">
        <v>140</v>
      </c>
      <c r="B141" s="5" t="s">
        <v>1436</v>
      </c>
      <c r="C141" s="5" t="s">
        <v>169</v>
      </c>
      <c r="D141" s="5" t="s">
        <v>1963</v>
      </c>
      <c r="E141" s="5" t="s">
        <v>1964</v>
      </c>
      <c r="F141" s="5" t="s">
        <v>1965</v>
      </c>
      <c r="G141" s="5" t="s">
        <v>1966</v>
      </c>
      <c r="H141" s="5" t="s">
        <v>1967</v>
      </c>
      <c r="J141" s="5" t="s">
        <v>2841</v>
      </c>
    </row>
    <row r="142" spans="1:10">
      <c r="A142" s="5">
        <v>141</v>
      </c>
      <c r="B142" s="5" t="s">
        <v>1436</v>
      </c>
      <c r="C142" s="5" t="s">
        <v>169</v>
      </c>
      <c r="D142" s="5" t="s">
        <v>1968</v>
      </c>
      <c r="E142" s="5" t="s">
        <v>1969</v>
      </c>
      <c r="F142" s="5" t="s">
        <v>1970</v>
      </c>
      <c r="G142" s="5" t="s">
        <v>1554</v>
      </c>
      <c r="J142" s="5" t="s">
        <v>2841</v>
      </c>
    </row>
    <row r="143" spans="1:10">
      <c r="A143" s="5">
        <v>142</v>
      </c>
      <c r="B143" s="5" t="s">
        <v>1436</v>
      </c>
      <c r="C143" s="5" t="s">
        <v>169</v>
      </c>
      <c r="D143" s="5" t="s">
        <v>2919</v>
      </c>
      <c r="E143" s="5" t="s">
        <v>2920</v>
      </c>
      <c r="F143" s="5" t="s">
        <v>2921</v>
      </c>
      <c r="G143" s="5" t="s">
        <v>1565</v>
      </c>
      <c r="H143" s="5" t="s">
        <v>2922</v>
      </c>
      <c r="J143" s="5" t="s">
        <v>2841</v>
      </c>
    </row>
    <row r="144" spans="1:10">
      <c r="A144" s="5">
        <v>143</v>
      </c>
      <c r="B144" s="5" t="s">
        <v>1436</v>
      </c>
      <c r="C144" s="5" t="s">
        <v>169</v>
      </c>
      <c r="D144" s="5" t="s">
        <v>1971</v>
      </c>
      <c r="E144" s="5" t="s">
        <v>1972</v>
      </c>
      <c r="F144" s="5" t="s">
        <v>1973</v>
      </c>
      <c r="G144" s="5" t="s">
        <v>1467</v>
      </c>
      <c r="I144" s="5" t="s">
        <v>2923</v>
      </c>
      <c r="J144" s="5" t="s">
        <v>2841</v>
      </c>
    </row>
    <row r="145" spans="1:10">
      <c r="A145" s="5">
        <v>144</v>
      </c>
      <c r="B145" s="5" t="s">
        <v>1436</v>
      </c>
      <c r="C145" s="5" t="s">
        <v>169</v>
      </c>
      <c r="D145" s="5" t="s">
        <v>1974</v>
      </c>
      <c r="E145" s="5" t="s">
        <v>1975</v>
      </c>
      <c r="F145" s="5" t="s">
        <v>1976</v>
      </c>
      <c r="G145" s="5" t="s">
        <v>1533</v>
      </c>
      <c r="J145" s="5" t="s">
        <v>2841</v>
      </c>
    </row>
    <row r="146" spans="1:10">
      <c r="A146" s="5">
        <v>145</v>
      </c>
      <c r="B146" s="5" t="s">
        <v>1436</v>
      </c>
      <c r="C146" s="5" t="s">
        <v>169</v>
      </c>
      <c r="D146" s="5" t="s">
        <v>2924</v>
      </c>
      <c r="E146" s="5" t="s">
        <v>2925</v>
      </c>
      <c r="F146" s="5" t="s">
        <v>2926</v>
      </c>
      <c r="G146" s="5" t="s">
        <v>1646</v>
      </c>
      <c r="J146" s="5" t="s">
        <v>2841</v>
      </c>
    </row>
    <row r="147" spans="1:10">
      <c r="A147" s="5">
        <v>146</v>
      </c>
      <c r="B147" s="5" t="s">
        <v>1436</v>
      </c>
      <c r="C147" s="5" t="s">
        <v>169</v>
      </c>
      <c r="D147" s="5" t="s">
        <v>1977</v>
      </c>
      <c r="E147" s="5" t="s">
        <v>1978</v>
      </c>
      <c r="F147" s="5" t="s">
        <v>1979</v>
      </c>
      <c r="G147" s="5" t="s">
        <v>1733</v>
      </c>
      <c r="J147" s="5" t="s">
        <v>2841</v>
      </c>
    </row>
    <row r="148" spans="1:10">
      <c r="A148" s="5">
        <v>147</v>
      </c>
      <c r="B148" s="5" t="s">
        <v>1436</v>
      </c>
      <c r="C148" s="5" t="s">
        <v>169</v>
      </c>
      <c r="D148" s="5" t="s">
        <v>1980</v>
      </c>
      <c r="E148" s="5" t="s">
        <v>1981</v>
      </c>
      <c r="F148" s="5" t="s">
        <v>1982</v>
      </c>
      <c r="G148" s="5" t="s">
        <v>1729</v>
      </c>
      <c r="H148" s="5" t="s">
        <v>1679</v>
      </c>
      <c r="J148" s="5" t="s">
        <v>2841</v>
      </c>
    </row>
    <row r="149" spans="1:10">
      <c r="A149" s="5">
        <v>148</v>
      </c>
      <c r="B149" s="5" t="s">
        <v>1436</v>
      </c>
      <c r="C149" s="5" t="s">
        <v>169</v>
      </c>
      <c r="D149" s="5" t="s">
        <v>2927</v>
      </c>
      <c r="E149" s="5" t="s">
        <v>2928</v>
      </c>
      <c r="F149" s="5" t="s">
        <v>2929</v>
      </c>
      <c r="G149" s="5" t="s">
        <v>1565</v>
      </c>
      <c r="H149" s="5" t="s">
        <v>2930</v>
      </c>
      <c r="J149" s="5" t="s">
        <v>2841</v>
      </c>
    </row>
    <row r="150" spans="1:10">
      <c r="A150" s="5">
        <v>149</v>
      </c>
      <c r="B150" s="5" t="s">
        <v>1436</v>
      </c>
      <c r="C150" s="5" t="s">
        <v>169</v>
      </c>
      <c r="D150" s="5" t="s">
        <v>1983</v>
      </c>
      <c r="E150" s="5" t="s">
        <v>1984</v>
      </c>
      <c r="F150" s="5" t="s">
        <v>1985</v>
      </c>
      <c r="G150" s="5" t="s">
        <v>1610</v>
      </c>
      <c r="J150" s="5" t="s">
        <v>2841</v>
      </c>
    </row>
    <row r="151" spans="1:10">
      <c r="A151" s="5">
        <v>150</v>
      </c>
      <c r="B151" s="5" t="s">
        <v>1436</v>
      </c>
      <c r="C151" s="5" t="s">
        <v>169</v>
      </c>
      <c r="D151" s="5" t="s">
        <v>1986</v>
      </c>
      <c r="E151" s="5" t="s">
        <v>1987</v>
      </c>
      <c r="F151" s="5" t="s">
        <v>1988</v>
      </c>
      <c r="G151" s="5" t="s">
        <v>1467</v>
      </c>
      <c r="H151" s="5" t="s">
        <v>1989</v>
      </c>
      <c r="J151" s="5" t="s">
        <v>2841</v>
      </c>
    </row>
    <row r="152" spans="1:10">
      <c r="A152" s="5">
        <v>151</v>
      </c>
      <c r="B152" s="5" t="s">
        <v>1436</v>
      </c>
      <c r="C152" s="5" t="s">
        <v>169</v>
      </c>
      <c r="D152" s="5" t="s">
        <v>1990</v>
      </c>
      <c r="E152" s="5" t="s">
        <v>1991</v>
      </c>
      <c r="F152" s="5" t="s">
        <v>1992</v>
      </c>
      <c r="G152" s="5" t="s">
        <v>1453</v>
      </c>
      <c r="H152" s="5" t="s">
        <v>1993</v>
      </c>
      <c r="J152" s="5" t="s">
        <v>2841</v>
      </c>
    </row>
    <row r="153" spans="1:10">
      <c r="A153" s="5">
        <v>152</v>
      </c>
      <c r="B153" s="5" t="s">
        <v>1436</v>
      </c>
      <c r="C153" s="5" t="s">
        <v>169</v>
      </c>
      <c r="D153" s="5" t="s">
        <v>1994</v>
      </c>
      <c r="E153" s="5" t="s">
        <v>1995</v>
      </c>
      <c r="F153" s="5" t="s">
        <v>1996</v>
      </c>
      <c r="G153" s="5" t="s">
        <v>1549</v>
      </c>
      <c r="H153" s="5" t="s">
        <v>1679</v>
      </c>
      <c r="J153" s="5" t="s">
        <v>2841</v>
      </c>
    </row>
    <row r="154" spans="1:10">
      <c r="A154" s="5">
        <v>153</v>
      </c>
      <c r="B154" s="5" t="s">
        <v>1436</v>
      </c>
      <c r="C154" s="5" t="s">
        <v>169</v>
      </c>
      <c r="D154" s="5" t="s">
        <v>1997</v>
      </c>
      <c r="E154" s="5" t="s">
        <v>1998</v>
      </c>
      <c r="F154" s="5" t="s">
        <v>1999</v>
      </c>
      <c r="G154" s="5" t="s">
        <v>1467</v>
      </c>
      <c r="H154" s="5" t="s">
        <v>2000</v>
      </c>
      <c r="J154" s="5" t="s">
        <v>2841</v>
      </c>
    </row>
    <row r="155" spans="1:10">
      <c r="A155" s="5">
        <v>154</v>
      </c>
      <c r="B155" s="5" t="s">
        <v>1436</v>
      </c>
      <c r="C155" s="5" t="s">
        <v>169</v>
      </c>
      <c r="D155" s="5" t="s">
        <v>2931</v>
      </c>
      <c r="E155" s="5" t="s">
        <v>2932</v>
      </c>
      <c r="F155" s="5" t="s">
        <v>2933</v>
      </c>
      <c r="G155" s="5" t="s">
        <v>1565</v>
      </c>
      <c r="H155" s="5" t="s">
        <v>2934</v>
      </c>
      <c r="J155" s="5" t="s">
        <v>2841</v>
      </c>
    </row>
    <row r="156" spans="1:10">
      <c r="A156" s="5">
        <v>155</v>
      </c>
      <c r="B156" s="5" t="s">
        <v>1436</v>
      </c>
      <c r="C156" s="5" t="s">
        <v>169</v>
      </c>
      <c r="D156" s="5" t="s">
        <v>2001</v>
      </c>
      <c r="E156" s="5" t="s">
        <v>2002</v>
      </c>
      <c r="F156" s="5" t="s">
        <v>2003</v>
      </c>
      <c r="G156" s="5" t="s">
        <v>1683</v>
      </c>
      <c r="H156" s="5" t="s">
        <v>2004</v>
      </c>
      <c r="J156" s="5" t="s">
        <v>2841</v>
      </c>
    </row>
    <row r="157" spans="1:10">
      <c r="A157" s="5">
        <v>156</v>
      </c>
      <c r="B157" s="5" t="s">
        <v>1436</v>
      </c>
      <c r="C157" s="5" t="s">
        <v>169</v>
      </c>
      <c r="D157" s="5" t="s">
        <v>2005</v>
      </c>
      <c r="E157" s="5" t="s">
        <v>2006</v>
      </c>
      <c r="F157" s="5" t="s">
        <v>2007</v>
      </c>
      <c r="G157" s="5" t="s">
        <v>1688</v>
      </c>
      <c r="H157" s="5" t="s">
        <v>1788</v>
      </c>
      <c r="J157" s="5" t="s">
        <v>2841</v>
      </c>
    </row>
    <row r="158" spans="1:10">
      <c r="A158" s="5">
        <v>157</v>
      </c>
      <c r="B158" s="5" t="s">
        <v>1436</v>
      </c>
      <c r="C158" s="5" t="s">
        <v>169</v>
      </c>
      <c r="D158" s="5" t="s">
        <v>2935</v>
      </c>
      <c r="E158" s="5" t="s">
        <v>2936</v>
      </c>
      <c r="F158" s="5" t="s">
        <v>2937</v>
      </c>
      <c r="G158" s="5" t="s">
        <v>1538</v>
      </c>
      <c r="J158" s="5" t="s">
        <v>2841</v>
      </c>
    </row>
    <row r="159" spans="1:10">
      <c r="A159" s="5">
        <v>158</v>
      </c>
      <c r="B159" s="5" t="s">
        <v>1436</v>
      </c>
      <c r="C159" s="5" t="s">
        <v>169</v>
      </c>
      <c r="D159" s="5" t="s">
        <v>2008</v>
      </c>
      <c r="E159" s="5" t="s">
        <v>2009</v>
      </c>
      <c r="F159" s="5" t="s">
        <v>2010</v>
      </c>
      <c r="G159" s="5" t="s">
        <v>1538</v>
      </c>
      <c r="H159" s="5" t="s">
        <v>2011</v>
      </c>
      <c r="J159" s="5" t="s">
        <v>2841</v>
      </c>
    </row>
    <row r="160" spans="1:10">
      <c r="A160" s="5">
        <v>159</v>
      </c>
      <c r="B160" s="5" t="s">
        <v>1436</v>
      </c>
      <c r="C160" s="5" t="s">
        <v>169</v>
      </c>
      <c r="D160" s="5" t="s">
        <v>2012</v>
      </c>
      <c r="E160" s="5" t="s">
        <v>2013</v>
      </c>
      <c r="F160" s="5" t="s">
        <v>2014</v>
      </c>
      <c r="G160" s="5" t="s">
        <v>1444</v>
      </c>
      <c r="H160" s="5" t="s">
        <v>2015</v>
      </c>
      <c r="J160" s="5" t="s">
        <v>2841</v>
      </c>
    </row>
    <row r="161" spans="1:10">
      <c r="A161" s="5">
        <v>160</v>
      </c>
      <c r="B161" s="5" t="s">
        <v>1436</v>
      </c>
      <c r="C161" s="5" t="s">
        <v>169</v>
      </c>
      <c r="D161" s="5" t="s">
        <v>2016</v>
      </c>
      <c r="E161" s="5" t="s">
        <v>2017</v>
      </c>
      <c r="F161" s="5" t="s">
        <v>2018</v>
      </c>
      <c r="G161" s="5" t="s">
        <v>1533</v>
      </c>
      <c r="H161" s="5" t="s">
        <v>2019</v>
      </c>
      <c r="J161" s="5" t="s">
        <v>2841</v>
      </c>
    </row>
    <row r="162" spans="1:10">
      <c r="A162" s="5">
        <v>161</v>
      </c>
      <c r="B162" s="5" t="s">
        <v>1436</v>
      </c>
      <c r="C162" s="5" t="s">
        <v>169</v>
      </c>
      <c r="D162" s="5" t="s">
        <v>2020</v>
      </c>
      <c r="E162" s="5" t="s">
        <v>2021</v>
      </c>
      <c r="F162" s="5" t="s">
        <v>2022</v>
      </c>
      <c r="G162" s="5" t="s">
        <v>1538</v>
      </c>
      <c r="H162" s="5" t="s">
        <v>2023</v>
      </c>
      <c r="J162" s="5" t="s">
        <v>2841</v>
      </c>
    </row>
    <row r="163" spans="1:10">
      <c r="A163" s="5">
        <v>162</v>
      </c>
      <c r="B163" s="5" t="s">
        <v>1436</v>
      </c>
      <c r="C163" s="5" t="s">
        <v>169</v>
      </c>
      <c r="D163" s="5" t="s">
        <v>2024</v>
      </c>
      <c r="E163" s="5" t="s">
        <v>2025</v>
      </c>
      <c r="F163" s="5" t="s">
        <v>2026</v>
      </c>
      <c r="G163" s="5" t="s">
        <v>1449</v>
      </c>
      <c r="H163" s="5" t="s">
        <v>2027</v>
      </c>
      <c r="J163" s="5" t="s">
        <v>2841</v>
      </c>
    </row>
    <row r="164" spans="1:10">
      <c r="A164" s="5">
        <v>163</v>
      </c>
      <c r="B164" s="5" t="s">
        <v>1436</v>
      </c>
      <c r="C164" s="5" t="s">
        <v>169</v>
      </c>
      <c r="D164" s="5" t="s">
        <v>2028</v>
      </c>
      <c r="E164" s="5" t="s">
        <v>2029</v>
      </c>
      <c r="F164" s="5" t="s">
        <v>2030</v>
      </c>
      <c r="G164" s="5" t="s">
        <v>1668</v>
      </c>
      <c r="J164" s="5" t="s">
        <v>2841</v>
      </c>
    </row>
    <row r="165" spans="1:10">
      <c r="A165" s="5">
        <v>164</v>
      </c>
      <c r="B165" s="5" t="s">
        <v>1436</v>
      </c>
      <c r="C165" s="5" t="s">
        <v>169</v>
      </c>
      <c r="D165" s="5" t="s">
        <v>2031</v>
      </c>
      <c r="E165" s="5" t="s">
        <v>2032</v>
      </c>
      <c r="F165" s="5" t="s">
        <v>2033</v>
      </c>
      <c r="G165" s="5" t="s">
        <v>1683</v>
      </c>
      <c r="H165" s="5" t="s">
        <v>2034</v>
      </c>
      <c r="J165" s="5" t="s">
        <v>2841</v>
      </c>
    </row>
    <row r="166" spans="1:10">
      <c r="A166" s="5">
        <v>165</v>
      </c>
      <c r="B166" s="5" t="s">
        <v>1436</v>
      </c>
      <c r="C166" s="5" t="s">
        <v>169</v>
      </c>
      <c r="D166" s="5" t="s">
        <v>2035</v>
      </c>
      <c r="E166" s="5" t="s">
        <v>2036</v>
      </c>
      <c r="F166" s="5" t="s">
        <v>2037</v>
      </c>
      <c r="G166" s="5" t="s">
        <v>1724</v>
      </c>
      <c r="H166" s="5" t="s">
        <v>2038</v>
      </c>
      <c r="J166" s="5" t="s">
        <v>2841</v>
      </c>
    </row>
    <row r="167" spans="1:10">
      <c r="A167" s="5">
        <v>166</v>
      </c>
      <c r="B167" s="5" t="s">
        <v>1436</v>
      </c>
      <c r="C167" s="5" t="s">
        <v>169</v>
      </c>
      <c r="D167" s="5" t="s">
        <v>2039</v>
      </c>
      <c r="E167" s="5" t="s">
        <v>2040</v>
      </c>
      <c r="F167" s="5" t="s">
        <v>2041</v>
      </c>
      <c r="G167" s="5" t="s">
        <v>1724</v>
      </c>
      <c r="H167" s="5" t="s">
        <v>2023</v>
      </c>
      <c r="J167" s="5" t="s">
        <v>2841</v>
      </c>
    </row>
    <row r="168" spans="1:10">
      <c r="A168" s="5">
        <v>167</v>
      </c>
      <c r="B168" s="5" t="s">
        <v>1436</v>
      </c>
      <c r="C168" s="5" t="s">
        <v>169</v>
      </c>
      <c r="D168" s="5" t="s">
        <v>2042</v>
      </c>
      <c r="E168" s="5" t="s">
        <v>2043</v>
      </c>
      <c r="F168" s="5" t="s">
        <v>2044</v>
      </c>
      <c r="G168" s="5" t="s">
        <v>1724</v>
      </c>
      <c r="H168" s="5" t="s">
        <v>2045</v>
      </c>
      <c r="J168" s="5" t="s">
        <v>2841</v>
      </c>
    </row>
    <row r="169" spans="1:10">
      <c r="A169" s="5">
        <v>168</v>
      </c>
      <c r="B169" s="5" t="s">
        <v>1436</v>
      </c>
      <c r="C169" s="5" t="s">
        <v>169</v>
      </c>
      <c r="D169" s="5" t="s">
        <v>2046</v>
      </c>
      <c r="E169" s="5" t="s">
        <v>2047</v>
      </c>
      <c r="F169" s="5" t="s">
        <v>2048</v>
      </c>
      <c r="G169" s="5" t="s">
        <v>1688</v>
      </c>
      <c r="H169" s="5" t="s">
        <v>2049</v>
      </c>
      <c r="J169" s="5" t="s">
        <v>2841</v>
      </c>
    </row>
    <row r="170" spans="1:10">
      <c r="A170" s="5">
        <v>169</v>
      </c>
      <c r="B170" s="5" t="s">
        <v>1436</v>
      </c>
      <c r="C170" s="5" t="s">
        <v>169</v>
      </c>
      <c r="D170" s="5" t="s">
        <v>2050</v>
      </c>
      <c r="E170" s="5" t="s">
        <v>2051</v>
      </c>
      <c r="F170" s="5" t="s">
        <v>2052</v>
      </c>
      <c r="G170" s="5" t="s">
        <v>1615</v>
      </c>
      <c r="H170" s="5" t="s">
        <v>2053</v>
      </c>
      <c r="J170" s="5" t="s">
        <v>2841</v>
      </c>
    </row>
    <row r="171" spans="1:10">
      <c r="A171" s="5">
        <v>170</v>
      </c>
      <c r="B171" s="5" t="s">
        <v>1436</v>
      </c>
      <c r="C171" s="5" t="s">
        <v>169</v>
      </c>
      <c r="D171" s="5" t="s">
        <v>2054</v>
      </c>
      <c r="E171" s="5" t="s">
        <v>2055</v>
      </c>
      <c r="F171" s="5" t="s">
        <v>2056</v>
      </c>
      <c r="G171" s="5" t="s">
        <v>1554</v>
      </c>
      <c r="H171" s="5" t="s">
        <v>2057</v>
      </c>
      <c r="J171" s="5" t="s">
        <v>2841</v>
      </c>
    </row>
    <row r="172" spans="1:10">
      <c r="A172" s="5">
        <v>171</v>
      </c>
      <c r="B172" s="5" t="s">
        <v>1436</v>
      </c>
      <c r="C172" s="5" t="s">
        <v>169</v>
      </c>
      <c r="D172" s="5" t="s">
        <v>2058</v>
      </c>
      <c r="E172" s="5" t="s">
        <v>2059</v>
      </c>
      <c r="F172" s="5" t="s">
        <v>2060</v>
      </c>
      <c r="G172" s="5" t="s">
        <v>1549</v>
      </c>
      <c r="H172" s="5" t="s">
        <v>2061</v>
      </c>
      <c r="J172" s="5" t="s">
        <v>2841</v>
      </c>
    </row>
    <row r="173" spans="1:10">
      <c r="A173" s="5">
        <v>172</v>
      </c>
      <c r="B173" s="5" t="s">
        <v>1436</v>
      </c>
      <c r="C173" s="5" t="s">
        <v>169</v>
      </c>
      <c r="D173" s="5" t="s">
        <v>2062</v>
      </c>
      <c r="E173" s="5" t="s">
        <v>2063</v>
      </c>
      <c r="F173" s="5" t="s">
        <v>2064</v>
      </c>
      <c r="G173" s="5" t="s">
        <v>1615</v>
      </c>
      <c r="H173" s="5" t="s">
        <v>2065</v>
      </c>
      <c r="J173" s="5" t="s">
        <v>2841</v>
      </c>
    </row>
    <row r="174" spans="1:10">
      <c r="A174" s="5">
        <v>173</v>
      </c>
      <c r="B174" s="5" t="s">
        <v>1436</v>
      </c>
      <c r="C174" s="5" t="s">
        <v>169</v>
      </c>
      <c r="D174" s="5" t="s">
        <v>2066</v>
      </c>
      <c r="E174" s="5" t="s">
        <v>2067</v>
      </c>
      <c r="F174" s="5" t="s">
        <v>2068</v>
      </c>
      <c r="G174" s="5" t="s">
        <v>1774</v>
      </c>
      <c r="H174" s="5" t="s">
        <v>2069</v>
      </c>
      <c r="J174" s="5" t="s">
        <v>2841</v>
      </c>
    </row>
    <row r="175" spans="1:10">
      <c r="A175" s="5">
        <v>174</v>
      </c>
      <c r="B175" s="5" t="s">
        <v>1436</v>
      </c>
      <c r="C175" s="5" t="s">
        <v>169</v>
      </c>
      <c r="D175" s="5" t="s">
        <v>2070</v>
      </c>
      <c r="E175" s="5" t="s">
        <v>2071</v>
      </c>
      <c r="F175" s="5" t="s">
        <v>2072</v>
      </c>
      <c r="G175" s="5" t="s">
        <v>1646</v>
      </c>
      <c r="H175" s="5" t="s">
        <v>2073</v>
      </c>
      <c r="J175" s="5" t="s">
        <v>2841</v>
      </c>
    </row>
    <row r="176" spans="1:10">
      <c r="A176" s="5">
        <v>175</v>
      </c>
      <c r="B176" s="5" t="s">
        <v>1436</v>
      </c>
      <c r="C176" s="5" t="s">
        <v>169</v>
      </c>
      <c r="D176" s="5" t="s">
        <v>2074</v>
      </c>
      <c r="E176" s="5" t="s">
        <v>2075</v>
      </c>
      <c r="F176" s="5" t="s">
        <v>2076</v>
      </c>
      <c r="G176" s="5" t="s">
        <v>1475</v>
      </c>
      <c r="H176" s="5" t="s">
        <v>2077</v>
      </c>
      <c r="J176" s="5" t="s">
        <v>2841</v>
      </c>
    </row>
    <row r="177" spans="1:10">
      <c r="A177" s="5">
        <v>176</v>
      </c>
      <c r="B177" s="5" t="s">
        <v>1436</v>
      </c>
      <c r="C177" s="5" t="s">
        <v>169</v>
      </c>
      <c r="D177" s="5" t="s">
        <v>2078</v>
      </c>
      <c r="E177" s="5" t="s">
        <v>2079</v>
      </c>
      <c r="F177" s="5" t="s">
        <v>2080</v>
      </c>
      <c r="G177" s="5" t="s">
        <v>1549</v>
      </c>
      <c r="H177" s="5" t="s">
        <v>1788</v>
      </c>
      <c r="J177" s="5" t="s">
        <v>2841</v>
      </c>
    </row>
    <row r="178" spans="1:10">
      <c r="A178" s="5">
        <v>177</v>
      </c>
      <c r="B178" s="5" t="s">
        <v>1436</v>
      </c>
      <c r="C178" s="5" t="s">
        <v>169</v>
      </c>
      <c r="D178" s="5" t="s">
        <v>2081</v>
      </c>
      <c r="E178" s="5" t="s">
        <v>2082</v>
      </c>
      <c r="F178" s="5" t="s">
        <v>2083</v>
      </c>
      <c r="G178" s="5" t="s">
        <v>1475</v>
      </c>
      <c r="H178" s="5" t="s">
        <v>1545</v>
      </c>
      <c r="J178" s="5" t="s">
        <v>2841</v>
      </c>
    </row>
    <row r="179" spans="1:10">
      <c r="A179" s="5">
        <v>178</v>
      </c>
      <c r="B179" s="5" t="s">
        <v>1436</v>
      </c>
      <c r="C179" s="5" t="s">
        <v>169</v>
      </c>
      <c r="D179" s="5" t="s">
        <v>2084</v>
      </c>
      <c r="E179" s="5" t="s">
        <v>2085</v>
      </c>
      <c r="F179" s="5" t="s">
        <v>2086</v>
      </c>
      <c r="G179" s="5" t="s">
        <v>1458</v>
      </c>
      <c r="H179" s="5" t="s">
        <v>2087</v>
      </c>
      <c r="J179" s="5" t="s">
        <v>2841</v>
      </c>
    </row>
    <row r="180" spans="1:10">
      <c r="A180" s="5">
        <v>179</v>
      </c>
      <c r="B180" s="5" t="s">
        <v>1436</v>
      </c>
      <c r="C180" s="5" t="s">
        <v>169</v>
      </c>
      <c r="D180" s="5" t="s">
        <v>2088</v>
      </c>
      <c r="E180" s="5" t="s">
        <v>2089</v>
      </c>
      <c r="F180" s="5" t="s">
        <v>2090</v>
      </c>
      <c r="G180" s="5" t="s">
        <v>1458</v>
      </c>
      <c r="H180" s="5" t="s">
        <v>2091</v>
      </c>
      <c r="J180" s="5" t="s">
        <v>2841</v>
      </c>
    </row>
    <row r="181" spans="1:10">
      <c r="A181" s="5">
        <v>180</v>
      </c>
      <c r="B181" s="5" t="s">
        <v>1436</v>
      </c>
      <c r="C181" s="5" t="s">
        <v>169</v>
      </c>
      <c r="D181" s="5" t="s">
        <v>2092</v>
      </c>
      <c r="E181" s="5" t="s">
        <v>2093</v>
      </c>
      <c r="F181" s="5" t="s">
        <v>2094</v>
      </c>
      <c r="G181" s="5" t="s">
        <v>2095</v>
      </c>
      <c r="J181" s="5" t="s">
        <v>2841</v>
      </c>
    </row>
    <row r="182" spans="1:10">
      <c r="A182" s="5">
        <v>181</v>
      </c>
      <c r="B182" s="5" t="s">
        <v>1436</v>
      </c>
      <c r="C182" s="5" t="s">
        <v>169</v>
      </c>
      <c r="D182" s="5" t="s">
        <v>2096</v>
      </c>
      <c r="E182" s="5" t="s">
        <v>2097</v>
      </c>
      <c r="F182" s="5" t="s">
        <v>2098</v>
      </c>
      <c r="G182" s="5" t="s">
        <v>1449</v>
      </c>
      <c r="H182" s="5" t="s">
        <v>2099</v>
      </c>
      <c r="J182" s="5" t="s">
        <v>2841</v>
      </c>
    </row>
    <row r="183" spans="1:10">
      <c r="A183" s="5">
        <v>182</v>
      </c>
      <c r="B183" s="5" t="s">
        <v>1436</v>
      </c>
      <c r="C183" s="5" t="s">
        <v>169</v>
      </c>
      <c r="D183" s="5" t="s">
        <v>2938</v>
      </c>
      <c r="E183" s="5" t="s">
        <v>2939</v>
      </c>
      <c r="F183" s="5" t="s">
        <v>2940</v>
      </c>
      <c r="G183" s="5" t="s">
        <v>1453</v>
      </c>
      <c r="H183" s="5" t="s">
        <v>2941</v>
      </c>
      <c r="J183" s="5" t="s">
        <v>2841</v>
      </c>
    </row>
    <row r="184" spans="1:10">
      <c r="A184" s="5">
        <v>183</v>
      </c>
      <c r="B184" s="5" t="s">
        <v>1436</v>
      </c>
      <c r="C184" s="5" t="s">
        <v>169</v>
      </c>
      <c r="D184" s="5" t="s">
        <v>2100</v>
      </c>
      <c r="E184" s="5" t="s">
        <v>2101</v>
      </c>
      <c r="F184" s="5" t="s">
        <v>2102</v>
      </c>
      <c r="G184" s="5" t="s">
        <v>1444</v>
      </c>
      <c r="H184" s="5" t="s">
        <v>2103</v>
      </c>
      <c r="J184" s="5" t="s">
        <v>2841</v>
      </c>
    </row>
    <row r="185" spans="1:10">
      <c r="A185" s="5">
        <v>184</v>
      </c>
      <c r="B185" s="5" t="s">
        <v>1436</v>
      </c>
      <c r="C185" s="5" t="s">
        <v>169</v>
      </c>
      <c r="D185" s="5" t="s">
        <v>2104</v>
      </c>
      <c r="E185" s="5" t="s">
        <v>2105</v>
      </c>
      <c r="F185" s="5" t="s">
        <v>2106</v>
      </c>
      <c r="G185" s="5" t="s">
        <v>1549</v>
      </c>
      <c r="J185" s="5" t="s">
        <v>2841</v>
      </c>
    </row>
    <row r="186" spans="1:10">
      <c r="A186" s="5">
        <v>185</v>
      </c>
      <c r="B186" s="5" t="s">
        <v>1436</v>
      </c>
      <c r="C186" s="5" t="s">
        <v>169</v>
      </c>
      <c r="D186" s="5" t="s">
        <v>2107</v>
      </c>
      <c r="E186" s="5" t="s">
        <v>2108</v>
      </c>
      <c r="F186" s="5" t="s">
        <v>2109</v>
      </c>
      <c r="G186" s="5" t="s">
        <v>1646</v>
      </c>
      <c r="H186" s="5" t="s">
        <v>2110</v>
      </c>
      <c r="J186" s="5" t="s">
        <v>2841</v>
      </c>
    </row>
    <row r="187" spans="1:10">
      <c r="A187" s="5">
        <v>186</v>
      </c>
      <c r="B187" s="5" t="s">
        <v>1436</v>
      </c>
      <c r="C187" s="5" t="s">
        <v>169</v>
      </c>
      <c r="D187" s="5" t="s">
        <v>2111</v>
      </c>
      <c r="E187" s="5" t="s">
        <v>2112</v>
      </c>
      <c r="F187" s="5" t="s">
        <v>2113</v>
      </c>
      <c r="G187" s="5" t="s">
        <v>1516</v>
      </c>
      <c r="J187" s="5" t="s">
        <v>2841</v>
      </c>
    </row>
    <row r="188" spans="1:10">
      <c r="A188" s="5">
        <v>187</v>
      </c>
      <c r="B188" s="5" t="s">
        <v>1436</v>
      </c>
      <c r="C188" s="5" t="s">
        <v>169</v>
      </c>
      <c r="D188" s="5" t="s">
        <v>2114</v>
      </c>
      <c r="E188" s="5" t="s">
        <v>2115</v>
      </c>
      <c r="F188" s="5" t="s">
        <v>2116</v>
      </c>
      <c r="G188" s="5" t="s">
        <v>1533</v>
      </c>
      <c r="H188" s="5" t="s">
        <v>2117</v>
      </c>
      <c r="I188" s="5" t="s">
        <v>2942</v>
      </c>
      <c r="J188" s="5" t="s">
        <v>2841</v>
      </c>
    </row>
    <row r="189" spans="1:10">
      <c r="A189" s="5">
        <v>188</v>
      </c>
      <c r="B189" s="5" t="s">
        <v>1436</v>
      </c>
      <c r="C189" s="5" t="s">
        <v>169</v>
      </c>
      <c r="D189" s="5" t="s">
        <v>2118</v>
      </c>
      <c r="E189" s="5" t="s">
        <v>2119</v>
      </c>
      <c r="F189" s="5" t="s">
        <v>2120</v>
      </c>
      <c r="G189" s="5" t="s">
        <v>1538</v>
      </c>
      <c r="J189" s="5" t="s">
        <v>2841</v>
      </c>
    </row>
    <row r="190" spans="1:10">
      <c r="A190" s="5">
        <v>189</v>
      </c>
      <c r="B190" s="5" t="s">
        <v>1436</v>
      </c>
      <c r="C190" s="5" t="s">
        <v>169</v>
      </c>
      <c r="D190" s="5" t="s">
        <v>2121</v>
      </c>
      <c r="E190" s="5" t="s">
        <v>2122</v>
      </c>
      <c r="F190" s="5" t="s">
        <v>2123</v>
      </c>
      <c r="G190" s="5" t="s">
        <v>1458</v>
      </c>
      <c r="J190" s="5" t="s">
        <v>2841</v>
      </c>
    </row>
    <row r="191" spans="1:10">
      <c r="A191" s="5">
        <v>190</v>
      </c>
      <c r="B191" s="5" t="s">
        <v>1436</v>
      </c>
      <c r="C191" s="5" t="s">
        <v>169</v>
      </c>
      <c r="D191" s="5" t="s">
        <v>2124</v>
      </c>
      <c r="E191" s="5" t="s">
        <v>2125</v>
      </c>
      <c r="F191" s="5" t="s">
        <v>2126</v>
      </c>
      <c r="G191" s="5" t="s">
        <v>1565</v>
      </c>
      <c r="H191" s="5" t="s">
        <v>2127</v>
      </c>
      <c r="J191" s="5" t="s">
        <v>2841</v>
      </c>
    </row>
    <row r="192" spans="1:10">
      <c r="A192" s="5">
        <v>191</v>
      </c>
      <c r="B192" s="5" t="s">
        <v>1436</v>
      </c>
      <c r="C192" s="5" t="s">
        <v>169</v>
      </c>
      <c r="D192" s="5" t="s">
        <v>2128</v>
      </c>
      <c r="E192" s="5" t="s">
        <v>2129</v>
      </c>
      <c r="F192" s="5" t="s">
        <v>2130</v>
      </c>
      <c r="G192" s="5" t="s">
        <v>1678</v>
      </c>
      <c r="J192" s="5" t="s">
        <v>2841</v>
      </c>
    </row>
    <row r="193" spans="1:10">
      <c r="A193" s="5">
        <v>192</v>
      </c>
      <c r="B193" s="5" t="s">
        <v>1436</v>
      </c>
      <c r="C193" s="5" t="s">
        <v>169</v>
      </c>
      <c r="D193" s="5" t="s">
        <v>2131</v>
      </c>
      <c r="E193" s="5" t="s">
        <v>2132</v>
      </c>
      <c r="F193" s="5" t="s">
        <v>2133</v>
      </c>
      <c r="G193" s="5" t="s">
        <v>1449</v>
      </c>
      <c r="H193" s="5" t="s">
        <v>2134</v>
      </c>
      <c r="J193" s="5" t="s">
        <v>2841</v>
      </c>
    </row>
    <row r="194" spans="1:10">
      <c r="A194" s="5">
        <v>193</v>
      </c>
      <c r="B194" s="5" t="s">
        <v>1436</v>
      </c>
      <c r="C194" s="5" t="s">
        <v>169</v>
      </c>
      <c r="D194" s="5" t="s">
        <v>2135</v>
      </c>
      <c r="E194" s="5" t="s">
        <v>2136</v>
      </c>
      <c r="F194" s="5" t="s">
        <v>2137</v>
      </c>
      <c r="G194" s="5" t="s">
        <v>1615</v>
      </c>
      <c r="H194" s="5" t="s">
        <v>2138</v>
      </c>
      <c r="J194" s="5" t="s">
        <v>2841</v>
      </c>
    </row>
    <row r="195" spans="1:10">
      <c r="A195" s="5">
        <v>194</v>
      </c>
      <c r="B195" s="5" t="s">
        <v>1436</v>
      </c>
      <c r="C195" s="5" t="s">
        <v>169</v>
      </c>
      <c r="D195" s="5" t="s">
        <v>2139</v>
      </c>
      <c r="E195" s="5" t="s">
        <v>2140</v>
      </c>
      <c r="F195" s="5" t="s">
        <v>2141</v>
      </c>
      <c r="G195" s="5" t="s">
        <v>1554</v>
      </c>
      <c r="H195" s="5" t="s">
        <v>2142</v>
      </c>
      <c r="J195" s="5" t="s">
        <v>2841</v>
      </c>
    </row>
    <row r="196" spans="1:10">
      <c r="A196" s="5">
        <v>195</v>
      </c>
      <c r="B196" s="5" t="s">
        <v>1436</v>
      </c>
      <c r="C196" s="5" t="s">
        <v>169</v>
      </c>
      <c r="D196" s="5" t="s">
        <v>2143</v>
      </c>
      <c r="E196" s="5" t="s">
        <v>2140</v>
      </c>
      <c r="F196" s="5" t="s">
        <v>2144</v>
      </c>
      <c r="G196" s="5" t="s">
        <v>1842</v>
      </c>
      <c r="J196" s="5" t="s">
        <v>2841</v>
      </c>
    </row>
    <row r="197" spans="1:10">
      <c r="A197" s="5">
        <v>196</v>
      </c>
      <c r="B197" s="5" t="s">
        <v>1436</v>
      </c>
      <c r="C197" s="5" t="s">
        <v>169</v>
      </c>
      <c r="D197" s="5" t="s">
        <v>2145</v>
      </c>
      <c r="E197" s="5" t="s">
        <v>2146</v>
      </c>
      <c r="F197" s="5" t="s">
        <v>2147</v>
      </c>
      <c r="G197" s="5" t="s">
        <v>1842</v>
      </c>
      <c r="H197" s="5" t="s">
        <v>2148</v>
      </c>
      <c r="J197" s="5" t="s">
        <v>2841</v>
      </c>
    </row>
    <row r="198" spans="1:10">
      <c r="A198" s="5">
        <v>197</v>
      </c>
      <c r="B198" s="5" t="s">
        <v>1436</v>
      </c>
      <c r="C198" s="5" t="s">
        <v>169</v>
      </c>
      <c r="D198" s="5" t="s">
        <v>2149</v>
      </c>
      <c r="E198" s="5" t="s">
        <v>2150</v>
      </c>
      <c r="F198" s="5" t="s">
        <v>2151</v>
      </c>
      <c r="G198" s="5" t="s">
        <v>2152</v>
      </c>
      <c r="H198" s="5" t="s">
        <v>2153</v>
      </c>
      <c r="J198" s="5" t="s">
        <v>2841</v>
      </c>
    </row>
    <row r="199" spans="1:10">
      <c r="A199" s="5">
        <v>198</v>
      </c>
      <c r="B199" s="5" t="s">
        <v>1436</v>
      </c>
      <c r="C199" s="5" t="s">
        <v>169</v>
      </c>
      <c r="D199" s="5" t="s">
        <v>2154</v>
      </c>
      <c r="E199" s="5" t="s">
        <v>2155</v>
      </c>
      <c r="F199" s="5" t="s">
        <v>2156</v>
      </c>
      <c r="G199" s="5" t="s">
        <v>1842</v>
      </c>
      <c r="H199" s="5" t="s">
        <v>2157</v>
      </c>
      <c r="J199" s="5" t="s">
        <v>2841</v>
      </c>
    </row>
    <row r="200" spans="1:10">
      <c r="A200" s="5">
        <v>199</v>
      </c>
      <c r="B200" s="5" t="s">
        <v>1436</v>
      </c>
      <c r="C200" s="5" t="s">
        <v>169</v>
      </c>
      <c r="D200" s="5" t="s">
        <v>2158</v>
      </c>
      <c r="E200" s="5" t="s">
        <v>2159</v>
      </c>
      <c r="F200" s="5" t="s">
        <v>2160</v>
      </c>
      <c r="G200" s="5" t="s">
        <v>1678</v>
      </c>
      <c r="J200" s="5" t="s">
        <v>2841</v>
      </c>
    </row>
    <row r="201" spans="1:10">
      <c r="A201" s="5">
        <v>200</v>
      </c>
      <c r="B201" s="5" t="s">
        <v>1436</v>
      </c>
      <c r="C201" s="5" t="s">
        <v>169</v>
      </c>
      <c r="D201" s="5" t="s">
        <v>2161</v>
      </c>
      <c r="E201" s="5" t="s">
        <v>2162</v>
      </c>
      <c r="F201" s="5" t="s">
        <v>2163</v>
      </c>
      <c r="G201" s="5" t="s">
        <v>2164</v>
      </c>
      <c r="H201" s="5" t="s">
        <v>2165</v>
      </c>
      <c r="J201" s="5" t="s">
        <v>2841</v>
      </c>
    </row>
    <row r="202" spans="1:10">
      <c r="A202" s="5">
        <v>201</v>
      </c>
      <c r="B202" s="5" t="s">
        <v>1436</v>
      </c>
      <c r="C202" s="5" t="s">
        <v>169</v>
      </c>
      <c r="D202" s="5" t="s">
        <v>2166</v>
      </c>
      <c r="E202" s="5" t="s">
        <v>2167</v>
      </c>
      <c r="F202" s="5" t="s">
        <v>2168</v>
      </c>
      <c r="G202" s="5" t="s">
        <v>1554</v>
      </c>
      <c r="H202" s="5" t="s">
        <v>2169</v>
      </c>
      <c r="J202" s="5" t="s">
        <v>2841</v>
      </c>
    </row>
    <row r="203" spans="1:10">
      <c r="A203" s="5">
        <v>202</v>
      </c>
      <c r="B203" s="5" t="s">
        <v>1436</v>
      </c>
      <c r="C203" s="5" t="s">
        <v>169</v>
      </c>
      <c r="D203" s="5" t="s">
        <v>2170</v>
      </c>
      <c r="E203" s="5" t="s">
        <v>2171</v>
      </c>
      <c r="F203" s="5" t="s">
        <v>2172</v>
      </c>
      <c r="G203" s="5" t="s">
        <v>1449</v>
      </c>
      <c r="J203" s="5" t="s">
        <v>2841</v>
      </c>
    </row>
    <row r="204" spans="1:10">
      <c r="A204" s="5">
        <v>203</v>
      </c>
      <c r="B204" s="5" t="s">
        <v>1436</v>
      </c>
      <c r="C204" s="5" t="s">
        <v>169</v>
      </c>
      <c r="D204" s="5" t="s">
        <v>2173</v>
      </c>
      <c r="E204" s="5" t="s">
        <v>2174</v>
      </c>
      <c r="F204" s="5" t="s">
        <v>2175</v>
      </c>
      <c r="G204" s="5" t="s">
        <v>1774</v>
      </c>
      <c r="H204" s="5" t="s">
        <v>2176</v>
      </c>
      <c r="J204" s="5" t="s">
        <v>2841</v>
      </c>
    </row>
    <row r="205" spans="1:10">
      <c r="A205" s="5">
        <v>204</v>
      </c>
      <c r="B205" s="5" t="s">
        <v>1436</v>
      </c>
      <c r="C205" s="5" t="s">
        <v>169</v>
      </c>
      <c r="D205" s="5" t="s">
        <v>2177</v>
      </c>
      <c r="E205" s="5" t="s">
        <v>2178</v>
      </c>
      <c r="F205" s="5" t="s">
        <v>2179</v>
      </c>
      <c r="G205" s="5" t="s">
        <v>2180</v>
      </c>
      <c r="H205" s="5" t="s">
        <v>2181</v>
      </c>
      <c r="J205" s="5" t="s">
        <v>2841</v>
      </c>
    </row>
    <row r="206" spans="1:10">
      <c r="A206" s="5">
        <v>205</v>
      </c>
      <c r="B206" s="5" t="s">
        <v>1436</v>
      </c>
      <c r="C206" s="5" t="s">
        <v>169</v>
      </c>
      <c r="D206" s="5" t="s">
        <v>2182</v>
      </c>
      <c r="E206" s="5" t="s">
        <v>2183</v>
      </c>
      <c r="F206" s="5" t="s">
        <v>2184</v>
      </c>
      <c r="G206" s="5" t="s">
        <v>1484</v>
      </c>
      <c r="H206" s="5" t="s">
        <v>2185</v>
      </c>
      <c r="J206" s="5" t="s">
        <v>2841</v>
      </c>
    </row>
    <row r="207" spans="1:10">
      <c r="A207" s="5">
        <v>206</v>
      </c>
      <c r="B207" s="5" t="s">
        <v>1436</v>
      </c>
      <c r="C207" s="5" t="s">
        <v>169</v>
      </c>
      <c r="D207" s="5" t="s">
        <v>2186</v>
      </c>
      <c r="E207" s="5" t="s">
        <v>2187</v>
      </c>
      <c r="F207" s="5" t="s">
        <v>2188</v>
      </c>
      <c r="G207" s="5" t="s">
        <v>1692</v>
      </c>
      <c r="H207" s="5" t="s">
        <v>2189</v>
      </c>
      <c r="J207" s="5" t="s">
        <v>2841</v>
      </c>
    </row>
    <row r="208" spans="1:10">
      <c r="A208" s="5">
        <v>207</v>
      </c>
      <c r="B208" s="5" t="s">
        <v>1436</v>
      </c>
      <c r="C208" s="5" t="s">
        <v>169</v>
      </c>
      <c r="D208" s="5" t="s">
        <v>2190</v>
      </c>
      <c r="E208" s="5" t="s">
        <v>2191</v>
      </c>
      <c r="F208" s="5" t="s">
        <v>2192</v>
      </c>
      <c r="G208" s="5" t="s">
        <v>2193</v>
      </c>
      <c r="J208" s="5" t="s">
        <v>2841</v>
      </c>
    </row>
    <row r="209" spans="1:10">
      <c r="A209" s="5">
        <v>208</v>
      </c>
      <c r="B209" s="5" t="s">
        <v>1436</v>
      </c>
      <c r="C209" s="5" t="s">
        <v>169</v>
      </c>
      <c r="D209" s="5" t="s">
        <v>2194</v>
      </c>
      <c r="E209" s="5" t="s">
        <v>2195</v>
      </c>
      <c r="F209" s="5" t="s">
        <v>2196</v>
      </c>
      <c r="G209" s="5" t="s">
        <v>1449</v>
      </c>
      <c r="J209" s="5" t="s">
        <v>2841</v>
      </c>
    </row>
    <row r="210" spans="1:10">
      <c r="A210" s="5">
        <v>209</v>
      </c>
      <c r="B210" s="5" t="s">
        <v>1436</v>
      </c>
      <c r="C210" s="5" t="s">
        <v>169</v>
      </c>
      <c r="D210" s="5" t="s">
        <v>2197</v>
      </c>
      <c r="E210" s="5" t="s">
        <v>2198</v>
      </c>
      <c r="F210" s="5" t="s">
        <v>2199</v>
      </c>
      <c r="G210" s="5" t="s">
        <v>1837</v>
      </c>
      <c r="H210" s="5" t="s">
        <v>2200</v>
      </c>
      <c r="J210" s="5" t="s">
        <v>2841</v>
      </c>
    </row>
    <row r="211" spans="1:10">
      <c r="A211" s="5">
        <v>210</v>
      </c>
      <c r="B211" s="5" t="s">
        <v>1436</v>
      </c>
      <c r="C211" s="5" t="s">
        <v>169</v>
      </c>
      <c r="D211" s="5" t="s">
        <v>2201</v>
      </c>
      <c r="E211" s="5" t="s">
        <v>2202</v>
      </c>
      <c r="F211" s="5" t="s">
        <v>2203</v>
      </c>
      <c r="G211" s="5" t="s">
        <v>1453</v>
      </c>
      <c r="J211" s="5" t="s">
        <v>2841</v>
      </c>
    </row>
    <row r="212" spans="1:10">
      <c r="A212" s="5">
        <v>211</v>
      </c>
      <c r="B212" s="5" t="s">
        <v>1436</v>
      </c>
      <c r="C212" s="5" t="s">
        <v>169</v>
      </c>
      <c r="D212" s="5" t="s">
        <v>2204</v>
      </c>
      <c r="E212" s="5" t="s">
        <v>2205</v>
      </c>
      <c r="F212" s="5" t="s">
        <v>2206</v>
      </c>
      <c r="G212" s="5" t="s">
        <v>1565</v>
      </c>
      <c r="H212" s="5" t="s">
        <v>2127</v>
      </c>
      <c r="J212" s="5" t="s">
        <v>2841</v>
      </c>
    </row>
    <row r="213" spans="1:10">
      <c r="A213" s="5">
        <v>212</v>
      </c>
      <c r="B213" s="5" t="s">
        <v>1436</v>
      </c>
      <c r="C213" s="5" t="s">
        <v>169</v>
      </c>
      <c r="D213" s="5" t="s">
        <v>2943</v>
      </c>
      <c r="E213" s="5" t="s">
        <v>2944</v>
      </c>
      <c r="F213" s="5" t="s">
        <v>2945</v>
      </c>
      <c r="G213" s="5" t="s">
        <v>2946</v>
      </c>
      <c r="J213" s="5" t="s">
        <v>2841</v>
      </c>
    </row>
    <row r="214" spans="1:10">
      <c r="A214" s="5">
        <v>213</v>
      </c>
      <c r="B214" s="5" t="s">
        <v>1436</v>
      </c>
      <c r="C214" s="5" t="s">
        <v>169</v>
      </c>
      <c r="D214" s="5" t="s">
        <v>2207</v>
      </c>
      <c r="E214" s="5" t="s">
        <v>2208</v>
      </c>
      <c r="F214" s="5" t="s">
        <v>2209</v>
      </c>
      <c r="G214" s="5" t="s">
        <v>1475</v>
      </c>
      <c r="J214" s="5" t="s">
        <v>2841</v>
      </c>
    </row>
    <row r="215" spans="1:10">
      <c r="A215" s="5">
        <v>214</v>
      </c>
      <c r="B215" s="5" t="s">
        <v>1436</v>
      </c>
      <c r="C215" s="5" t="s">
        <v>169</v>
      </c>
      <c r="D215" s="5" t="s">
        <v>2210</v>
      </c>
      <c r="E215" s="5" t="s">
        <v>2211</v>
      </c>
      <c r="F215" s="5" t="s">
        <v>2212</v>
      </c>
      <c r="G215" s="5" t="s">
        <v>1484</v>
      </c>
      <c r="H215" s="5" t="s">
        <v>2213</v>
      </c>
      <c r="J215" s="5" t="s">
        <v>2841</v>
      </c>
    </row>
    <row r="216" spans="1:10">
      <c r="A216" s="5">
        <v>215</v>
      </c>
      <c r="B216" s="5" t="s">
        <v>1436</v>
      </c>
      <c r="C216" s="5" t="s">
        <v>169</v>
      </c>
      <c r="D216" s="5" t="s">
        <v>2214</v>
      </c>
      <c r="E216" s="5" t="s">
        <v>2215</v>
      </c>
      <c r="F216" s="5" t="s">
        <v>2216</v>
      </c>
      <c r="G216" s="5" t="s">
        <v>1453</v>
      </c>
      <c r="H216" s="5" t="s">
        <v>2217</v>
      </c>
      <c r="J216" s="5" t="s">
        <v>2841</v>
      </c>
    </row>
    <row r="217" spans="1:10">
      <c r="A217" s="5">
        <v>216</v>
      </c>
      <c r="B217" s="5" t="s">
        <v>1436</v>
      </c>
      <c r="C217" s="5" t="s">
        <v>169</v>
      </c>
      <c r="D217" s="5" t="s">
        <v>2218</v>
      </c>
      <c r="E217" s="5" t="s">
        <v>2219</v>
      </c>
      <c r="F217" s="5" t="s">
        <v>2220</v>
      </c>
      <c r="G217" s="5" t="s">
        <v>1610</v>
      </c>
      <c r="H217" s="5" t="s">
        <v>2221</v>
      </c>
      <c r="J217" s="5" t="s">
        <v>2841</v>
      </c>
    </row>
    <row r="218" spans="1:10">
      <c r="A218" s="5">
        <v>217</v>
      </c>
      <c r="B218" s="5" t="s">
        <v>1436</v>
      </c>
      <c r="C218" s="5" t="s">
        <v>169</v>
      </c>
      <c r="D218" s="5" t="s">
        <v>2222</v>
      </c>
      <c r="E218" s="5" t="s">
        <v>2223</v>
      </c>
      <c r="F218" s="5" t="s">
        <v>2224</v>
      </c>
      <c r="G218" s="5" t="s">
        <v>1462</v>
      </c>
      <c r="H218" s="5" t="s">
        <v>2225</v>
      </c>
      <c r="J218" s="5" t="s">
        <v>2841</v>
      </c>
    </row>
    <row r="219" spans="1:10">
      <c r="A219" s="5">
        <v>218</v>
      </c>
      <c r="B219" s="5" t="s">
        <v>1436</v>
      </c>
      <c r="C219" s="5" t="s">
        <v>169</v>
      </c>
      <c r="D219" s="5" t="s">
        <v>2226</v>
      </c>
      <c r="E219" s="5" t="s">
        <v>2227</v>
      </c>
      <c r="F219" s="5" t="s">
        <v>2228</v>
      </c>
      <c r="G219" s="5" t="s">
        <v>1449</v>
      </c>
      <c r="H219" s="5" t="s">
        <v>2229</v>
      </c>
      <c r="J219" s="5" t="s">
        <v>2841</v>
      </c>
    </row>
    <row r="220" spans="1:10">
      <c r="A220" s="5">
        <v>219</v>
      </c>
      <c r="B220" s="5" t="s">
        <v>1436</v>
      </c>
      <c r="C220" s="5" t="s">
        <v>169</v>
      </c>
      <c r="D220" s="5" t="s">
        <v>2230</v>
      </c>
      <c r="E220" s="5" t="s">
        <v>2231</v>
      </c>
      <c r="F220" s="5" t="s">
        <v>2232</v>
      </c>
      <c r="G220" s="5" t="s">
        <v>1533</v>
      </c>
      <c r="J220" s="5" t="s">
        <v>2841</v>
      </c>
    </row>
    <row r="221" spans="1:10">
      <c r="A221" s="5">
        <v>220</v>
      </c>
      <c r="B221" s="5" t="s">
        <v>1436</v>
      </c>
      <c r="C221" s="5" t="s">
        <v>169</v>
      </c>
      <c r="D221" s="5" t="s">
        <v>2233</v>
      </c>
      <c r="E221" s="5" t="s">
        <v>2234</v>
      </c>
      <c r="F221" s="5" t="s">
        <v>2235</v>
      </c>
      <c r="G221" s="5" t="s">
        <v>1646</v>
      </c>
      <c r="J221" s="5" t="s">
        <v>2841</v>
      </c>
    </row>
    <row r="222" spans="1:10">
      <c r="A222" s="5">
        <v>221</v>
      </c>
      <c r="B222" s="5" t="s">
        <v>1436</v>
      </c>
      <c r="C222" s="5" t="s">
        <v>169</v>
      </c>
      <c r="D222" s="5" t="s">
        <v>2236</v>
      </c>
      <c r="E222" s="5" t="s">
        <v>2237</v>
      </c>
      <c r="F222" s="5" t="s">
        <v>2238</v>
      </c>
      <c r="G222" s="5" t="s">
        <v>1533</v>
      </c>
      <c r="J222" s="5" t="s">
        <v>2841</v>
      </c>
    </row>
    <row r="223" spans="1:10">
      <c r="A223" s="5">
        <v>222</v>
      </c>
      <c r="B223" s="5" t="s">
        <v>1436</v>
      </c>
      <c r="C223" s="5" t="s">
        <v>169</v>
      </c>
      <c r="D223" s="5" t="s">
        <v>2239</v>
      </c>
      <c r="E223" s="5" t="s">
        <v>2240</v>
      </c>
      <c r="F223" s="5" t="s">
        <v>2241</v>
      </c>
      <c r="G223" s="5" t="s">
        <v>1458</v>
      </c>
      <c r="H223" s="5" t="s">
        <v>2242</v>
      </c>
      <c r="J223" s="5" t="s">
        <v>2841</v>
      </c>
    </row>
    <row r="224" spans="1:10">
      <c r="A224" s="5">
        <v>223</v>
      </c>
      <c r="B224" s="5" t="s">
        <v>1436</v>
      </c>
      <c r="C224" s="5" t="s">
        <v>169</v>
      </c>
      <c r="D224" s="5" t="s">
        <v>2243</v>
      </c>
      <c r="E224" s="5" t="s">
        <v>2244</v>
      </c>
      <c r="F224" s="5" t="s">
        <v>2245</v>
      </c>
      <c r="G224" s="5" t="s">
        <v>1533</v>
      </c>
      <c r="H224" s="5" t="s">
        <v>2246</v>
      </c>
      <c r="J224" s="5" t="s">
        <v>2841</v>
      </c>
    </row>
    <row r="225" spans="1:10">
      <c r="A225" s="5">
        <v>224</v>
      </c>
      <c r="B225" s="5" t="s">
        <v>1436</v>
      </c>
      <c r="C225" s="5" t="s">
        <v>169</v>
      </c>
      <c r="D225" s="5" t="s">
        <v>2247</v>
      </c>
      <c r="E225" s="5" t="s">
        <v>2248</v>
      </c>
      <c r="F225" s="5" t="s">
        <v>2249</v>
      </c>
      <c r="G225" s="5" t="s">
        <v>1565</v>
      </c>
      <c r="H225" s="5" t="s">
        <v>2127</v>
      </c>
      <c r="J225" s="5" t="s">
        <v>2841</v>
      </c>
    </row>
    <row r="226" spans="1:10">
      <c r="A226" s="5">
        <v>225</v>
      </c>
      <c r="B226" s="5" t="s">
        <v>1436</v>
      </c>
      <c r="C226" s="5" t="s">
        <v>169</v>
      </c>
      <c r="D226" s="5" t="s">
        <v>2947</v>
      </c>
      <c r="E226" s="5" t="s">
        <v>2948</v>
      </c>
      <c r="F226" s="5" t="s">
        <v>2949</v>
      </c>
      <c r="G226" s="5" t="s">
        <v>1449</v>
      </c>
      <c r="H226" s="5" t="s">
        <v>2950</v>
      </c>
      <c r="J226" s="5" t="s">
        <v>2841</v>
      </c>
    </row>
    <row r="227" spans="1:10">
      <c r="A227" s="5">
        <v>226</v>
      </c>
      <c r="B227" s="5" t="s">
        <v>1436</v>
      </c>
      <c r="C227" s="5" t="s">
        <v>169</v>
      </c>
      <c r="D227" s="5" t="s">
        <v>2250</v>
      </c>
      <c r="E227" s="5" t="s">
        <v>2251</v>
      </c>
      <c r="F227" s="5" t="s">
        <v>2252</v>
      </c>
      <c r="G227" s="5" t="s">
        <v>1449</v>
      </c>
      <c r="H227" s="5" t="s">
        <v>2253</v>
      </c>
      <c r="J227" s="5" t="s">
        <v>2841</v>
      </c>
    </row>
    <row r="228" spans="1:10">
      <c r="A228" s="5">
        <v>227</v>
      </c>
      <c r="B228" s="5" t="s">
        <v>1436</v>
      </c>
      <c r="C228" s="5" t="s">
        <v>169</v>
      </c>
      <c r="D228" s="5" t="s">
        <v>2254</v>
      </c>
      <c r="E228" s="5" t="s">
        <v>2255</v>
      </c>
      <c r="F228" s="5" t="s">
        <v>2256</v>
      </c>
      <c r="G228" s="5" t="s">
        <v>1565</v>
      </c>
      <c r="H228" s="5" t="s">
        <v>2127</v>
      </c>
      <c r="J228" s="5" t="s">
        <v>2841</v>
      </c>
    </row>
    <row r="229" spans="1:10">
      <c r="A229" s="5">
        <v>228</v>
      </c>
      <c r="B229" s="5" t="s">
        <v>1436</v>
      </c>
      <c r="C229" s="5" t="s">
        <v>169</v>
      </c>
      <c r="D229" s="5" t="s">
        <v>2257</v>
      </c>
      <c r="E229" s="5" t="s">
        <v>2258</v>
      </c>
      <c r="F229" s="5" t="s">
        <v>2259</v>
      </c>
      <c r="G229" s="5" t="s">
        <v>1467</v>
      </c>
      <c r="H229" s="5" t="s">
        <v>2260</v>
      </c>
      <c r="J229" s="5" t="s">
        <v>2841</v>
      </c>
    </row>
    <row r="230" spans="1:10">
      <c r="A230" s="5">
        <v>229</v>
      </c>
      <c r="B230" s="5" t="s">
        <v>1436</v>
      </c>
      <c r="C230" s="5" t="s">
        <v>169</v>
      </c>
      <c r="D230" s="5" t="s">
        <v>2261</v>
      </c>
      <c r="E230" s="5" t="s">
        <v>2262</v>
      </c>
      <c r="F230" s="5" t="s">
        <v>2263</v>
      </c>
      <c r="G230" s="5" t="s">
        <v>2180</v>
      </c>
      <c r="J230" s="5" t="s">
        <v>2841</v>
      </c>
    </row>
    <row r="231" spans="1:10">
      <c r="A231" s="5">
        <v>230</v>
      </c>
      <c r="B231" s="5" t="s">
        <v>1436</v>
      </c>
      <c r="C231" s="5" t="s">
        <v>169</v>
      </c>
      <c r="D231" s="5" t="s">
        <v>2264</v>
      </c>
      <c r="E231" s="5" t="s">
        <v>2265</v>
      </c>
      <c r="F231" s="5" t="s">
        <v>2266</v>
      </c>
      <c r="G231" s="5" t="s">
        <v>1565</v>
      </c>
      <c r="H231" s="5" t="s">
        <v>2127</v>
      </c>
      <c r="J231" s="5" t="s">
        <v>2841</v>
      </c>
    </row>
    <row r="232" spans="1:10">
      <c r="A232" s="5">
        <v>231</v>
      </c>
      <c r="B232" s="5" t="s">
        <v>1436</v>
      </c>
      <c r="C232" s="5" t="s">
        <v>169</v>
      </c>
      <c r="D232" s="5" t="s">
        <v>2267</v>
      </c>
      <c r="E232" s="5" t="s">
        <v>2268</v>
      </c>
      <c r="F232" s="5" t="s">
        <v>2269</v>
      </c>
      <c r="G232" s="5" t="s">
        <v>2270</v>
      </c>
      <c r="H232" s="5" t="s">
        <v>2271</v>
      </c>
      <c r="J232" s="5" t="s">
        <v>2841</v>
      </c>
    </row>
    <row r="233" spans="1:10">
      <c r="A233" s="5">
        <v>232</v>
      </c>
      <c r="B233" s="5" t="s">
        <v>1436</v>
      </c>
      <c r="C233" s="5" t="s">
        <v>169</v>
      </c>
      <c r="D233" s="5" t="s">
        <v>2951</v>
      </c>
      <c r="E233" s="5" t="s">
        <v>2952</v>
      </c>
      <c r="F233" s="5" t="s">
        <v>2953</v>
      </c>
      <c r="G233" s="5" t="s">
        <v>1458</v>
      </c>
      <c r="H233" s="5" t="s">
        <v>2954</v>
      </c>
      <c r="J233" s="5" t="s">
        <v>2841</v>
      </c>
    </row>
    <row r="234" spans="1:10">
      <c r="A234" s="5">
        <v>233</v>
      </c>
      <c r="B234" s="5" t="s">
        <v>1436</v>
      </c>
      <c r="C234" s="5" t="s">
        <v>169</v>
      </c>
      <c r="D234" s="5" t="s">
        <v>2272</v>
      </c>
      <c r="E234" s="5" t="s">
        <v>2273</v>
      </c>
      <c r="F234" s="5" t="s">
        <v>2274</v>
      </c>
      <c r="G234" s="5" t="s">
        <v>1453</v>
      </c>
      <c r="H234" s="5" t="s">
        <v>2275</v>
      </c>
      <c r="J234" s="5" t="s">
        <v>2841</v>
      </c>
    </row>
    <row r="235" spans="1:10">
      <c r="A235" s="5">
        <v>234</v>
      </c>
      <c r="B235" s="5" t="s">
        <v>1436</v>
      </c>
      <c r="C235" s="5" t="s">
        <v>169</v>
      </c>
      <c r="D235" s="5" t="s">
        <v>2276</v>
      </c>
      <c r="E235" s="5" t="s">
        <v>2277</v>
      </c>
      <c r="F235" s="5" t="s">
        <v>2278</v>
      </c>
      <c r="G235" s="5" t="s">
        <v>1549</v>
      </c>
      <c r="H235" s="5" t="s">
        <v>2279</v>
      </c>
      <c r="I235" s="5" t="s">
        <v>2923</v>
      </c>
      <c r="J235" s="5" t="s">
        <v>2841</v>
      </c>
    </row>
    <row r="236" spans="1:10">
      <c r="A236" s="5">
        <v>235</v>
      </c>
      <c r="B236" s="5" t="s">
        <v>1436</v>
      </c>
      <c r="C236" s="5" t="s">
        <v>169</v>
      </c>
      <c r="D236" s="5" t="s">
        <v>2280</v>
      </c>
      <c r="E236" s="5" t="s">
        <v>2281</v>
      </c>
      <c r="F236" s="5" t="s">
        <v>2282</v>
      </c>
      <c r="G236" s="5" t="s">
        <v>1565</v>
      </c>
      <c r="J236" s="5" t="s">
        <v>2841</v>
      </c>
    </row>
    <row r="237" spans="1:10">
      <c r="A237" s="5">
        <v>236</v>
      </c>
      <c r="B237" s="5" t="s">
        <v>1436</v>
      </c>
      <c r="C237" s="5" t="s">
        <v>169</v>
      </c>
      <c r="D237" s="5" t="s">
        <v>2283</v>
      </c>
      <c r="E237" s="5" t="s">
        <v>2284</v>
      </c>
      <c r="F237" s="5" t="s">
        <v>2285</v>
      </c>
      <c r="G237" s="5" t="s">
        <v>1615</v>
      </c>
      <c r="H237" s="5" t="s">
        <v>2286</v>
      </c>
      <c r="J237" s="5" t="s">
        <v>2841</v>
      </c>
    </row>
    <row r="238" spans="1:10">
      <c r="A238" s="5">
        <v>237</v>
      </c>
      <c r="B238" s="5" t="s">
        <v>1436</v>
      </c>
      <c r="C238" s="5" t="s">
        <v>169</v>
      </c>
      <c r="D238" s="5" t="s">
        <v>2287</v>
      </c>
      <c r="E238" s="5" t="s">
        <v>2288</v>
      </c>
      <c r="F238" s="5" t="s">
        <v>2289</v>
      </c>
      <c r="G238" s="5" t="s">
        <v>1610</v>
      </c>
      <c r="H238" s="5" t="s">
        <v>2290</v>
      </c>
      <c r="J238" s="5" t="s">
        <v>2841</v>
      </c>
    </row>
    <row r="239" spans="1:10">
      <c r="A239" s="5">
        <v>238</v>
      </c>
      <c r="B239" s="5" t="s">
        <v>1436</v>
      </c>
      <c r="C239" s="5" t="s">
        <v>169</v>
      </c>
      <c r="D239" s="5" t="s">
        <v>2291</v>
      </c>
      <c r="E239" s="5" t="s">
        <v>2292</v>
      </c>
      <c r="F239" s="5" t="s">
        <v>2293</v>
      </c>
      <c r="G239" s="5" t="s">
        <v>1565</v>
      </c>
      <c r="H239" s="5" t="s">
        <v>2127</v>
      </c>
      <c r="J239" s="5" t="s">
        <v>2841</v>
      </c>
    </row>
    <row r="240" spans="1:10">
      <c r="A240" s="5">
        <v>239</v>
      </c>
      <c r="B240" s="5" t="s">
        <v>1436</v>
      </c>
      <c r="C240" s="5" t="s">
        <v>169</v>
      </c>
      <c r="D240" s="5" t="s">
        <v>2294</v>
      </c>
      <c r="E240" s="5" t="s">
        <v>2295</v>
      </c>
      <c r="F240" s="5" t="s">
        <v>2296</v>
      </c>
      <c r="G240" s="5" t="s">
        <v>1444</v>
      </c>
      <c r="H240" s="5" t="s">
        <v>2297</v>
      </c>
      <c r="J240" s="5" t="s">
        <v>2841</v>
      </c>
    </row>
    <row r="241" spans="1:10">
      <c r="A241" s="5">
        <v>240</v>
      </c>
      <c r="B241" s="5" t="s">
        <v>1436</v>
      </c>
      <c r="C241" s="5" t="s">
        <v>169</v>
      </c>
      <c r="D241" s="5" t="s">
        <v>2298</v>
      </c>
      <c r="E241" s="5" t="s">
        <v>2299</v>
      </c>
      <c r="F241" s="5" t="s">
        <v>2300</v>
      </c>
      <c r="G241" s="5" t="s">
        <v>1646</v>
      </c>
      <c r="H241" s="5" t="s">
        <v>2301</v>
      </c>
      <c r="J241" s="5" t="s">
        <v>2841</v>
      </c>
    </row>
    <row r="242" spans="1:10">
      <c r="A242" s="5">
        <v>241</v>
      </c>
      <c r="B242" s="5" t="s">
        <v>1436</v>
      </c>
      <c r="C242" s="5" t="s">
        <v>169</v>
      </c>
      <c r="D242" s="5" t="s">
        <v>2302</v>
      </c>
      <c r="E242" s="5" t="s">
        <v>2303</v>
      </c>
      <c r="F242" s="5" t="s">
        <v>2304</v>
      </c>
      <c r="G242" s="5" t="s">
        <v>1554</v>
      </c>
      <c r="J242" s="5" t="s">
        <v>2841</v>
      </c>
    </row>
    <row r="243" spans="1:10">
      <c r="A243" s="5">
        <v>242</v>
      </c>
      <c r="B243" s="5" t="s">
        <v>1436</v>
      </c>
      <c r="C243" s="5" t="s">
        <v>169</v>
      </c>
      <c r="D243" s="5" t="s">
        <v>2955</v>
      </c>
      <c r="E243" s="5" t="s">
        <v>2956</v>
      </c>
      <c r="F243" s="5" t="s">
        <v>2957</v>
      </c>
      <c r="G243" s="5" t="s">
        <v>1458</v>
      </c>
      <c r="H243" s="5" t="s">
        <v>2958</v>
      </c>
      <c r="J243" s="5" t="s">
        <v>2841</v>
      </c>
    </row>
    <row r="244" spans="1:10">
      <c r="A244" s="5">
        <v>243</v>
      </c>
      <c r="B244" s="5" t="s">
        <v>1436</v>
      </c>
      <c r="C244" s="5" t="s">
        <v>169</v>
      </c>
      <c r="D244" s="5" t="s">
        <v>2305</v>
      </c>
      <c r="E244" s="5" t="s">
        <v>2306</v>
      </c>
      <c r="F244" s="5" t="s">
        <v>2307</v>
      </c>
      <c r="G244" s="5" t="s">
        <v>1683</v>
      </c>
      <c r="J244" s="5" t="s">
        <v>2841</v>
      </c>
    </row>
    <row r="245" spans="1:10">
      <c r="A245" s="5">
        <v>244</v>
      </c>
      <c r="B245" s="5" t="s">
        <v>1436</v>
      </c>
      <c r="C245" s="5" t="s">
        <v>169</v>
      </c>
      <c r="D245" s="5" t="s">
        <v>2308</v>
      </c>
      <c r="E245" s="5" t="s">
        <v>2309</v>
      </c>
      <c r="F245" s="5" t="s">
        <v>2310</v>
      </c>
      <c r="G245" s="5" t="s">
        <v>1774</v>
      </c>
      <c r="H245" s="5" t="s">
        <v>2311</v>
      </c>
      <c r="J245" s="5" t="s">
        <v>2841</v>
      </c>
    </row>
    <row r="246" spans="1:10">
      <c r="A246" s="5">
        <v>245</v>
      </c>
      <c r="B246" s="5" t="s">
        <v>1436</v>
      </c>
      <c r="C246" s="5" t="s">
        <v>169</v>
      </c>
      <c r="D246" s="5" t="s">
        <v>2312</v>
      </c>
      <c r="E246" s="5" t="s">
        <v>2313</v>
      </c>
      <c r="F246" s="5" t="s">
        <v>2314</v>
      </c>
      <c r="G246" s="5" t="s">
        <v>1462</v>
      </c>
      <c r="J246" s="5" t="s">
        <v>2841</v>
      </c>
    </row>
    <row r="247" spans="1:10">
      <c r="A247" s="5">
        <v>246</v>
      </c>
      <c r="B247" s="5" t="s">
        <v>1436</v>
      </c>
      <c r="C247" s="5" t="s">
        <v>169</v>
      </c>
      <c r="D247" s="5" t="s">
        <v>2315</v>
      </c>
      <c r="E247" s="5" t="s">
        <v>2316</v>
      </c>
      <c r="F247" s="5" t="s">
        <v>2317</v>
      </c>
      <c r="G247" s="5" t="s">
        <v>1678</v>
      </c>
      <c r="H247" s="5" t="s">
        <v>2318</v>
      </c>
      <c r="J247" s="5" t="s">
        <v>2841</v>
      </c>
    </row>
    <row r="248" spans="1:10">
      <c r="A248" s="5">
        <v>247</v>
      </c>
      <c r="B248" s="5" t="s">
        <v>1436</v>
      </c>
      <c r="C248" s="5" t="s">
        <v>169</v>
      </c>
      <c r="D248" s="5" t="s">
        <v>2319</v>
      </c>
      <c r="E248" s="5" t="s">
        <v>2320</v>
      </c>
      <c r="F248" s="5" t="s">
        <v>2321</v>
      </c>
      <c r="G248" s="5" t="s">
        <v>1453</v>
      </c>
      <c r="J248" s="5" t="s">
        <v>2841</v>
      </c>
    </row>
    <row r="249" spans="1:10">
      <c r="A249" s="5">
        <v>248</v>
      </c>
      <c r="B249" s="5" t="s">
        <v>1436</v>
      </c>
      <c r="C249" s="5" t="s">
        <v>169</v>
      </c>
      <c r="D249" s="5" t="s">
        <v>2322</v>
      </c>
      <c r="E249" s="5" t="s">
        <v>2323</v>
      </c>
      <c r="F249" s="5" t="s">
        <v>2324</v>
      </c>
      <c r="G249" s="5" t="s">
        <v>1458</v>
      </c>
      <c r="J249" s="5" t="s">
        <v>2841</v>
      </c>
    </row>
    <row r="250" spans="1:10">
      <c r="A250" s="5">
        <v>249</v>
      </c>
      <c r="B250" s="5" t="s">
        <v>1436</v>
      </c>
      <c r="C250" s="5" t="s">
        <v>169</v>
      </c>
      <c r="D250" s="5" t="s">
        <v>2325</v>
      </c>
      <c r="E250" s="5" t="s">
        <v>2326</v>
      </c>
      <c r="F250" s="5" t="s">
        <v>2327</v>
      </c>
      <c r="G250" s="5" t="s">
        <v>1554</v>
      </c>
      <c r="J250" s="5" t="s">
        <v>2841</v>
      </c>
    </row>
    <row r="251" spans="1:10">
      <c r="A251" s="5">
        <v>250</v>
      </c>
      <c r="B251" s="5" t="s">
        <v>1436</v>
      </c>
      <c r="C251" s="5" t="s">
        <v>169</v>
      </c>
      <c r="D251" s="5" t="s">
        <v>2328</v>
      </c>
      <c r="E251" s="5" t="s">
        <v>2329</v>
      </c>
      <c r="F251" s="5" t="s">
        <v>2330</v>
      </c>
      <c r="G251" s="5" t="s">
        <v>1688</v>
      </c>
      <c r="H251" s="5" t="s">
        <v>2069</v>
      </c>
      <c r="J251" s="5" t="s">
        <v>2841</v>
      </c>
    </row>
    <row r="252" spans="1:10">
      <c r="A252" s="5">
        <v>251</v>
      </c>
      <c r="B252" s="5" t="s">
        <v>1436</v>
      </c>
      <c r="C252" s="5" t="s">
        <v>169</v>
      </c>
      <c r="D252" s="5" t="s">
        <v>2331</v>
      </c>
      <c r="E252" s="5" t="s">
        <v>2332</v>
      </c>
      <c r="F252" s="5" t="s">
        <v>2333</v>
      </c>
      <c r="G252" s="5" t="s">
        <v>1444</v>
      </c>
      <c r="H252" s="5" t="s">
        <v>2334</v>
      </c>
      <c r="J252" s="5" t="s">
        <v>2841</v>
      </c>
    </row>
    <row r="253" spans="1:10">
      <c r="A253" s="5">
        <v>252</v>
      </c>
      <c r="B253" s="5" t="s">
        <v>1436</v>
      </c>
      <c r="C253" s="5" t="s">
        <v>169</v>
      </c>
      <c r="D253" s="5" t="s">
        <v>2335</v>
      </c>
      <c r="E253" s="5" t="s">
        <v>2336</v>
      </c>
      <c r="F253" s="5" t="s">
        <v>2337</v>
      </c>
      <c r="G253" s="5" t="s">
        <v>1610</v>
      </c>
      <c r="H253" s="5" t="s">
        <v>2338</v>
      </c>
      <c r="J253" s="5" t="s">
        <v>2841</v>
      </c>
    </row>
    <row r="254" spans="1:10">
      <c r="A254" s="5">
        <v>253</v>
      </c>
      <c r="B254" s="5" t="s">
        <v>1436</v>
      </c>
      <c r="C254" s="5" t="s">
        <v>169</v>
      </c>
      <c r="D254" s="5" t="s">
        <v>2339</v>
      </c>
      <c r="E254" s="5" t="s">
        <v>2340</v>
      </c>
      <c r="F254" s="5" t="s">
        <v>2341</v>
      </c>
      <c r="G254" s="5" t="s">
        <v>1729</v>
      </c>
      <c r="J254" s="5" t="s">
        <v>2841</v>
      </c>
    </row>
    <row r="255" spans="1:10">
      <c r="A255" s="5">
        <v>254</v>
      </c>
      <c r="B255" s="5" t="s">
        <v>1436</v>
      </c>
      <c r="C255" s="5" t="s">
        <v>169</v>
      </c>
      <c r="D255" s="5" t="s">
        <v>2342</v>
      </c>
      <c r="E255" s="5" t="s">
        <v>2343</v>
      </c>
      <c r="F255" s="5" t="s">
        <v>2344</v>
      </c>
      <c r="G255" s="5" t="s">
        <v>1453</v>
      </c>
      <c r="H255" s="5" t="s">
        <v>2345</v>
      </c>
      <c r="J255" s="5" t="s">
        <v>2841</v>
      </c>
    </row>
    <row r="256" spans="1:10">
      <c r="A256" s="5">
        <v>255</v>
      </c>
      <c r="B256" s="5" t="s">
        <v>1436</v>
      </c>
      <c r="C256" s="5" t="s">
        <v>169</v>
      </c>
      <c r="D256" s="5" t="s">
        <v>2959</v>
      </c>
      <c r="E256" s="5" t="s">
        <v>2960</v>
      </c>
      <c r="F256" s="5" t="s">
        <v>2961</v>
      </c>
      <c r="G256" s="5" t="s">
        <v>1458</v>
      </c>
      <c r="H256" s="5" t="s">
        <v>2962</v>
      </c>
      <c r="J256" s="5" t="s">
        <v>2841</v>
      </c>
    </row>
    <row r="257" spans="1:10">
      <c r="A257" s="5">
        <v>256</v>
      </c>
      <c r="B257" s="5" t="s">
        <v>1436</v>
      </c>
      <c r="C257" s="5" t="s">
        <v>169</v>
      </c>
      <c r="D257" s="5" t="s">
        <v>2963</v>
      </c>
      <c r="E257" s="5" t="s">
        <v>2964</v>
      </c>
      <c r="F257" s="5" t="s">
        <v>2965</v>
      </c>
      <c r="G257" s="5" t="s">
        <v>1538</v>
      </c>
      <c r="H257" s="5" t="s">
        <v>2966</v>
      </c>
      <c r="J257" s="5" t="s">
        <v>2841</v>
      </c>
    </row>
    <row r="258" spans="1:10">
      <c r="A258" s="5">
        <v>257</v>
      </c>
      <c r="B258" s="5" t="s">
        <v>1436</v>
      </c>
      <c r="C258" s="5" t="s">
        <v>169</v>
      </c>
      <c r="D258" s="5" t="s">
        <v>2346</v>
      </c>
      <c r="E258" s="5" t="s">
        <v>2347</v>
      </c>
      <c r="F258" s="5" t="s">
        <v>2348</v>
      </c>
      <c r="G258" s="5" t="s">
        <v>1467</v>
      </c>
      <c r="J258" s="5" t="s">
        <v>2841</v>
      </c>
    </row>
    <row r="259" spans="1:10">
      <c r="A259" s="5">
        <v>258</v>
      </c>
      <c r="B259" s="5" t="s">
        <v>1436</v>
      </c>
      <c r="C259" s="5" t="s">
        <v>169</v>
      </c>
      <c r="D259" s="5" t="s">
        <v>2349</v>
      </c>
      <c r="E259" s="5" t="s">
        <v>2350</v>
      </c>
      <c r="F259" s="5" t="s">
        <v>2351</v>
      </c>
      <c r="G259" s="5" t="s">
        <v>1458</v>
      </c>
      <c r="H259" s="5" t="s">
        <v>2352</v>
      </c>
      <c r="J259" s="5" t="s">
        <v>2841</v>
      </c>
    </row>
    <row r="260" spans="1:10">
      <c r="A260" s="5">
        <v>259</v>
      </c>
      <c r="B260" s="5" t="s">
        <v>1436</v>
      </c>
      <c r="C260" s="5" t="s">
        <v>169</v>
      </c>
      <c r="D260" s="5" t="s">
        <v>2353</v>
      </c>
      <c r="E260" s="5" t="s">
        <v>2350</v>
      </c>
      <c r="F260" s="5" t="s">
        <v>2354</v>
      </c>
      <c r="G260" s="5" t="s">
        <v>1449</v>
      </c>
      <c r="H260" s="5" t="s">
        <v>2355</v>
      </c>
      <c r="J260" s="5" t="s">
        <v>2841</v>
      </c>
    </row>
    <row r="261" spans="1:10">
      <c r="A261" s="5">
        <v>260</v>
      </c>
      <c r="B261" s="5" t="s">
        <v>1436</v>
      </c>
      <c r="C261" s="5" t="s">
        <v>169</v>
      </c>
      <c r="D261" s="5" t="s">
        <v>2356</v>
      </c>
      <c r="E261" s="5" t="s">
        <v>2357</v>
      </c>
      <c r="F261" s="5" t="s">
        <v>2358</v>
      </c>
      <c r="G261" s="5" t="s">
        <v>1458</v>
      </c>
      <c r="J261" s="5" t="s">
        <v>2841</v>
      </c>
    </row>
    <row r="262" spans="1:10">
      <c r="A262" s="5">
        <v>261</v>
      </c>
      <c r="B262" s="5" t="s">
        <v>1436</v>
      </c>
      <c r="C262" s="5" t="s">
        <v>169</v>
      </c>
      <c r="D262" s="5" t="s">
        <v>2967</v>
      </c>
      <c r="E262" s="5" t="s">
        <v>2968</v>
      </c>
      <c r="F262" s="5" t="s">
        <v>2969</v>
      </c>
      <c r="G262" s="5" t="s">
        <v>1458</v>
      </c>
      <c r="J262" s="5" t="s">
        <v>2841</v>
      </c>
    </row>
    <row r="263" spans="1:10">
      <c r="A263" s="5">
        <v>262</v>
      </c>
      <c r="B263" s="5" t="s">
        <v>1436</v>
      </c>
      <c r="C263" s="5" t="s">
        <v>169</v>
      </c>
      <c r="D263" s="5" t="s">
        <v>2359</v>
      </c>
      <c r="E263" s="5" t="s">
        <v>2360</v>
      </c>
      <c r="F263" s="5" t="s">
        <v>2361</v>
      </c>
      <c r="G263" s="5" t="s">
        <v>1453</v>
      </c>
      <c r="J263" s="5" t="s">
        <v>2841</v>
      </c>
    </row>
    <row r="264" spans="1:10">
      <c r="A264" s="5">
        <v>263</v>
      </c>
      <c r="B264" s="5" t="s">
        <v>1436</v>
      </c>
      <c r="C264" s="5" t="s">
        <v>169</v>
      </c>
      <c r="D264" s="5" t="s">
        <v>2970</v>
      </c>
      <c r="E264" s="5" t="s">
        <v>2971</v>
      </c>
      <c r="F264" s="5" t="s">
        <v>2972</v>
      </c>
      <c r="G264" s="5" t="s">
        <v>1475</v>
      </c>
      <c r="H264" s="5" t="s">
        <v>2973</v>
      </c>
      <c r="J264" s="5" t="s">
        <v>2841</v>
      </c>
    </row>
    <row r="265" spans="1:10">
      <c r="A265" s="5">
        <v>264</v>
      </c>
      <c r="B265" s="5" t="s">
        <v>1436</v>
      </c>
      <c r="C265" s="5" t="s">
        <v>169</v>
      </c>
      <c r="D265" s="5" t="s">
        <v>2362</v>
      </c>
      <c r="E265" s="5" t="s">
        <v>2363</v>
      </c>
      <c r="F265" s="5" t="s">
        <v>2364</v>
      </c>
      <c r="G265" s="5" t="s">
        <v>1774</v>
      </c>
      <c r="H265" s="5" t="s">
        <v>2365</v>
      </c>
      <c r="J265" s="5" t="s">
        <v>2841</v>
      </c>
    </row>
    <row r="266" spans="1:10">
      <c r="A266" s="5">
        <v>265</v>
      </c>
      <c r="B266" s="5" t="s">
        <v>1436</v>
      </c>
      <c r="C266" s="5" t="s">
        <v>169</v>
      </c>
      <c r="D266" s="5" t="s">
        <v>2366</v>
      </c>
      <c r="E266" s="5" t="s">
        <v>2367</v>
      </c>
      <c r="F266" s="5" t="s">
        <v>2368</v>
      </c>
      <c r="G266" s="5" t="s">
        <v>1565</v>
      </c>
      <c r="H266" s="5" t="s">
        <v>1583</v>
      </c>
      <c r="J266" s="5" t="s">
        <v>2841</v>
      </c>
    </row>
    <row r="267" spans="1:10">
      <c r="A267" s="5">
        <v>266</v>
      </c>
      <c r="B267" s="5" t="s">
        <v>1436</v>
      </c>
      <c r="C267" s="5" t="s">
        <v>169</v>
      </c>
      <c r="D267" s="5" t="s">
        <v>2369</v>
      </c>
      <c r="E267" s="5" t="s">
        <v>2367</v>
      </c>
      <c r="F267" s="5" t="s">
        <v>2370</v>
      </c>
      <c r="G267" s="5" t="s">
        <v>1453</v>
      </c>
      <c r="H267" s="5" t="s">
        <v>2371</v>
      </c>
      <c r="J267" s="5" t="s">
        <v>2841</v>
      </c>
    </row>
    <row r="268" spans="1:10">
      <c r="A268" s="5">
        <v>267</v>
      </c>
      <c r="B268" s="5" t="s">
        <v>1436</v>
      </c>
      <c r="C268" s="5" t="s">
        <v>169</v>
      </c>
      <c r="D268" s="5" t="s">
        <v>2372</v>
      </c>
      <c r="E268" s="5" t="s">
        <v>2373</v>
      </c>
      <c r="F268" s="5" t="s">
        <v>2374</v>
      </c>
      <c r="G268" s="5" t="s">
        <v>1458</v>
      </c>
      <c r="H268" s="5" t="s">
        <v>2375</v>
      </c>
      <c r="J268" s="5" t="s">
        <v>2841</v>
      </c>
    </row>
    <row r="269" spans="1:10">
      <c r="A269" s="5">
        <v>268</v>
      </c>
      <c r="B269" s="5" t="s">
        <v>1436</v>
      </c>
      <c r="C269" s="5" t="s">
        <v>169</v>
      </c>
      <c r="D269" s="5" t="s">
        <v>2376</v>
      </c>
      <c r="E269" s="5" t="s">
        <v>2377</v>
      </c>
      <c r="F269" s="5" t="s">
        <v>2378</v>
      </c>
      <c r="G269" s="5" t="s">
        <v>1444</v>
      </c>
      <c r="H269" s="5" t="s">
        <v>2379</v>
      </c>
      <c r="I269" s="5" t="s">
        <v>2974</v>
      </c>
      <c r="J269" s="5" t="s">
        <v>2841</v>
      </c>
    </row>
    <row r="270" spans="1:10">
      <c r="A270" s="5">
        <v>269</v>
      </c>
      <c r="B270" s="5" t="s">
        <v>1436</v>
      </c>
      <c r="C270" s="5" t="s">
        <v>169</v>
      </c>
      <c r="D270" s="5" t="s">
        <v>2380</v>
      </c>
      <c r="E270" s="5" t="s">
        <v>2381</v>
      </c>
      <c r="F270" s="5" t="s">
        <v>2382</v>
      </c>
      <c r="G270" s="5" t="s">
        <v>1458</v>
      </c>
      <c r="H270" s="5" t="s">
        <v>2383</v>
      </c>
      <c r="J270" s="5" t="s">
        <v>2841</v>
      </c>
    </row>
    <row r="271" spans="1:10">
      <c r="A271" s="5">
        <v>270</v>
      </c>
      <c r="B271" s="5" t="s">
        <v>1436</v>
      </c>
      <c r="C271" s="5" t="s">
        <v>169</v>
      </c>
      <c r="D271" s="5" t="s">
        <v>2384</v>
      </c>
      <c r="E271" s="5" t="s">
        <v>2385</v>
      </c>
      <c r="F271" s="5" t="s">
        <v>2386</v>
      </c>
      <c r="G271" s="5" t="s">
        <v>1458</v>
      </c>
      <c r="H271" s="5" t="s">
        <v>2318</v>
      </c>
      <c r="J271" s="5" t="s">
        <v>2841</v>
      </c>
    </row>
    <row r="272" spans="1:10">
      <c r="A272" s="5">
        <v>271</v>
      </c>
      <c r="B272" s="5" t="s">
        <v>1436</v>
      </c>
      <c r="C272" s="5" t="s">
        <v>169</v>
      </c>
      <c r="D272" s="5" t="s">
        <v>2387</v>
      </c>
      <c r="E272" s="5" t="s">
        <v>2388</v>
      </c>
      <c r="F272" s="5" t="s">
        <v>2389</v>
      </c>
      <c r="G272" s="5" t="s">
        <v>1842</v>
      </c>
      <c r="H272" s="5" t="s">
        <v>2390</v>
      </c>
      <c r="J272" s="5" t="s">
        <v>2841</v>
      </c>
    </row>
    <row r="273" spans="1:10">
      <c r="A273" s="5">
        <v>272</v>
      </c>
      <c r="B273" s="5" t="s">
        <v>1436</v>
      </c>
      <c r="C273" s="5" t="s">
        <v>169</v>
      </c>
      <c r="D273" s="5" t="s">
        <v>2391</v>
      </c>
      <c r="E273" s="5" t="s">
        <v>2392</v>
      </c>
      <c r="F273" s="5" t="s">
        <v>2393</v>
      </c>
      <c r="G273" s="5" t="s">
        <v>1449</v>
      </c>
      <c r="H273" s="5" t="s">
        <v>2394</v>
      </c>
      <c r="J273" s="5" t="s">
        <v>2841</v>
      </c>
    </row>
    <row r="274" spans="1:10">
      <c r="A274" s="5">
        <v>273</v>
      </c>
      <c r="B274" s="5" t="s">
        <v>1436</v>
      </c>
      <c r="C274" s="5" t="s">
        <v>169</v>
      </c>
      <c r="D274" s="5" t="s">
        <v>2395</v>
      </c>
      <c r="E274" s="5" t="s">
        <v>2396</v>
      </c>
      <c r="F274" s="5" t="s">
        <v>2397</v>
      </c>
      <c r="G274" s="5" t="s">
        <v>1554</v>
      </c>
      <c r="H274" s="5" t="s">
        <v>2398</v>
      </c>
      <c r="J274" s="5" t="s">
        <v>2841</v>
      </c>
    </row>
    <row r="275" spans="1:10">
      <c r="A275" s="5">
        <v>274</v>
      </c>
      <c r="B275" s="5" t="s">
        <v>1436</v>
      </c>
      <c r="C275" s="5" t="s">
        <v>169</v>
      </c>
      <c r="D275" s="5" t="s">
        <v>2399</v>
      </c>
      <c r="E275" s="5" t="s">
        <v>2400</v>
      </c>
      <c r="F275" s="5" t="s">
        <v>2401</v>
      </c>
      <c r="G275" s="5" t="s">
        <v>1475</v>
      </c>
      <c r="H275" s="5" t="s">
        <v>2402</v>
      </c>
      <c r="J275" s="5" t="s">
        <v>2841</v>
      </c>
    </row>
    <row r="276" spans="1:10">
      <c r="A276" s="5">
        <v>275</v>
      </c>
      <c r="B276" s="5" t="s">
        <v>1436</v>
      </c>
      <c r="C276" s="5" t="s">
        <v>169</v>
      </c>
      <c r="D276" s="5" t="s">
        <v>2403</v>
      </c>
      <c r="E276" s="5" t="s">
        <v>2404</v>
      </c>
      <c r="F276" s="5" t="s">
        <v>2405</v>
      </c>
      <c r="G276" s="5" t="s">
        <v>1554</v>
      </c>
      <c r="H276" s="5" t="s">
        <v>2406</v>
      </c>
      <c r="J276" s="5" t="s">
        <v>2841</v>
      </c>
    </row>
    <row r="277" spans="1:10">
      <c r="A277" s="5">
        <v>276</v>
      </c>
      <c r="B277" s="5" t="s">
        <v>1436</v>
      </c>
      <c r="C277" s="5" t="s">
        <v>169</v>
      </c>
      <c r="D277" s="5" t="s">
        <v>2975</v>
      </c>
      <c r="E277" s="5" t="s">
        <v>2976</v>
      </c>
      <c r="F277" s="5" t="s">
        <v>2977</v>
      </c>
      <c r="G277" s="5" t="s">
        <v>1533</v>
      </c>
      <c r="H277" s="5" t="s">
        <v>2978</v>
      </c>
      <c r="J277" s="5" t="s">
        <v>2841</v>
      </c>
    </row>
    <row r="278" spans="1:10">
      <c r="A278" s="5">
        <v>277</v>
      </c>
      <c r="B278" s="5" t="s">
        <v>1436</v>
      </c>
      <c r="C278" s="5" t="s">
        <v>169</v>
      </c>
      <c r="D278" s="5" t="s">
        <v>2407</v>
      </c>
      <c r="E278" s="5" t="s">
        <v>2408</v>
      </c>
      <c r="F278" s="5" t="s">
        <v>2409</v>
      </c>
      <c r="G278" s="5" t="s">
        <v>1475</v>
      </c>
      <c r="H278" s="5" t="s">
        <v>1679</v>
      </c>
      <c r="J278" s="5" t="s">
        <v>2841</v>
      </c>
    </row>
    <row r="279" spans="1:10">
      <c r="A279" s="5">
        <v>278</v>
      </c>
      <c r="B279" s="5" t="s">
        <v>1436</v>
      </c>
      <c r="C279" s="5" t="s">
        <v>169</v>
      </c>
      <c r="D279" s="5" t="s">
        <v>2410</v>
      </c>
      <c r="E279" s="5" t="s">
        <v>2411</v>
      </c>
      <c r="F279" s="5" t="s">
        <v>2412</v>
      </c>
      <c r="G279" s="5" t="s">
        <v>1549</v>
      </c>
      <c r="H279" s="5" t="s">
        <v>2413</v>
      </c>
      <c r="J279" s="5" t="s">
        <v>2841</v>
      </c>
    </row>
    <row r="280" spans="1:10">
      <c r="A280" s="5">
        <v>279</v>
      </c>
      <c r="B280" s="5" t="s">
        <v>1436</v>
      </c>
      <c r="C280" s="5" t="s">
        <v>169</v>
      </c>
      <c r="D280" s="5" t="s">
        <v>2414</v>
      </c>
      <c r="E280" s="5" t="s">
        <v>2415</v>
      </c>
      <c r="F280" s="5" t="s">
        <v>2416</v>
      </c>
      <c r="G280" s="5" t="s">
        <v>1549</v>
      </c>
      <c r="H280" s="5" t="s">
        <v>2417</v>
      </c>
      <c r="J280" s="5" t="s">
        <v>2841</v>
      </c>
    </row>
    <row r="281" spans="1:10">
      <c r="A281" s="5">
        <v>280</v>
      </c>
      <c r="B281" s="5" t="s">
        <v>1436</v>
      </c>
      <c r="C281" s="5" t="s">
        <v>169</v>
      </c>
      <c r="D281" s="5" t="s">
        <v>2979</v>
      </c>
      <c r="E281" s="5" t="s">
        <v>2419</v>
      </c>
      <c r="F281" s="5" t="s">
        <v>2980</v>
      </c>
      <c r="G281" s="5" t="s">
        <v>1458</v>
      </c>
      <c r="H281" s="5" t="s">
        <v>2981</v>
      </c>
      <c r="J281" s="5" t="s">
        <v>2841</v>
      </c>
    </row>
    <row r="282" spans="1:10">
      <c r="A282" s="5">
        <v>281</v>
      </c>
      <c r="B282" s="5" t="s">
        <v>1436</v>
      </c>
      <c r="C282" s="5" t="s">
        <v>169</v>
      </c>
      <c r="D282" s="5" t="s">
        <v>2418</v>
      </c>
      <c r="E282" s="5" t="s">
        <v>2419</v>
      </c>
      <c r="F282" s="5" t="s">
        <v>2420</v>
      </c>
      <c r="G282" s="5" t="s">
        <v>1533</v>
      </c>
      <c r="H282" s="5" t="s">
        <v>2421</v>
      </c>
      <c r="J282" s="5" t="s">
        <v>2841</v>
      </c>
    </row>
    <row r="283" spans="1:10">
      <c r="A283" s="5">
        <v>282</v>
      </c>
      <c r="B283" s="5" t="s">
        <v>1436</v>
      </c>
      <c r="C283" s="5" t="s">
        <v>169</v>
      </c>
      <c r="D283" s="5" t="s">
        <v>2428</v>
      </c>
      <c r="E283" s="5" t="s">
        <v>2423</v>
      </c>
      <c r="F283" s="5" t="s">
        <v>2429</v>
      </c>
      <c r="G283" s="5" t="s">
        <v>1533</v>
      </c>
      <c r="H283" s="5" t="s">
        <v>2430</v>
      </c>
      <c r="I283" s="5" t="s">
        <v>2982</v>
      </c>
      <c r="J283" s="5" t="s">
        <v>2841</v>
      </c>
    </row>
    <row r="284" spans="1:10">
      <c r="A284" s="5">
        <v>283</v>
      </c>
      <c r="B284" s="5" t="s">
        <v>1436</v>
      </c>
      <c r="C284" s="5" t="s">
        <v>169</v>
      </c>
      <c r="D284" s="5" t="s">
        <v>2422</v>
      </c>
      <c r="E284" s="5" t="s">
        <v>2423</v>
      </c>
      <c r="F284" s="5" t="s">
        <v>2424</v>
      </c>
      <c r="G284" s="5" t="s">
        <v>1475</v>
      </c>
      <c r="J284" s="5" t="s">
        <v>2841</v>
      </c>
    </row>
    <row r="285" spans="1:10">
      <c r="A285" s="5">
        <v>284</v>
      </c>
      <c r="B285" s="5" t="s">
        <v>1436</v>
      </c>
      <c r="C285" s="5" t="s">
        <v>169</v>
      </c>
      <c r="D285" s="5" t="s">
        <v>2425</v>
      </c>
      <c r="E285" s="5" t="s">
        <v>2423</v>
      </c>
      <c r="F285" s="5" t="s">
        <v>2426</v>
      </c>
      <c r="G285" s="5" t="s">
        <v>1565</v>
      </c>
      <c r="H285" s="5" t="s">
        <v>2427</v>
      </c>
      <c r="J285" s="5" t="s">
        <v>2841</v>
      </c>
    </row>
    <row r="286" spans="1:10">
      <c r="A286" s="5">
        <v>285</v>
      </c>
      <c r="B286" s="5" t="s">
        <v>1436</v>
      </c>
      <c r="C286" s="5" t="s">
        <v>169</v>
      </c>
      <c r="D286" s="5" t="s">
        <v>2431</v>
      </c>
      <c r="E286" s="5" t="s">
        <v>2432</v>
      </c>
      <c r="F286" s="5" t="s">
        <v>2433</v>
      </c>
      <c r="G286" s="5" t="s">
        <v>1533</v>
      </c>
      <c r="H286" s="5" t="s">
        <v>2434</v>
      </c>
      <c r="I286" s="5" t="s">
        <v>2983</v>
      </c>
      <c r="J286" s="5" t="s">
        <v>2841</v>
      </c>
    </row>
    <row r="287" spans="1:10">
      <c r="A287" s="5">
        <v>286</v>
      </c>
      <c r="B287" s="5" t="s">
        <v>1436</v>
      </c>
      <c r="C287" s="5" t="s">
        <v>169</v>
      </c>
      <c r="D287" s="5" t="s">
        <v>2435</v>
      </c>
      <c r="E287" s="5" t="s">
        <v>2436</v>
      </c>
      <c r="F287" s="5" t="s">
        <v>2437</v>
      </c>
      <c r="G287" s="5" t="s">
        <v>1733</v>
      </c>
      <c r="H287" s="5" t="s">
        <v>2438</v>
      </c>
      <c r="J287" s="5" t="s">
        <v>2841</v>
      </c>
    </row>
    <row r="288" spans="1:10">
      <c r="A288" s="5">
        <v>287</v>
      </c>
      <c r="B288" s="5" t="s">
        <v>1436</v>
      </c>
      <c r="C288" s="5" t="s">
        <v>169</v>
      </c>
      <c r="D288" s="5" t="s">
        <v>2439</v>
      </c>
      <c r="E288" s="5" t="s">
        <v>2440</v>
      </c>
      <c r="F288" s="5" t="s">
        <v>2441</v>
      </c>
      <c r="G288" s="5" t="s">
        <v>1549</v>
      </c>
      <c r="H288" s="5" t="s">
        <v>2442</v>
      </c>
      <c r="J288" s="5" t="s">
        <v>2841</v>
      </c>
    </row>
    <row r="289" spans="1:10">
      <c r="A289" s="5">
        <v>288</v>
      </c>
      <c r="B289" s="5" t="s">
        <v>1436</v>
      </c>
      <c r="C289" s="5" t="s">
        <v>169</v>
      </c>
      <c r="D289" s="5" t="s">
        <v>2443</v>
      </c>
      <c r="E289" s="5" t="s">
        <v>2444</v>
      </c>
      <c r="F289" s="5" t="s">
        <v>2445</v>
      </c>
      <c r="G289" s="5" t="s">
        <v>1538</v>
      </c>
      <c r="J289" s="5" t="s">
        <v>2841</v>
      </c>
    </row>
    <row r="290" spans="1:10">
      <c r="A290" s="5">
        <v>289</v>
      </c>
      <c r="B290" s="5" t="s">
        <v>1436</v>
      </c>
      <c r="C290" s="5" t="s">
        <v>169</v>
      </c>
      <c r="D290" s="5" t="s">
        <v>2984</v>
      </c>
      <c r="E290" s="5" t="s">
        <v>2985</v>
      </c>
      <c r="F290" s="5" t="s">
        <v>2986</v>
      </c>
      <c r="G290" s="5" t="s">
        <v>1458</v>
      </c>
      <c r="J290" s="5" t="s">
        <v>2841</v>
      </c>
    </row>
    <row r="291" spans="1:10">
      <c r="A291" s="5">
        <v>290</v>
      </c>
      <c r="B291" s="5" t="s">
        <v>1436</v>
      </c>
      <c r="C291" s="5" t="s">
        <v>169</v>
      </c>
      <c r="D291" s="5" t="s">
        <v>2446</v>
      </c>
      <c r="E291" s="5" t="s">
        <v>2447</v>
      </c>
      <c r="F291" s="5" t="s">
        <v>2448</v>
      </c>
      <c r="G291" s="5" t="s">
        <v>1565</v>
      </c>
      <c r="H291" s="5" t="s">
        <v>2449</v>
      </c>
      <c r="J291" s="5" t="s">
        <v>2841</v>
      </c>
    </row>
    <row r="292" spans="1:10">
      <c r="A292" s="5">
        <v>291</v>
      </c>
      <c r="B292" s="5" t="s">
        <v>1436</v>
      </c>
      <c r="C292" s="5" t="s">
        <v>169</v>
      </c>
      <c r="D292" s="5" t="s">
        <v>2450</v>
      </c>
      <c r="E292" s="5" t="s">
        <v>2451</v>
      </c>
      <c r="F292" s="5" t="s">
        <v>2452</v>
      </c>
      <c r="G292" s="5" t="s">
        <v>1533</v>
      </c>
      <c r="J292" s="5" t="s">
        <v>2841</v>
      </c>
    </row>
    <row r="293" spans="1:10">
      <c r="A293" s="5">
        <v>292</v>
      </c>
      <c r="B293" s="5" t="s">
        <v>1436</v>
      </c>
      <c r="C293" s="5" t="s">
        <v>169</v>
      </c>
      <c r="D293" s="5" t="s">
        <v>2453</v>
      </c>
      <c r="E293" s="5" t="s">
        <v>2454</v>
      </c>
      <c r="F293" s="5" t="s">
        <v>2455</v>
      </c>
      <c r="G293" s="5" t="s">
        <v>1458</v>
      </c>
      <c r="H293" s="5" t="s">
        <v>2456</v>
      </c>
      <c r="J293" s="5" t="s">
        <v>2841</v>
      </c>
    </row>
    <row r="294" spans="1:10">
      <c r="A294" s="5">
        <v>293</v>
      </c>
      <c r="B294" s="5" t="s">
        <v>1436</v>
      </c>
      <c r="C294" s="5" t="s">
        <v>169</v>
      </c>
      <c r="D294" s="5" t="s">
        <v>2457</v>
      </c>
      <c r="E294" s="5" t="s">
        <v>2458</v>
      </c>
      <c r="F294" s="5" t="s">
        <v>2459</v>
      </c>
      <c r="G294" s="5" t="s">
        <v>1475</v>
      </c>
      <c r="H294" s="5" t="s">
        <v>2365</v>
      </c>
      <c r="J294" s="5" t="s">
        <v>2841</v>
      </c>
    </row>
    <row r="295" spans="1:10">
      <c r="A295" s="5">
        <v>294</v>
      </c>
      <c r="B295" s="5" t="s">
        <v>1436</v>
      </c>
      <c r="C295" s="5" t="s">
        <v>169</v>
      </c>
      <c r="D295" s="5" t="s">
        <v>2460</v>
      </c>
      <c r="E295" s="5" t="s">
        <v>2461</v>
      </c>
      <c r="F295" s="5" t="s">
        <v>2462</v>
      </c>
      <c r="G295" s="5" t="s">
        <v>1837</v>
      </c>
      <c r="H295" s="5" t="s">
        <v>2463</v>
      </c>
      <c r="J295" s="5" t="s">
        <v>2841</v>
      </c>
    </row>
    <row r="296" spans="1:10">
      <c r="A296" s="5">
        <v>295</v>
      </c>
      <c r="B296" s="5" t="s">
        <v>1436</v>
      </c>
      <c r="C296" s="5" t="s">
        <v>169</v>
      </c>
      <c r="D296" s="5" t="s">
        <v>2464</v>
      </c>
      <c r="E296" s="5" t="s">
        <v>2461</v>
      </c>
      <c r="F296" s="5" t="s">
        <v>2465</v>
      </c>
      <c r="G296" s="5" t="s">
        <v>1554</v>
      </c>
      <c r="H296" s="5" t="s">
        <v>2466</v>
      </c>
      <c r="J296" s="5" t="s">
        <v>2841</v>
      </c>
    </row>
    <row r="297" spans="1:10">
      <c r="A297" s="5">
        <v>296</v>
      </c>
      <c r="B297" s="5" t="s">
        <v>1436</v>
      </c>
      <c r="C297" s="5" t="s">
        <v>169</v>
      </c>
      <c r="D297" s="5" t="s">
        <v>2467</v>
      </c>
      <c r="E297" s="5" t="s">
        <v>2468</v>
      </c>
      <c r="F297" s="5" t="s">
        <v>2469</v>
      </c>
      <c r="G297" s="5" t="s">
        <v>1533</v>
      </c>
      <c r="H297" s="5" t="s">
        <v>2470</v>
      </c>
      <c r="J297" s="5" t="s">
        <v>2841</v>
      </c>
    </row>
    <row r="298" spans="1:10">
      <c r="A298" s="5">
        <v>297</v>
      </c>
      <c r="B298" s="5" t="s">
        <v>1436</v>
      </c>
      <c r="C298" s="5" t="s">
        <v>169</v>
      </c>
      <c r="D298" s="5" t="s">
        <v>2471</v>
      </c>
      <c r="E298" s="5" t="s">
        <v>2472</v>
      </c>
      <c r="F298" s="5" t="s">
        <v>2473</v>
      </c>
      <c r="G298" s="5" t="s">
        <v>1449</v>
      </c>
      <c r="H298" s="5" t="s">
        <v>2474</v>
      </c>
      <c r="J298" s="5" t="s">
        <v>2841</v>
      </c>
    </row>
    <row r="299" spans="1:10">
      <c r="A299" s="5">
        <v>298</v>
      </c>
      <c r="B299" s="5" t="s">
        <v>1436</v>
      </c>
      <c r="C299" s="5" t="s">
        <v>169</v>
      </c>
      <c r="D299" s="5" t="s">
        <v>2475</v>
      </c>
      <c r="E299" s="5" t="s">
        <v>2476</v>
      </c>
      <c r="F299" s="5" t="s">
        <v>2477</v>
      </c>
      <c r="G299" s="5" t="s">
        <v>1554</v>
      </c>
      <c r="J299" s="5" t="s">
        <v>2841</v>
      </c>
    </row>
    <row r="300" spans="1:10">
      <c r="A300" s="5">
        <v>299</v>
      </c>
      <c r="B300" s="5" t="s">
        <v>1436</v>
      </c>
      <c r="C300" s="5" t="s">
        <v>169</v>
      </c>
      <c r="D300" s="5" t="s">
        <v>2478</v>
      </c>
      <c r="E300" s="5" t="s">
        <v>2479</v>
      </c>
      <c r="F300" s="5" t="s">
        <v>2480</v>
      </c>
      <c r="G300" s="5" t="s">
        <v>1467</v>
      </c>
      <c r="J300" s="5" t="s">
        <v>2841</v>
      </c>
    </row>
    <row r="301" spans="1:10">
      <c r="A301" s="5">
        <v>300</v>
      </c>
      <c r="B301" s="5" t="s">
        <v>1436</v>
      </c>
      <c r="C301" s="5" t="s">
        <v>169</v>
      </c>
      <c r="D301" s="5" t="s">
        <v>2481</v>
      </c>
      <c r="E301" s="5" t="s">
        <v>2482</v>
      </c>
      <c r="F301" s="5" t="s">
        <v>2483</v>
      </c>
      <c r="G301" s="5" t="s">
        <v>1533</v>
      </c>
      <c r="H301" s="5" t="s">
        <v>2484</v>
      </c>
      <c r="J301" s="5" t="s">
        <v>2841</v>
      </c>
    </row>
    <row r="302" spans="1:10">
      <c r="A302" s="5">
        <v>301</v>
      </c>
      <c r="B302" s="5" t="s">
        <v>1436</v>
      </c>
      <c r="C302" s="5" t="s">
        <v>169</v>
      </c>
      <c r="D302" s="5" t="s">
        <v>2485</v>
      </c>
      <c r="E302" s="5" t="s">
        <v>2486</v>
      </c>
      <c r="F302" s="5" t="s">
        <v>2487</v>
      </c>
      <c r="G302" s="5" t="s">
        <v>1449</v>
      </c>
      <c r="H302" s="5" t="s">
        <v>2488</v>
      </c>
      <c r="J302" s="5" t="s">
        <v>2841</v>
      </c>
    </row>
    <row r="303" spans="1:10">
      <c r="A303" s="5">
        <v>302</v>
      </c>
      <c r="B303" s="5" t="s">
        <v>1436</v>
      </c>
      <c r="C303" s="5" t="s">
        <v>169</v>
      </c>
      <c r="D303" s="5" t="s">
        <v>2489</v>
      </c>
      <c r="E303" s="5" t="s">
        <v>2490</v>
      </c>
      <c r="F303" s="5" t="s">
        <v>2491</v>
      </c>
      <c r="G303" s="5" t="s">
        <v>1683</v>
      </c>
      <c r="H303" s="5" t="s">
        <v>2492</v>
      </c>
      <c r="J303" s="5" t="s">
        <v>2841</v>
      </c>
    </row>
    <row r="304" spans="1:10">
      <c r="A304" s="5">
        <v>303</v>
      </c>
      <c r="B304" s="5" t="s">
        <v>1436</v>
      </c>
      <c r="C304" s="5" t="s">
        <v>169</v>
      </c>
      <c r="D304" s="5" t="s">
        <v>2493</v>
      </c>
      <c r="E304" s="5" t="s">
        <v>2494</v>
      </c>
      <c r="F304" s="5" t="s">
        <v>2495</v>
      </c>
      <c r="G304" s="5" t="s">
        <v>1444</v>
      </c>
      <c r="H304" s="5" t="s">
        <v>2496</v>
      </c>
      <c r="J304" s="5" t="s">
        <v>2841</v>
      </c>
    </row>
    <row r="305" spans="1:10">
      <c r="A305" s="5">
        <v>304</v>
      </c>
      <c r="B305" s="5" t="s">
        <v>1436</v>
      </c>
      <c r="C305" s="5" t="s">
        <v>169</v>
      </c>
      <c r="D305" s="5" t="s">
        <v>2987</v>
      </c>
      <c r="E305" s="5" t="s">
        <v>2988</v>
      </c>
      <c r="F305" s="5" t="s">
        <v>2989</v>
      </c>
      <c r="G305" s="5" t="s">
        <v>1458</v>
      </c>
      <c r="J305" s="5" t="s">
        <v>2841</v>
      </c>
    </row>
    <row r="306" spans="1:10">
      <c r="A306" s="5">
        <v>305</v>
      </c>
      <c r="B306" s="5" t="s">
        <v>1436</v>
      </c>
      <c r="C306" s="5" t="s">
        <v>169</v>
      </c>
      <c r="D306" s="5" t="s">
        <v>2497</v>
      </c>
      <c r="E306" s="5" t="s">
        <v>2498</v>
      </c>
      <c r="F306" s="5" t="s">
        <v>2499</v>
      </c>
      <c r="G306" s="5" t="s">
        <v>2180</v>
      </c>
      <c r="H306" s="5" t="s">
        <v>1946</v>
      </c>
      <c r="J306" s="5" t="s">
        <v>2841</v>
      </c>
    </row>
    <row r="307" spans="1:10">
      <c r="A307" s="5">
        <v>306</v>
      </c>
      <c r="B307" s="5" t="s">
        <v>1436</v>
      </c>
      <c r="C307" s="5" t="s">
        <v>169</v>
      </c>
      <c r="D307" s="5" t="s">
        <v>2990</v>
      </c>
      <c r="E307" s="5" t="s">
        <v>2991</v>
      </c>
      <c r="F307" s="5" t="s">
        <v>2992</v>
      </c>
      <c r="G307" s="5" t="s">
        <v>1549</v>
      </c>
      <c r="H307" s="5" t="s">
        <v>2993</v>
      </c>
      <c r="J307" s="5" t="s">
        <v>2841</v>
      </c>
    </row>
    <row r="308" spans="1:10">
      <c r="A308" s="5">
        <v>307</v>
      </c>
      <c r="B308" s="5" t="s">
        <v>1436</v>
      </c>
      <c r="C308" s="5" t="s">
        <v>169</v>
      </c>
      <c r="D308" s="5" t="s">
        <v>2500</v>
      </c>
      <c r="E308" s="5" t="s">
        <v>2501</v>
      </c>
      <c r="F308" s="5" t="s">
        <v>2502</v>
      </c>
      <c r="G308" s="5" t="s">
        <v>1449</v>
      </c>
      <c r="J308" s="5" t="s">
        <v>2841</v>
      </c>
    </row>
    <row r="309" spans="1:10">
      <c r="A309" s="5">
        <v>308</v>
      </c>
      <c r="B309" s="5" t="s">
        <v>1436</v>
      </c>
      <c r="C309" s="5" t="s">
        <v>169</v>
      </c>
      <c r="D309" s="5" t="s">
        <v>2503</v>
      </c>
      <c r="E309" s="5" t="s">
        <v>2504</v>
      </c>
      <c r="F309" s="5" t="s">
        <v>2505</v>
      </c>
      <c r="G309" s="5" t="s">
        <v>1529</v>
      </c>
      <c r="H309" s="5" t="s">
        <v>2506</v>
      </c>
      <c r="J309" s="5" t="s">
        <v>2841</v>
      </c>
    </row>
    <row r="310" spans="1:10">
      <c r="A310" s="5">
        <v>309</v>
      </c>
      <c r="B310" s="5" t="s">
        <v>1436</v>
      </c>
      <c r="C310" s="5" t="s">
        <v>169</v>
      </c>
      <c r="D310" s="5" t="s">
        <v>2507</v>
      </c>
      <c r="E310" s="5" t="s">
        <v>2508</v>
      </c>
      <c r="F310" s="5" t="s">
        <v>2509</v>
      </c>
      <c r="G310" s="5" t="s">
        <v>1458</v>
      </c>
      <c r="H310" s="5" t="s">
        <v>2510</v>
      </c>
      <c r="J310" s="5" t="s">
        <v>2841</v>
      </c>
    </row>
    <row r="311" spans="1:10">
      <c r="A311" s="5">
        <v>310</v>
      </c>
      <c r="B311" s="5" t="s">
        <v>1436</v>
      </c>
      <c r="C311" s="5" t="s">
        <v>169</v>
      </c>
      <c r="D311" s="5" t="s">
        <v>2511</v>
      </c>
      <c r="E311" s="5" t="s">
        <v>2512</v>
      </c>
      <c r="F311" s="5" t="s">
        <v>2513</v>
      </c>
      <c r="G311" s="5" t="s">
        <v>1683</v>
      </c>
      <c r="H311" s="5" t="s">
        <v>2514</v>
      </c>
      <c r="J311" s="5" t="s">
        <v>2841</v>
      </c>
    </row>
    <row r="312" spans="1:10">
      <c r="A312" s="5">
        <v>311</v>
      </c>
      <c r="B312" s="5" t="s">
        <v>1436</v>
      </c>
      <c r="C312" s="5" t="s">
        <v>169</v>
      </c>
      <c r="D312" s="5" t="s">
        <v>2515</v>
      </c>
      <c r="E312" s="5" t="s">
        <v>2516</v>
      </c>
      <c r="F312" s="5" t="s">
        <v>2517</v>
      </c>
      <c r="G312" s="5" t="s">
        <v>1538</v>
      </c>
      <c r="H312" s="5" t="s">
        <v>2518</v>
      </c>
      <c r="J312" s="5" t="s">
        <v>2841</v>
      </c>
    </row>
    <row r="313" spans="1:10">
      <c r="A313" s="5">
        <v>312</v>
      </c>
      <c r="B313" s="5" t="s">
        <v>1436</v>
      </c>
      <c r="C313" s="5" t="s">
        <v>169</v>
      </c>
      <c r="D313" s="5" t="s">
        <v>2519</v>
      </c>
      <c r="E313" s="5" t="s">
        <v>2520</v>
      </c>
      <c r="F313" s="5" t="s">
        <v>2521</v>
      </c>
      <c r="G313" s="5" t="s">
        <v>1842</v>
      </c>
      <c r="H313" s="5" t="s">
        <v>2522</v>
      </c>
      <c r="J313" s="5" t="s">
        <v>2841</v>
      </c>
    </row>
    <row r="314" spans="1:10">
      <c r="A314" s="5">
        <v>313</v>
      </c>
      <c r="B314" s="5" t="s">
        <v>1436</v>
      </c>
      <c r="C314" s="5" t="s">
        <v>169</v>
      </c>
      <c r="D314" s="5" t="s">
        <v>2523</v>
      </c>
      <c r="E314" s="5" t="s">
        <v>2524</v>
      </c>
      <c r="F314" s="5" t="s">
        <v>2525</v>
      </c>
      <c r="G314" s="5" t="s">
        <v>1458</v>
      </c>
      <c r="H314" s="5" t="s">
        <v>2526</v>
      </c>
      <c r="J314" s="5" t="s">
        <v>2841</v>
      </c>
    </row>
    <row r="315" spans="1:10">
      <c r="A315" s="5">
        <v>314</v>
      </c>
      <c r="B315" s="5" t="s">
        <v>1436</v>
      </c>
      <c r="C315" s="5" t="s">
        <v>169</v>
      </c>
      <c r="D315" s="5" t="s">
        <v>2527</v>
      </c>
      <c r="E315" s="5" t="s">
        <v>2528</v>
      </c>
      <c r="F315" s="5" t="s">
        <v>2529</v>
      </c>
      <c r="G315" s="5" t="s">
        <v>1533</v>
      </c>
      <c r="H315" s="5" t="s">
        <v>2530</v>
      </c>
      <c r="J315" s="5" t="s">
        <v>2841</v>
      </c>
    </row>
    <row r="316" spans="1:10">
      <c r="A316" s="5">
        <v>315</v>
      </c>
      <c r="B316" s="5" t="s">
        <v>1436</v>
      </c>
      <c r="C316" s="5" t="s">
        <v>169</v>
      </c>
      <c r="D316" s="5" t="s">
        <v>2531</v>
      </c>
      <c r="E316" s="5" t="s">
        <v>2532</v>
      </c>
      <c r="F316" s="5" t="s">
        <v>2533</v>
      </c>
      <c r="G316" s="5" t="s">
        <v>1533</v>
      </c>
      <c r="H316" s="5" t="s">
        <v>2534</v>
      </c>
      <c r="J316" s="5" t="s">
        <v>2841</v>
      </c>
    </row>
    <row r="317" spans="1:10">
      <c r="A317" s="5">
        <v>316</v>
      </c>
      <c r="B317" s="5" t="s">
        <v>1436</v>
      </c>
      <c r="C317" s="5" t="s">
        <v>169</v>
      </c>
      <c r="D317" s="5" t="s">
        <v>2535</v>
      </c>
      <c r="E317" s="5" t="s">
        <v>2536</v>
      </c>
      <c r="F317" s="5" t="s">
        <v>2537</v>
      </c>
      <c r="G317" s="5" t="s">
        <v>1449</v>
      </c>
      <c r="H317" s="5" t="s">
        <v>2061</v>
      </c>
      <c r="J317" s="5" t="s">
        <v>2841</v>
      </c>
    </row>
    <row r="318" spans="1:10">
      <c r="A318" s="5">
        <v>317</v>
      </c>
      <c r="B318" s="5" t="s">
        <v>1436</v>
      </c>
      <c r="C318" s="5" t="s">
        <v>169</v>
      </c>
      <c r="D318" s="5" t="s">
        <v>2538</v>
      </c>
      <c r="E318" s="5" t="s">
        <v>2539</v>
      </c>
      <c r="F318" s="5" t="s">
        <v>2540</v>
      </c>
      <c r="G318" s="5" t="s">
        <v>1842</v>
      </c>
      <c r="H318" s="5" t="s">
        <v>2541</v>
      </c>
      <c r="J318" s="5" t="s">
        <v>2841</v>
      </c>
    </row>
    <row r="319" spans="1:10">
      <c r="A319" s="5">
        <v>318</v>
      </c>
      <c r="B319" s="5" t="s">
        <v>1436</v>
      </c>
      <c r="C319" s="5" t="s">
        <v>169</v>
      </c>
      <c r="D319" s="5" t="s">
        <v>2542</v>
      </c>
      <c r="E319" s="5" t="s">
        <v>2543</v>
      </c>
      <c r="F319" s="5" t="s">
        <v>2544</v>
      </c>
      <c r="G319" s="5" t="s">
        <v>2180</v>
      </c>
      <c r="H319" s="5" t="s">
        <v>2427</v>
      </c>
      <c r="J319" s="5" t="s">
        <v>2841</v>
      </c>
    </row>
    <row r="320" spans="1:10">
      <c r="A320" s="5">
        <v>319</v>
      </c>
      <c r="B320" s="5" t="s">
        <v>1436</v>
      </c>
      <c r="C320" s="5" t="s">
        <v>169</v>
      </c>
      <c r="D320" s="5" t="s">
        <v>2545</v>
      </c>
      <c r="E320" s="5" t="s">
        <v>2546</v>
      </c>
      <c r="F320" s="5" t="s">
        <v>2547</v>
      </c>
      <c r="G320" s="5" t="s">
        <v>1453</v>
      </c>
      <c r="J320" s="5" t="s">
        <v>2841</v>
      </c>
    </row>
    <row r="321" spans="1:10">
      <c r="A321" s="5">
        <v>320</v>
      </c>
      <c r="B321" s="5" t="s">
        <v>1436</v>
      </c>
      <c r="C321" s="5" t="s">
        <v>169</v>
      </c>
      <c r="D321" s="5" t="s">
        <v>2548</v>
      </c>
      <c r="E321" s="5" t="s">
        <v>2549</v>
      </c>
      <c r="F321" s="5" t="s">
        <v>2550</v>
      </c>
      <c r="G321" s="5" t="s">
        <v>1458</v>
      </c>
      <c r="J321" s="5" t="s">
        <v>2841</v>
      </c>
    </row>
    <row r="322" spans="1:10">
      <c r="A322" s="5">
        <v>321</v>
      </c>
      <c r="B322" s="5" t="s">
        <v>1436</v>
      </c>
      <c r="C322" s="5" t="s">
        <v>169</v>
      </c>
      <c r="D322" s="5" t="s">
        <v>2551</v>
      </c>
      <c r="E322" s="5" t="s">
        <v>2552</v>
      </c>
      <c r="F322" s="5" t="s">
        <v>2553</v>
      </c>
      <c r="G322" s="5" t="s">
        <v>1500</v>
      </c>
      <c r="H322" s="5" t="s">
        <v>2554</v>
      </c>
      <c r="J322" s="5" t="s">
        <v>2841</v>
      </c>
    </row>
    <row r="323" spans="1:10">
      <c r="A323" s="5">
        <v>322</v>
      </c>
      <c r="B323" s="5" t="s">
        <v>1436</v>
      </c>
      <c r="C323" s="5" t="s">
        <v>169</v>
      </c>
      <c r="D323" s="5" t="s">
        <v>2555</v>
      </c>
      <c r="E323" s="5" t="s">
        <v>2556</v>
      </c>
      <c r="F323" s="5" t="s">
        <v>2557</v>
      </c>
      <c r="G323" s="5" t="s">
        <v>1458</v>
      </c>
      <c r="H323" s="5" t="s">
        <v>2558</v>
      </c>
      <c r="J323" s="5" t="s">
        <v>2841</v>
      </c>
    </row>
    <row r="324" spans="1:10">
      <c r="A324" s="5">
        <v>323</v>
      </c>
      <c r="B324" s="5" t="s">
        <v>1436</v>
      </c>
      <c r="C324" s="5" t="s">
        <v>169</v>
      </c>
      <c r="D324" s="5" t="s">
        <v>2559</v>
      </c>
      <c r="E324" s="5" t="s">
        <v>2560</v>
      </c>
      <c r="F324" s="5" t="s">
        <v>2561</v>
      </c>
      <c r="G324" s="5" t="s">
        <v>1565</v>
      </c>
      <c r="H324" s="5" t="s">
        <v>2127</v>
      </c>
      <c r="J324" s="5" t="s">
        <v>2841</v>
      </c>
    </row>
    <row r="325" spans="1:10">
      <c r="A325" s="5">
        <v>324</v>
      </c>
      <c r="B325" s="5" t="s">
        <v>1436</v>
      </c>
      <c r="C325" s="5" t="s">
        <v>169</v>
      </c>
      <c r="D325" s="5" t="s">
        <v>2562</v>
      </c>
      <c r="E325" s="5" t="s">
        <v>2563</v>
      </c>
      <c r="F325" s="5" t="s">
        <v>2564</v>
      </c>
      <c r="G325" s="5" t="s">
        <v>1565</v>
      </c>
      <c r="J325" s="5" t="s">
        <v>2841</v>
      </c>
    </row>
    <row r="326" spans="1:10">
      <c r="A326" s="5">
        <v>325</v>
      </c>
      <c r="B326" s="5" t="s">
        <v>1436</v>
      </c>
      <c r="C326" s="5" t="s">
        <v>169</v>
      </c>
      <c r="D326" s="5" t="s">
        <v>2565</v>
      </c>
      <c r="E326" s="5" t="s">
        <v>2566</v>
      </c>
      <c r="F326" s="5" t="s">
        <v>2567</v>
      </c>
      <c r="G326" s="5" t="s">
        <v>1549</v>
      </c>
      <c r="J326" s="5" t="s">
        <v>2841</v>
      </c>
    </row>
    <row r="327" spans="1:10">
      <c r="A327" s="5">
        <v>326</v>
      </c>
      <c r="B327" s="5" t="s">
        <v>1436</v>
      </c>
      <c r="C327" s="5" t="s">
        <v>169</v>
      </c>
      <c r="D327" s="5" t="s">
        <v>2568</v>
      </c>
      <c r="E327" s="5" t="s">
        <v>2569</v>
      </c>
      <c r="F327" s="5" t="s">
        <v>2570</v>
      </c>
      <c r="G327" s="5" t="s">
        <v>1500</v>
      </c>
      <c r="H327" s="5" t="s">
        <v>2571</v>
      </c>
      <c r="J327" s="5" t="s">
        <v>2841</v>
      </c>
    </row>
    <row r="328" spans="1:10">
      <c r="A328" s="5">
        <v>327</v>
      </c>
      <c r="B328" s="5" t="s">
        <v>1436</v>
      </c>
      <c r="C328" s="5" t="s">
        <v>169</v>
      </c>
      <c r="D328" s="5" t="s">
        <v>2572</v>
      </c>
      <c r="E328" s="5" t="s">
        <v>2573</v>
      </c>
      <c r="F328" s="5" t="s">
        <v>2574</v>
      </c>
      <c r="G328" s="5" t="s">
        <v>2575</v>
      </c>
      <c r="H328" s="5" t="s">
        <v>2576</v>
      </c>
      <c r="J328" s="5" t="s">
        <v>2841</v>
      </c>
    </row>
    <row r="329" spans="1:10">
      <c r="A329" s="5">
        <v>328</v>
      </c>
      <c r="B329" s="5" t="s">
        <v>1436</v>
      </c>
      <c r="C329" s="5" t="s">
        <v>169</v>
      </c>
      <c r="D329" s="5" t="s">
        <v>2577</v>
      </c>
      <c r="E329" s="5" t="s">
        <v>2578</v>
      </c>
      <c r="F329" s="5" t="s">
        <v>2579</v>
      </c>
      <c r="G329" s="5" t="s">
        <v>1538</v>
      </c>
      <c r="J329" s="5" t="s">
        <v>2841</v>
      </c>
    </row>
    <row r="330" spans="1:10">
      <c r="A330" s="5">
        <v>329</v>
      </c>
      <c r="B330" s="5" t="s">
        <v>1436</v>
      </c>
      <c r="C330" s="5" t="s">
        <v>169</v>
      </c>
      <c r="D330" s="5" t="s">
        <v>2580</v>
      </c>
      <c r="E330" s="5" t="s">
        <v>2581</v>
      </c>
      <c r="F330" s="5" t="s">
        <v>2582</v>
      </c>
      <c r="G330" s="5" t="s">
        <v>1453</v>
      </c>
      <c r="J330" s="5" t="s">
        <v>2841</v>
      </c>
    </row>
    <row r="331" spans="1:10">
      <c r="A331" s="5">
        <v>330</v>
      </c>
      <c r="B331" s="5" t="s">
        <v>1436</v>
      </c>
      <c r="C331" s="5" t="s">
        <v>169</v>
      </c>
      <c r="D331" s="5" t="s">
        <v>2583</v>
      </c>
      <c r="E331" s="5" t="s">
        <v>2584</v>
      </c>
      <c r="F331" s="5" t="s">
        <v>2585</v>
      </c>
      <c r="G331" s="5" t="s">
        <v>1467</v>
      </c>
      <c r="J331" s="5" t="s">
        <v>2841</v>
      </c>
    </row>
    <row r="332" spans="1:10">
      <c r="A332" s="5">
        <v>331</v>
      </c>
      <c r="B332" s="5" t="s">
        <v>1436</v>
      </c>
      <c r="C332" s="5" t="s">
        <v>169</v>
      </c>
      <c r="D332" s="5" t="s">
        <v>2586</v>
      </c>
      <c r="E332" s="5" t="s">
        <v>2587</v>
      </c>
      <c r="F332" s="5" t="s">
        <v>2588</v>
      </c>
      <c r="G332" s="5" t="s">
        <v>1565</v>
      </c>
      <c r="J332" s="5" t="s">
        <v>2841</v>
      </c>
    </row>
    <row r="333" spans="1:10">
      <c r="A333" s="5">
        <v>332</v>
      </c>
      <c r="B333" s="5" t="s">
        <v>1436</v>
      </c>
      <c r="C333" s="5" t="s">
        <v>169</v>
      </c>
      <c r="D333" s="5" t="s">
        <v>2994</v>
      </c>
      <c r="E333" s="5" t="s">
        <v>2995</v>
      </c>
      <c r="F333" s="5" t="s">
        <v>2996</v>
      </c>
      <c r="G333" s="5" t="s">
        <v>1449</v>
      </c>
      <c r="J333" s="5" t="s">
        <v>2841</v>
      </c>
    </row>
    <row r="334" spans="1:10">
      <c r="A334" s="5">
        <v>333</v>
      </c>
      <c r="B334" s="5" t="s">
        <v>1436</v>
      </c>
      <c r="C334" s="5" t="s">
        <v>169</v>
      </c>
      <c r="D334" s="5" t="s">
        <v>2589</v>
      </c>
      <c r="E334" s="5" t="s">
        <v>2590</v>
      </c>
      <c r="F334" s="5" t="s">
        <v>2591</v>
      </c>
      <c r="G334" s="5" t="s">
        <v>1453</v>
      </c>
      <c r="H334" s="5" t="s">
        <v>2592</v>
      </c>
      <c r="J334" s="5" t="s">
        <v>2841</v>
      </c>
    </row>
    <row r="335" spans="1:10">
      <c r="A335" s="5">
        <v>334</v>
      </c>
      <c r="B335" s="5" t="s">
        <v>1436</v>
      </c>
      <c r="C335" s="5" t="s">
        <v>169</v>
      </c>
      <c r="D335" s="5" t="s">
        <v>2997</v>
      </c>
      <c r="E335" s="5" t="s">
        <v>2998</v>
      </c>
      <c r="F335" s="5" t="s">
        <v>2999</v>
      </c>
      <c r="G335" s="5" t="s">
        <v>1449</v>
      </c>
      <c r="J335" s="5" t="s">
        <v>2841</v>
      </c>
    </row>
    <row r="336" spans="1:10">
      <c r="A336" s="5">
        <v>335</v>
      </c>
      <c r="B336" s="5" t="s">
        <v>1436</v>
      </c>
      <c r="C336" s="5" t="s">
        <v>169</v>
      </c>
      <c r="D336" s="5" t="s">
        <v>2593</v>
      </c>
      <c r="E336" s="5" t="s">
        <v>2594</v>
      </c>
      <c r="F336" s="5" t="s">
        <v>2595</v>
      </c>
      <c r="G336" s="5" t="s">
        <v>1500</v>
      </c>
      <c r="H336" s="5" t="s">
        <v>2596</v>
      </c>
      <c r="J336" s="5" t="s">
        <v>2841</v>
      </c>
    </row>
    <row r="337" spans="1:10">
      <c r="A337" s="5">
        <v>336</v>
      </c>
      <c r="B337" s="5" t="s">
        <v>1436</v>
      </c>
      <c r="C337" s="5" t="s">
        <v>169</v>
      </c>
      <c r="D337" s="5" t="s">
        <v>2597</v>
      </c>
      <c r="E337" s="5" t="s">
        <v>2598</v>
      </c>
      <c r="F337" s="5" t="s">
        <v>2599</v>
      </c>
      <c r="G337" s="5" t="s">
        <v>1538</v>
      </c>
      <c r="H337" s="5" t="s">
        <v>2600</v>
      </c>
      <c r="J337" s="5" t="s">
        <v>2841</v>
      </c>
    </row>
    <row r="338" spans="1:10">
      <c r="A338" s="5">
        <v>337</v>
      </c>
      <c r="B338" s="5" t="s">
        <v>1436</v>
      </c>
      <c r="C338" s="5" t="s">
        <v>169</v>
      </c>
      <c r="D338" s="5" t="s">
        <v>2601</v>
      </c>
      <c r="E338" s="5" t="s">
        <v>2602</v>
      </c>
      <c r="F338" s="5" t="s">
        <v>2603</v>
      </c>
      <c r="G338" s="5" t="s">
        <v>1554</v>
      </c>
      <c r="J338" s="5" t="s">
        <v>2841</v>
      </c>
    </row>
    <row r="339" spans="1:10">
      <c r="A339" s="5">
        <v>338</v>
      </c>
      <c r="B339" s="5" t="s">
        <v>1436</v>
      </c>
      <c r="C339" s="5" t="s">
        <v>169</v>
      </c>
      <c r="D339" s="5" t="s">
        <v>2604</v>
      </c>
      <c r="E339" s="5" t="s">
        <v>2605</v>
      </c>
      <c r="F339" s="5" t="s">
        <v>2606</v>
      </c>
      <c r="G339" s="5" t="s">
        <v>1453</v>
      </c>
      <c r="J339" s="5" t="s">
        <v>2841</v>
      </c>
    </row>
    <row r="340" spans="1:10">
      <c r="A340" s="5">
        <v>339</v>
      </c>
      <c r="B340" s="5" t="s">
        <v>1436</v>
      </c>
      <c r="C340" s="5" t="s">
        <v>169</v>
      </c>
      <c r="D340" s="5" t="s">
        <v>2607</v>
      </c>
      <c r="E340" s="5" t="s">
        <v>2608</v>
      </c>
      <c r="F340" s="5" t="s">
        <v>2609</v>
      </c>
      <c r="G340" s="5" t="s">
        <v>1458</v>
      </c>
      <c r="H340" s="5" t="s">
        <v>2318</v>
      </c>
      <c r="J340" s="5" t="s">
        <v>2841</v>
      </c>
    </row>
    <row r="341" spans="1:10">
      <c r="A341" s="5">
        <v>340</v>
      </c>
      <c r="B341" s="5" t="s">
        <v>1436</v>
      </c>
      <c r="C341" s="5" t="s">
        <v>169</v>
      </c>
      <c r="D341" s="5" t="s">
        <v>2610</v>
      </c>
      <c r="E341" s="5" t="s">
        <v>2611</v>
      </c>
      <c r="F341" s="5" t="s">
        <v>2612</v>
      </c>
      <c r="G341" s="5" t="s">
        <v>1467</v>
      </c>
      <c r="H341" s="5" t="s">
        <v>2613</v>
      </c>
      <c r="J341" s="5" t="s">
        <v>2841</v>
      </c>
    </row>
    <row r="342" spans="1:10">
      <c r="A342" s="5">
        <v>341</v>
      </c>
      <c r="B342" s="5" t="s">
        <v>1436</v>
      </c>
      <c r="C342" s="5" t="s">
        <v>169</v>
      </c>
      <c r="D342" s="5" t="s">
        <v>2614</v>
      </c>
      <c r="E342" s="5" t="s">
        <v>2615</v>
      </c>
      <c r="F342" s="5" t="s">
        <v>2616</v>
      </c>
      <c r="G342" s="5" t="s">
        <v>1549</v>
      </c>
      <c r="J342" s="5" t="s">
        <v>2841</v>
      </c>
    </row>
    <row r="343" spans="1:10">
      <c r="A343" s="5">
        <v>342</v>
      </c>
      <c r="B343" s="5" t="s">
        <v>1436</v>
      </c>
      <c r="C343" s="5" t="s">
        <v>169</v>
      </c>
      <c r="D343" s="5" t="s">
        <v>2617</v>
      </c>
      <c r="E343" s="5" t="s">
        <v>2618</v>
      </c>
      <c r="F343" s="5" t="s">
        <v>2619</v>
      </c>
      <c r="G343" s="5" t="s">
        <v>1538</v>
      </c>
      <c r="H343" s="5" t="s">
        <v>2015</v>
      </c>
      <c r="J343" s="5" t="s">
        <v>2841</v>
      </c>
    </row>
    <row r="344" spans="1:10">
      <c r="A344" s="5">
        <v>343</v>
      </c>
      <c r="B344" s="5" t="s">
        <v>1436</v>
      </c>
      <c r="C344" s="5" t="s">
        <v>169</v>
      </c>
      <c r="D344" s="5" t="s">
        <v>2620</v>
      </c>
      <c r="E344" s="5" t="s">
        <v>2621</v>
      </c>
      <c r="F344" s="5" t="s">
        <v>2622</v>
      </c>
      <c r="G344" s="5" t="s">
        <v>1467</v>
      </c>
      <c r="H344" s="5" t="s">
        <v>2015</v>
      </c>
      <c r="J344" s="5" t="s">
        <v>2841</v>
      </c>
    </row>
    <row r="345" spans="1:10">
      <c r="A345" s="5">
        <v>344</v>
      </c>
      <c r="B345" s="5" t="s">
        <v>1436</v>
      </c>
      <c r="C345" s="5" t="s">
        <v>169</v>
      </c>
      <c r="D345" s="5" t="s">
        <v>2623</v>
      </c>
      <c r="E345" s="5" t="s">
        <v>2624</v>
      </c>
      <c r="F345" s="5" t="s">
        <v>2625</v>
      </c>
      <c r="G345" s="5" t="s">
        <v>1458</v>
      </c>
      <c r="H345" s="5" t="s">
        <v>1679</v>
      </c>
      <c r="J345" s="5" t="s">
        <v>2841</v>
      </c>
    </row>
    <row r="346" spans="1:10">
      <c r="A346" s="5">
        <v>345</v>
      </c>
      <c r="B346" s="5" t="s">
        <v>1436</v>
      </c>
      <c r="C346" s="5" t="s">
        <v>169</v>
      </c>
      <c r="D346" s="5" t="s">
        <v>2626</v>
      </c>
      <c r="E346" s="5" t="s">
        <v>2627</v>
      </c>
      <c r="F346" s="5" t="s">
        <v>2628</v>
      </c>
      <c r="G346" s="5" t="s">
        <v>2629</v>
      </c>
      <c r="J346" s="5" t="s">
        <v>2841</v>
      </c>
    </row>
    <row r="347" spans="1:10">
      <c r="A347" s="5">
        <v>346</v>
      </c>
      <c r="B347" s="5" t="s">
        <v>1436</v>
      </c>
      <c r="C347" s="5" t="s">
        <v>169</v>
      </c>
      <c r="D347" s="5" t="s">
        <v>2630</v>
      </c>
      <c r="E347" s="5" t="s">
        <v>2631</v>
      </c>
      <c r="F347" s="5" t="s">
        <v>2632</v>
      </c>
      <c r="G347" s="5" t="s">
        <v>1533</v>
      </c>
      <c r="J347" s="5" t="s">
        <v>2841</v>
      </c>
    </row>
    <row r="348" spans="1:10">
      <c r="A348" s="5">
        <v>347</v>
      </c>
      <c r="B348" s="5" t="s">
        <v>1436</v>
      </c>
      <c r="C348" s="5" t="s">
        <v>169</v>
      </c>
      <c r="D348" s="5" t="s">
        <v>3000</v>
      </c>
      <c r="E348" s="5" t="s">
        <v>3001</v>
      </c>
      <c r="F348" s="5" t="s">
        <v>3002</v>
      </c>
      <c r="G348" s="5" t="s">
        <v>1467</v>
      </c>
      <c r="H348" s="5" t="s">
        <v>3003</v>
      </c>
      <c r="J348" s="5" t="s">
        <v>2841</v>
      </c>
    </row>
    <row r="349" spans="1:10">
      <c r="A349" s="5">
        <v>348</v>
      </c>
      <c r="B349" s="5" t="s">
        <v>1436</v>
      </c>
      <c r="C349" s="5" t="s">
        <v>169</v>
      </c>
      <c r="D349" s="5" t="s">
        <v>2633</v>
      </c>
      <c r="E349" s="5" t="s">
        <v>2634</v>
      </c>
      <c r="F349" s="5" t="s">
        <v>2635</v>
      </c>
      <c r="G349" s="5" t="s">
        <v>1538</v>
      </c>
      <c r="H349" s="5" t="s">
        <v>2636</v>
      </c>
      <c r="J349" s="5" t="s">
        <v>2841</v>
      </c>
    </row>
    <row r="350" spans="1:10">
      <c r="A350" s="5">
        <v>349</v>
      </c>
      <c r="B350" s="5" t="s">
        <v>1436</v>
      </c>
      <c r="C350" s="5" t="s">
        <v>169</v>
      </c>
      <c r="D350" s="5" t="s">
        <v>2637</v>
      </c>
      <c r="E350" s="5" t="s">
        <v>2638</v>
      </c>
      <c r="F350" s="5" t="s">
        <v>2639</v>
      </c>
      <c r="G350" s="5" t="s">
        <v>1646</v>
      </c>
      <c r="H350" s="5" t="s">
        <v>2640</v>
      </c>
      <c r="J350" s="5" t="s">
        <v>2841</v>
      </c>
    </row>
    <row r="351" spans="1:10">
      <c r="A351" s="5">
        <v>350</v>
      </c>
      <c r="B351" s="5" t="s">
        <v>1436</v>
      </c>
      <c r="C351" s="5" t="s">
        <v>169</v>
      </c>
      <c r="D351" s="5" t="s">
        <v>3004</v>
      </c>
      <c r="E351" s="5" t="s">
        <v>3005</v>
      </c>
      <c r="F351" s="5" t="s">
        <v>3006</v>
      </c>
      <c r="G351" s="5" t="s">
        <v>1678</v>
      </c>
      <c r="H351" s="5" t="s">
        <v>3007</v>
      </c>
      <c r="J351" s="5" t="s">
        <v>2841</v>
      </c>
    </row>
    <row r="352" spans="1:10">
      <c r="A352" s="5">
        <v>351</v>
      </c>
      <c r="B352" s="5" t="s">
        <v>1436</v>
      </c>
      <c r="C352" s="5" t="s">
        <v>169</v>
      </c>
      <c r="D352" s="5" t="s">
        <v>2641</v>
      </c>
      <c r="E352" s="5" t="s">
        <v>2642</v>
      </c>
      <c r="F352" s="5" t="s">
        <v>2643</v>
      </c>
      <c r="G352" s="5" t="s">
        <v>1646</v>
      </c>
      <c r="J352" s="5" t="s">
        <v>2841</v>
      </c>
    </row>
    <row r="353" spans="1:10">
      <c r="A353" s="5">
        <v>352</v>
      </c>
      <c r="B353" s="5" t="s">
        <v>1436</v>
      </c>
      <c r="C353" s="5" t="s">
        <v>169</v>
      </c>
      <c r="D353" s="5" t="s">
        <v>3008</v>
      </c>
      <c r="E353" s="5" t="s">
        <v>3009</v>
      </c>
      <c r="F353" s="5" t="s">
        <v>3010</v>
      </c>
      <c r="G353" s="5" t="s">
        <v>1554</v>
      </c>
      <c r="J353" s="5" t="s">
        <v>2841</v>
      </c>
    </row>
    <row r="354" spans="1:10">
      <c r="A354" s="5">
        <v>353</v>
      </c>
      <c r="B354" s="5" t="s">
        <v>1436</v>
      </c>
      <c r="C354" s="5" t="s">
        <v>169</v>
      </c>
      <c r="D354" s="5" t="s">
        <v>3011</v>
      </c>
      <c r="E354" s="5" t="s">
        <v>3012</v>
      </c>
      <c r="F354" s="5" t="s">
        <v>3013</v>
      </c>
      <c r="G354" s="5" t="s">
        <v>1533</v>
      </c>
      <c r="H354" s="5" t="s">
        <v>3014</v>
      </c>
      <c r="J354" s="5" t="s">
        <v>2841</v>
      </c>
    </row>
    <row r="355" spans="1:10">
      <c r="A355" s="5">
        <v>354</v>
      </c>
      <c r="B355" s="5" t="s">
        <v>1436</v>
      </c>
      <c r="C355" s="5" t="s">
        <v>169</v>
      </c>
      <c r="D355" s="5" t="s">
        <v>3015</v>
      </c>
      <c r="E355" s="5" t="s">
        <v>3016</v>
      </c>
      <c r="F355" s="5" t="s">
        <v>3017</v>
      </c>
      <c r="G355" s="5" t="s">
        <v>3018</v>
      </c>
      <c r="J355" s="5" t="s">
        <v>2841</v>
      </c>
    </row>
    <row r="356" spans="1:10">
      <c r="A356" s="5">
        <v>355</v>
      </c>
      <c r="B356" s="5" t="s">
        <v>1436</v>
      </c>
      <c r="C356" s="5" t="s">
        <v>169</v>
      </c>
      <c r="D356" s="5" t="s">
        <v>2644</v>
      </c>
      <c r="E356" s="5" t="s">
        <v>2645</v>
      </c>
      <c r="F356" s="5" t="s">
        <v>2646</v>
      </c>
      <c r="G356" s="5" t="s">
        <v>1549</v>
      </c>
      <c r="J356" s="5" t="s">
        <v>2841</v>
      </c>
    </row>
    <row r="357" spans="1:10">
      <c r="A357" s="5">
        <v>356</v>
      </c>
      <c r="B357" s="5" t="s">
        <v>1436</v>
      </c>
      <c r="C357" s="5" t="s">
        <v>169</v>
      </c>
      <c r="D357" s="5" t="s">
        <v>2647</v>
      </c>
      <c r="E357" s="5" t="s">
        <v>2648</v>
      </c>
      <c r="F357" s="5" t="s">
        <v>2649</v>
      </c>
      <c r="G357" s="5" t="s">
        <v>1692</v>
      </c>
      <c r="H357" s="5" t="s">
        <v>2650</v>
      </c>
      <c r="J357" s="5" t="s">
        <v>2841</v>
      </c>
    </row>
    <row r="358" spans="1:10">
      <c r="A358" s="5">
        <v>357</v>
      </c>
      <c r="B358" s="5" t="s">
        <v>1436</v>
      </c>
      <c r="C358" s="5" t="s">
        <v>169</v>
      </c>
      <c r="D358" s="5" t="s">
        <v>2651</v>
      </c>
      <c r="E358" s="5" t="s">
        <v>2652</v>
      </c>
      <c r="F358" s="5" t="s">
        <v>2653</v>
      </c>
      <c r="G358" s="5" t="s">
        <v>1467</v>
      </c>
      <c r="H358" s="5" t="s">
        <v>2654</v>
      </c>
      <c r="J358" s="5" t="s">
        <v>2841</v>
      </c>
    </row>
    <row r="359" spans="1:10">
      <c r="A359" s="5">
        <v>358</v>
      </c>
      <c r="B359" s="5" t="s">
        <v>1436</v>
      </c>
      <c r="C359" s="5" t="s">
        <v>169</v>
      </c>
      <c r="D359" s="5" t="s">
        <v>2655</v>
      </c>
      <c r="E359" s="5" t="s">
        <v>2656</v>
      </c>
      <c r="F359" s="5" t="s">
        <v>2657</v>
      </c>
      <c r="G359" s="5" t="s">
        <v>1549</v>
      </c>
      <c r="J359" s="5" t="s">
        <v>2841</v>
      </c>
    </row>
    <row r="360" spans="1:10">
      <c r="A360" s="5">
        <v>359</v>
      </c>
      <c r="B360" s="5" t="s">
        <v>1436</v>
      </c>
      <c r="C360" s="5" t="s">
        <v>169</v>
      </c>
      <c r="D360" s="5" t="s">
        <v>2658</v>
      </c>
      <c r="E360" s="5" t="s">
        <v>2659</v>
      </c>
      <c r="F360" s="5" t="s">
        <v>2660</v>
      </c>
      <c r="G360" s="5" t="s">
        <v>1533</v>
      </c>
      <c r="H360" s="5" t="s">
        <v>2661</v>
      </c>
      <c r="J360" s="5" t="s">
        <v>2841</v>
      </c>
    </row>
    <row r="361" spans="1:10">
      <c r="A361" s="5">
        <v>360</v>
      </c>
      <c r="B361" s="5" t="s">
        <v>1436</v>
      </c>
      <c r="C361" s="5" t="s">
        <v>169</v>
      </c>
      <c r="D361" s="5" t="s">
        <v>3019</v>
      </c>
      <c r="E361" s="5" t="s">
        <v>3020</v>
      </c>
      <c r="F361" s="5" t="s">
        <v>3021</v>
      </c>
      <c r="G361" s="5" t="s">
        <v>1549</v>
      </c>
      <c r="J361" s="5" t="s">
        <v>2841</v>
      </c>
    </row>
    <row r="362" spans="1:10">
      <c r="A362" s="5">
        <v>361</v>
      </c>
      <c r="B362" s="5" t="s">
        <v>1436</v>
      </c>
      <c r="C362" s="5" t="s">
        <v>169</v>
      </c>
      <c r="D362" s="5" t="s">
        <v>2662</v>
      </c>
      <c r="E362" s="5" t="s">
        <v>2663</v>
      </c>
      <c r="F362" s="5" t="s">
        <v>2664</v>
      </c>
      <c r="G362" s="5" t="s">
        <v>1538</v>
      </c>
      <c r="H362" s="5" t="s">
        <v>2665</v>
      </c>
      <c r="J362" s="5" t="s">
        <v>2841</v>
      </c>
    </row>
    <row r="363" spans="1:10">
      <c r="A363" s="5">
        <v>362</v>
      </c>
      <c r="B363" s="5" t="s">
        <v>1436</v>
      </c>
      <c r="C363" s="5" t="s">
        <v>169</v>
      </c>
      <c r="D363" s="5" t="s">
        <v>2666</v>
      </c>
      <c r="E363" s="5" t="s">
        <v>2667</v>
      </c>
      <c r="F363" s="5" t="s">
        <v>2668</v>
      </c>
      <c r="G363" s="5" t="s">
        <v>1549</v>
      </c>
      <c r="H363" s="5" t="s">
        <v>2669</v>
      </c>
      <c r="J363" s="5" t="s">
        <v>2841</v>
      </c>
    </row>
    <row r="364" spans="1:10">
      <c r="A364" s="5">
        <v>363</v>
      </c>
      <c r="B364" s="5" t="s">
        <v>1436</v>
      </c>
      <c r="C364" s="5" t="s">
        <v>169</v>
      </c>
      <c r="D364" s="5" t="s">
        <v>3022</v>
      </c>
      <c r="E364" s="5" t="s">
        <v>3023</v>
      </c>
      <c r="F364" s="5" t="s">
        <v>3024</v>
      </c>
      <c r="G364" s="5" t="s">
        <v>1453</v>
      </c>
      <c r="J364" s="5" t="s">
        <v>2841</v>
      </c>
    </row>
    <row r="365" spans="1:10">
      <c r="A365" s="5">
        <v>364</v>
      </c>
      <c r="B365" s="5" t="s">
        <v>1436</v>
      </c>
      <c r="C365" s="5" t="s">
        <v>169</v>
      </c>
      <c r="D365" s="5" t="s">
        <v>2670</v>
      </c>
      <c r="E365" s="5" t="s">
        <v>2671</v>
      </c>
      <c r="F365" s="5" t="s">
        <v>2672</v>
      </c>
      <c r="G365" s="5" t="s">
        <v>1774</v>
      </c>
      <c r="H365" s="5" t="s">
        <v>1775</v>
      </c>
      <c r="J365" s="5" t="s">
        <v>2841</v>
      </c>
    </row>
    <row r="366" spans="1:10">
      <c r="A366" s="5">
        <v>365</v>
      </c>
      <c r="B366" s="5" t="s">
        <v>1436</v>
      </c>
      <c r="C366" s="5" t="s">
        <v>169</v>
      </c>
      <c r="D366" s="5" t="s">
        <v>2673</v>
      </c>
      <c r="E366" s="5" t="s">
        <v>2674</v>
      </c>
      <c r="F366" s="5" t="s">
        <v>2675</v>
      </c>
      <c r="G366" s="5" t="s">
        <v>1549</v>
      </c>
      <c r="H366" s="5" t="s">
        <v>2676</v>
      </c>
      <c r="J366" s="5" t="s">
        <v>2841</v>
      </c>
    </row>
    <row r="367" spans="1:10">
      <c r="A367" s="5">
        <v>366</v>
      </c>
      <c r="B367" s="5" t="s">
        <v>1436</v>
      </c>
      <c r="C367" s="5" t="s">
        <v>169</v>
      </c>
      <c r="D367" s="5" t="s">
        <v>2677</v>
      </c>
      <c r="E367" s="5" t="s">
        <v>2678</v>
      </c>
      <c r="F367" s="5" t="s">
        <v>2679</v>
      </c>
      <c r="G367" s="5" t="s">
        <v>1449</v>
      </c>
      <c r="H367" s="5" t="s">
        <v>2680</v>
      </c>
      <c r="J367" s="5" t="s">
        <v>2841</v>
      </c>
    </row>
    <row r="368" spans="1:10">
      <c r="A368" s="5">
        <v>367</v>
      </c>
      <c r="B368" s="5" t="s">
        <v>1436</v>
      </c>
      <c r="C368" s="5" t="s">
        <v>169</v>
      </c>
      <c r="D368" s="5" t="s">
        <v>2681</v>
      </c>
      <c r="E368" s="5" t="s">
        <v>2682</v>
      </c>
      <c r="F368" s="5" t="s">
        <v>2683</v>
      </c>
      <c r="G368" s="5" t="s">
        <v>1458</v>
      </c>
      <c r="H368" s="5" t="s">
        <v>2684</v>
      </c>
      <c r="J368" s="5" t="s">
        <v>2841</v>
      </c>
    </row>
    <row r="369" spans="1:10">
      <c r="A369" s="5">
        <v>368</v>
      </c>
      <c r="B369" s="5" t="s">
        <v>1436</v>
      </c>
      <c r="C369" s="5" t="s">
        <v>169</v>
      </c>
      <c r="D369" s="5" t="s">
        <v>2685</v>
      </c>
      <c r="E369" s="5" t="s">
        <v>2686</v>
      </c>
      <c r="F369" s="5" t="s">
        <v>2687</v>
      </c>
      <c r="G369" s="5" t="s">
        <v>1449</v>
      </c>
      <c r="J369" s="5" t="s">
        <v>2841</v>
      </c>
    </row>
    <row r="370" spans="1:10">
      <c r="A370" s="5">
        <v>369</v>
      </c>
      <c r="B370" s="5" t="s">
        <v>1436</v>
      </c>
      <c r="C370" s="5" t="s">
        <v>169</v>
      </c>
      <c r="D370" s="5" t="s">
        <v>2688</v>
      </c>
      <c r="E370" s="5" t="s">
        <v>2689</v>
      </c>
      <c r="F370" s="5" t="s">
        <v>2690</v>
      </c>
      <c r="G370" s="5" t="s">
        <v>1646</v>
      </c>
      <c r="J370" s="5" t="s">
        <v>2841</v>
      </c>
    </row>
    <row r="371" spans="1:10">
      <c r="A371" s="5">
        <v>370</v>
      </c>
      <c r="B371" s="5" t="s">
        <v>1436</v>
      </c>
      <c r="C371" s="5" t="s">
        <v>169</v>
      </c>
      <c r="D371" s="5" t="s">
        <v>2691</v>
      </c>
      <c r="E371" s="5" t="s">
        <v>2692</v>
      </c>
      <c r="F371" s="5" t="s">
        <v>2693</v>
      </c>
      <c r="G371" s="5" t="s">
        <v>1458</v>
      </c>
      <c r="J371" s="5" t="s">
        <v>2841</v>
      </c>
    </row>
    <row r="372" spans="1:10">
      <c r="A372" s="5">
        <v>371</v>
      </c>
      <c r="B372" s="5" t="s">
        <v>1436</v>
      </c>
      <c r="C372" s="5" t="s">
        <v>169</v>
      </c>
      <c r="D372" s="5" t="s">
        <v>2694</v>
      </c>
      <c r="E372" s="5" t="s">
        <v>2695</v>
      </c>
      <c r="F372" s="5" t="s">
        <v>2696</v>
      </c>
      <c r="G372" s="5" t="s">
        <v>1533</v>
      </c>
      <c r="H372" s="5" t="s">
        <v>2697</v>
      </c>
      <c r="J372" s="5" t="s">
        <v>2841</v>
      </c>
    </row>
    <row r="373" spans="1:10">
      <c r="A373" s="5">
        <v>372</v>
      </c>
      <c r="B373" s="5" t="s">
        <v>1436</v>
      </c>
      <c r="C373" s="5" t="s">
        <v>169</v>
      </c>
      <c r="D373" s="5" t="s">
        <v>2698</v>
      </c>
      <c r="E373" s="5" t="s">
        <v>2699</v>
      </c>
      <c r="F373" s="5" t="s">
        <v>2700</v>
      </c>
      <c r="G373" s="5" t="s">
        <v>1467</v>
      </c>
      <c r="J373" s="5" t="s">
        <v>2841</v>
      </c>
    </row>
    <row r="374" spans="1:10">
      <c r="A374" s="5">
        <v>373</v>
      </c>
      <c r="B374" s="5" t="s">
        <v>1436</v>
      </c>
      <c r="C374" s="5" t="s">
        <v>169</v>
      </c>
      <c r="D374" s="5" t="s">
        <v>2701</v>
      </c>
      <c r="E374" s="5" t="s">
        <v>2702</v>
      </c>
      <c r="F374" s="5" t="s">
        <v>2703</v>
      </c>
      <c r="G374" s="5" t="s">
        <v>1729</v>
      </c>
      <c r="H374" s="5" t="s">
        <v>2704</v>
      </c>
      <c r="J374" s="5" t="s">
        <v>2841</v>
      </c>
    </row>
    <row r="375" spans="1:10">
      <c r="A375" s="5">
        <v>374</v>
      </c>
      <c r="B375" s="5" t="s">
        <v>1436</v>
      </c>
      <c r="C375" s="5" t="s">
        <v>169</v>
      </c>
      <c r="D375" s="5" t="s">
        <v>3025</v>
      </c>
      <c r="E375" s="5" t="s">
        <v>3026</v>
      </c>
      <c r="F375" s="5" t="s">
        <v>3027</v>
      </c>
      <c r="G375" s="5" t="s">
        <v>1453</v>
      </c>
      <c r="J375" s="5" t="s">
        <v>2841</v>
      </c>
    </row>
    <row r="376" spans="1:10">
      <c r="A376" s="5">
        <v>375</v>
      </c>
      <c r="B376" s="5" t="s">
        <v>1436</v>
      </c>
      <c r="C376" s="5" t="s">
        <v>169</v>
      </c>
      <c r="D376" s="5" t="s">
        <v>2705</v>
      </c>
      <c r="E376" s="5" t="s">
        <v>2706</v>
      </c>
      <c r="F376" s="5" t="s">
        <v>2707</v>
      </c>
      <c r="G376" s="5" t="s">
        <v>1554</v>
      </c>
      <c r="J376" s="5" t="s">
        <v>2841</v>
      </c>
    </row>
    <row r="377" spans="1:10">
      <c r="A377" s="5">
        <v>376</v>
      </c>
      <c r="B377" s="5" t="s">
        <v>1436</v>
      </c>
      <c r="C377" s="5" t="s">
        <v>169</v>
      </c>
      <c r="D377" s="5" t="s">
        <v>2708</v>
      </c>
      <c r="E377" s="5" t="s">
        <v>2709</v>
      </c>
      <c r="F377" s="5" t="s">
        <v>2710</v>
      </c>
      <c r="G377" s="5" t="s">
        <v>2711</v>
      </c>
      <c r="J377" s="5" t="s">
        <v>2841</v>
      </c>
    </row>
    <row r="378" spans="1:10">
      <c r="A378" s="5">
        <v>377</v>
      </c>
      <c r="B378" s="5" t="s">
        <v>1436</v>
      </c>
      <c r="C378" s="5" t="s">
        <v>169</v>
      </c>
      <c r="D378" s="5" t="s">
        <v>2712</v>
      </c>
      <c r="E378" s="5" t="s">
        <v>2713</v>
      </c>
      <c r="F378" s="5" t="s">
        <v>2714</v>
      </c>
      <c r="G378" s="5" t="s">
        <v>1554</v>
      </c>
      <c r="H378" s="5" t="s">
        <v>2715</v>
      </c>
      <c r="J378" s="5" t="s">
        <v>2841</v>
      </c>
    </row>
    <row r="379" spans="1:10">
      <c r="A379" s="5">
        <v>378</v>
      </c>
      <c r="B379" s="5" t="s">
        <v>1436</v>
      </c>
      <c r="C379" s="5" t="s">
        <v>169</v>
      </c>
      <c r="D379" s="5" t="s">
        <v>2716</v>
      </c>
      <c r="E379" s="5" t="s">
        <v>2717</v>
      </c>
      <c r="F379" s="5" t="s">
        <v>2718</v>
      </c>
      <c r="G379" s="5" t="s">
        <v>1729</v>
      </c>
      <c r="H379" s="5" t="s">
        <v>2719</v>
      </c>
      <c r="J379" s="5" t="s">
        <v>2841</v>
      </c>
    </row>
    <row r="380" spans="1:10">
      <c r="A380" s="5">
        <v>379</v>
      </c>
      <c r="B380" s="5" t="s">
        <v>1436</v>
      </c>
      <c r="C380" s="5" t="s">
        <v>169</v>
      </c>
      <c r="D380" s="5" t="s">
        <v>2720</v>
      </c>
      <c r="E380" s="5" t="s">
        <v>2721</v>
      </c>
      <c r="F380" s="5" t="s">
        <v>2722</v>
      </c>
      <c r="G380" s="5" t="s">
        <v>1538</v>
      </c>
      <c r="J380" s="5" t="s">
        <v>2841</v>
      </c>
    </row>
    <row r="381" spans="1:10">
      <c r="A381" s="5">
        <v>380</v>
      </c>
      <c r="B381" s="5" t="s">
        <v>1436</v>
      </c>
      <c r="C381" s="5" t="s">
        <v>169</v>
      </c>
      <c r="D381" s="5" t="s">
        <v>3028</v>
      </c>
      <c r="E381" s="5" t="s">
        <v>3029</v>
      </c>
      <c r="F381" s="5" t="s">
        <v>3030</v>
      </c>
      <c r="G381" s="5" t="s">
        <v>1467</v>
      </c>
      <c r="J381" s="5" t="s">
        <v>2841</v>
      </c>
    </row>
    <row r="382" spans="1:10">
      <c r="A382" s="5">
        <v>381</v>
      </c>
      <c r="B382" s="5" t="s">
        <v>1436</v>
      </c>
      <c r="C382" s="5" t="s">
        <v>169</v>
      </c>
      <c r="D382" s="5" t="s">
        <v>2723</v>
      </c>
      <c r="E382" s="5" t="s">
        <v>2724</v>
      </c>
      <c r="F382" s="5" t="s">
        <v>2725</v>
      </c>
      <c r="G382" s="5" t="s">
        <v>1467</v>
      </c>
      <c r="H382" s="5" t="s">
        <v>2726</v>
      </c>
      <c r="J382" s="5" t="s">
        <v>2841</v>
      </c>
    </row>
    <row r="383" spans="1:10">
      <c r="A383" s="5">
        <v>382</v>
      </c>
      <c r="B383" s="5" t="s">
        <v>1436</v>
      </c>
      <c r="C383" s="5" t="s">
        <v>169</v>
      </c>
      <c r="D383" s="5" t="s">
        <v>2727</v>
      </c>
      <c r="E383" s="5" t="s">
        <v>2728</v>
      </c>
      <c r="F383" s="5" t="s">
        <v>2729</v>
      </c>
      <c r="G383" s="5" t="s">
        <v>1500</v>
      </c>
      <c r="H383" s="5" t="s">
        <v>2730</v>
      </c>
      <c r="J383" s="5" t="s">
        <v>2841</v>
      </c>
    </row>
    <row r="384" spans="1:10">
      <c r="A384" s="5">
        <v>383</v>
      </c>
      <c r="B384" s="5" t="s">
        <v>1436</v>
      </c>
      <c r="C384" s="5" t="s">
        <v>169</v>
      </c>
      <c r="D384" s="5" t="s">
        <v>2731</v>
      </c>
      <c r="E384" s="5" t="s">
        <v>2732</v>
      </c>
      <c r="F384" s="5" t="s">
        <v>2733</v>
      </c>
      <c r="G384" s="5" t="s">
        <v>1520</v>
      </c>
      <c r="H384" s="5" t="s">
        <v>2734</v>
      </c>
      <c r="J384" s="5" t="s">
        <v>2841</v>
      </c>
    </row>
    <row r="385" spans="1:10">
      <c r="A385" s="5">
        <v>384</v>
      </c>
      <c r="B385" s="5" t="s">
        <v>1436</v>
      </c>
      <c r="C385" s="5" t="s">
        <v>169</v>
      </c>
      <c r="D385" s="5" t="s">
        <v>2735</v>
      </c>
      <c r="E385" s="5" t="s">
        <v>2736</v>
      </c>
      <c r="F385" s="5" t="s">
        <v>2737</v>
      </c>
      <c r="G385" s="5" t="s">
        <v>3031</v>
      </c>
      <c r="H385" s="5" t="s">
        <v>2738</v>
      </c>
      <c r="J385" s="5" t="s">
        <v>2841</v>
      </c>
    </row>
    <row r="386" spans="1:10">
      <c r="A386" s="5">
        <v>385</v>
      </c>
      <c r="B386" s="5" t="s">
        <v>1436</v>
      </c>
      <c r="C386" s="5" t="s">
        <v>169</v>
      </c>
      <c r="D386" s="5" t="s">
        <v>2743</v>
      </c>
      <c r="E386" s="5" t="s">
        <v>3032</v>
      </c>
      <c r="F386" s="5" t="s">
        <v>2740</v>
      </c>
      <c r="G386" s="5" t="s">
        <v>2744</v>
      </c>
      <c r="J386" s="5" t="s">
        <v>2841</v>
      </c>
    </row>
    <row r="387" spans="1:10">
      <c r="A387" s="5">
        <v>386</v>
      </c>
      <c r="B387" s="5" t="s">
        <v>1436</v>
      </c>
      <c r="C387" s="5" t="s">
        <v>169</v>
      </c>
      <c r="D387" s="5" t="s">
        <v>2739</v>
      </c>
      <c r="E387" s="5" t="s">
        <v>3032</v>
      </c>
      <c r="F387" s="5" t="s">
        <v>2740</v>
      </c>
      <c r="G387" s="5" t="s">
        <v>2741</v>
      </c>
      <c r="H387" s="5" t="s">
        <v>2742</v>
      </c>
      <c r="J387" s="5" t="s">
        <v>2841</v>
      </c>
    </row>
    <row r="388" spans="1:10">
      <c r="A388" s="5">
        <v>387</v>
      </c>
      <c r="B388" s="5" t="s">
        <v>1436</v>
      </c>
      <c r="C388" s="5" t="s">
        <v>169</v>
      </c>
      <c r="D388" s="5" t="s">
        <v>2745</v>
      </c>
      <c r="E388" s="5" t="s">
        <v>2746</v>
      </c>
      <c r="F388" s="5" t="s">
        <v>2747</v>
      </c>
      <c r="G388" s="5" t="s">
        <v>1538</v>
      </c>
      <c r="H388" s="5" t="s">
        <v>2748</v>
      </c>
      <c r="J388" s="5" t="s">
        <v>2841</v>
      </c>
    </row>
    <row r="389" spans="1:10">
      <c r="A389" s="5">
        <v>388</v>
      </c>
      <c r="B389" s="5" t="s">
        <v>1436</v>
      </c>
      <c r="C389" s="5" t="s">
        <v>169</v>
      </c>
      <c r="D389" s="5" t="s">
        <v>3033</v>
      </c>
      <c r="E389" s="5" t="s">
        <v>3034</v>
      </c>
      <c r="F389" s="5" t="s">
        <v>3035</v>
      </c>
      <c r="G389" s="5" t="s">
        <v>1549</v>
      </c>
      <c r="H389" s="5" t="s">
        <v>1679</v>
      </c>
      <c r="J389" s="5" t="s">
        <v>2841</v>
      </c>
    </row>
    <row r="390" spans="1:10">
      <c r="A390" s="5">
        <v>389</v>
      </c>
      <c r="B390" s="5" t="s">
        <v>1436</v>
      </c>
      <c r="C390" s="5" t="s">
        <v>169</v>
      </c>
      <c r="D390" s="5" t="s">
        <v>2749</v>
      </c>
      <c r="E390" s="5" t="s">
        <v>2750</v>
      </c>
      <c r="F390" s="5" t="s">
        <v>2751</v>
      </c>
      <c r="G390" s="5" t="s">
        <v>2752</v>
      </c>
      <c r="J390" s="5" t="s">
        <v>2841</v>
      </c>
    </row>
    <row r="391" spans="1:10">
      <c r="A391" s="5">
        <v>390</v>
      </c>
      <c r="B391" s="5" t="s">
        <v>1436</v>
      </c>
      <c r="C391" s="5" t="s">
        <v>169</v>
      </c>
      <c r="D391" s="5" t="s">
        <v>2753</v>
      </c>
      <c r="E391" s="5" t="s">
        <v>2754</v>
      </c>
      <c r="F391" s="5" t="s">
        <v>1439</v>
      </c>
      <c r="G391" s="5" t="s">
        <v>2755</v>
      </c>
      <c r="H391" s="5" t="s">
        <v>1445</v>
      </c>
      <c r="J391" s="5" t="s">
        <v>2841</v>
      </c>
    </row>
    <row r="392" spans="1:10">
      <c r="A392" s="5">
        <v>391</v>
      </c>
      <c r="B392" s="5" t="s">
        <v>1436</v>
      </c>
      <c r="C392" s="5" t="s">
        <v>169</v>
      </c>
      <c r="D392" s="5" t="s">
        <v>2756</v>
      </c>
      <c r="E392" s="5" t="s">
        <v>2757</v>
      </c>
      <c r="F392" s="5" t="s">
        <v>2758</v>
      </c>
      <c r="G392" s="5" t="s">
        <v>1565</v>
      </c>
      <c r="H392" s="5" t="s">
        <v>2759</v>
      </c>
      <c r="J392" s="5" t="s">
        <v>2841</v>
      </c>
    </row>
    <row r="393" spans="1:10">
      <c r="A393" s="5">
        <v>392</v>
      </c>
      <c r="B393" s="5" t="s">
        <v>1436</v>
      </c>
      <c r="C393" s="5" t="s">
        <v>169</v>
      </c>
      <c r="D393" s="5" t="s">
        <v>2760</v>
      </c>
      <c r="E393" s="5" t="s">
        <v>2761</v>
      </c>
      <c r="F393" s="5" t="s">
        <v>2762</v>
      </c>
      <c r="G393" s="5" t="s">
        <v>2763</v>
      </c>
      <c r="H393" s="5" t="s">
        <v>1788</v>
      </c>
      <c r="J393" s="5" t="s">
        <v>2841</v>
      </c>
    </row>
    <row r="394" spans="1:10">
      <c r="A394" s="5">
        <v>393</v>
      </c>
      <c r="B394" s="5" t="s">
        <v>1436</v>
      </c>
      <c r="C394" s="5" t="s">
        <v>169</v>
      </c>
      <c r="D394" s="5" t="s">
        <v>2764</v>
      </c>
      <c r="E394" s="5" t="s">
        <v>2765</v>
      </c>
      <c r="F394" s="5" t="s">
        <v>2766</v>
      </c>
      <c r="G394" s="5" t="s">
        <v>1605</v>
      </c>
      <c r="J394" s="5" t="s">
        <v>2841</v>
      </c>
    </row>
    <row r="395" spans="1:10">
      <c r="A395" s="5">
        <v>394</v>
      </c>
      <c r="B395" s="5" t="s">
        <v>1436</v>
      </c>
      <c r="C395" s="5" t="s">
        <v>169</v>
      </c>
      <c r="D395" s="5" t="s">
        <v>2767</v>
      </c>
      <c r="E395" s="5" t="s">
        <v>2768</v>
      </c>
      <c r="F395" s="5" t="s">
        <v>2769</v>
      </c>
      <c r="G395" s="5" t="s">
        <v>1837</v>
      </c>
      <c r="H395" s="5" t="s">
        <v>2770</v>
      </c>
      <c r="J395" s="5" t="s">
        <v>2841</v>
      </c>
    </row>
    <row r="396" spans="1:10">
      <c r="A396" s="5">
        <v>395</v>
      </c>
      <c r="B396" s="5" t="s">
        <v>1436</v>
      </c>
      <c r="C396" s="5" t="s">
        <v>169</v>
      </c>
      <c r="D396" s="5" t="s">
        <v>2771</v>
      </c>
      <c r="E396" s="5" t="s">
        <v>2772</v>
      </c>
      <c r="F396" s="5" t="s">
        <v>2773</v>
      </c>
      <c r="G396" s="5" t="s">
        <v>1449</v>
      </c>
      <c r="H396" s="5" t="s">
        <v>2774</v>
      </c>
      <c r="J396" s="5" t="s">
        <v>2841</v>
      </c>
    </row>
    <row r="397" spans="1:10">
      <c r="A397" s="5">
        <v>396</v>
      </c>
      <c r="B397" s="5" t="s">
        <v>1436</v>
      </c>
      <c r="C397" s="5" t="s">
        <v>169</v>
      </c>
      <c r="D397" s="5" t="s">
        <v>2775</v>
      </c>
      <c r="E397" s="5" t="s">
        <v>2776</v>
      </c>
      <c r="F397" s="5" t="s">
        <v>2777</v>
      </c>
      <c r="G397" s="5" t="s">
        <v>2778</v>
      </c>
      <c r="H397" s="5" t="s">
        <v>2779</v>
      </c>
      <c r="J397" s="5" t="s">
        <v>2841</v>
      </c>
    </row>
    <row r="398" spans="1:10">
      <c r="A398" s="5">
        <v>397</v>
      </c>
      <c r="B398" s="5" t="s">
        <v>1436</v>
      </c>
      <c r="C398" s="5" t="s">
        <v>169</v>
      </c>
      <c r="D398" s="5" t="s">
        <v>2780</v>
      </c>
      <c r="E398" s="5" t="s">
        <v>2781</v>
      </c>
      <c r="F398" s="5" t="s">
        <v>2782</v>
      </c>
      <c r="G398" s="5" t="s">
        <v>1724</v>
      </c>
      <c r="H398" s="5" t="s">
        <v>2783</v>
      </c>
      <c r="J398" s="5" t="s">
        <v>2841</v>
      </c>
    </row>
    <row r="399" spans="1:10">
      <c r="A399" s="5">
        <v>398</v>
      </c>
      <c r="B399" s="5" t="s">
        <v>1436</v>
      </c>
      <c r="C399" s="5" t="s">
        <v>169</v>
      </c>
      <c r="D399" s="5" t="s">
        <v>2784</v>
      </c>
      <c r="E399" s="5" t="s">
        <v>2785</v>
      </c>
      <c r="F399" s="5" t="s">
        <v>2786</v>
      </c>
      <c r="G399" s="5" t="s">
        <v>1554</v>
      </c>
      <c r="H399" s="5" t="s">
        <v>2787</v>
      </c>
      <c r="J399" s="5" t="s">
        <v>2841</v>
      </c>
    </row>
    <row r="400" spans="1:10">
      <c r="A400" s="5">
        <v>399</v>
      </c>
      <c r="B400" s="5" t="s">
        <v>1436</v>
      </c>
      <c r="C400" s="5" t="s">
        <v>169</v>
      </c>
      <c r="D400" s="5" t="s">
        <v>2788</v>
      </c>
      <c r="E400" s="5" t="s">
        <v>2789</v>
      </c>
      <c r="F400" s="5" t="s">
        <v>2790</v>
      </c>
      <c r="G400" s="5" t="s">
        <v>1673</v>
      </c>
      <c r="H400" s="5" t="s">
        <v>2791</v>
      </c>
      <c r="J400" s="5" t="s">
        <v>2841</v>
      </c>
    </row>
    <row r="401" spans="1:10">
      <c r="A401" s="5">
        <v>400</v>
      </c>
      <c r="B401" s="5" t="s">
        <v>1436</v>
      </c>
      <c r="C401" s="5" t="s">
        <v>169</v>
      </c>
      <c r="D401" s="5" t="s">
        <v>2792</v>
      </c>
      <c r="E401" s="5" t="s">
        <v>2793</v>
      </c>
      <c r="F401" s="5" t="s">
        <v>2794</v>
      </c>
      <c r="G401" s="5" t="s">
        <v>1764</v>
      </c>
      <c r="H401" s="5" t="s">
        <v>2795</v>
      </c>
      <c r="J401" s="5" t="s">
        <v>2841</v>
      </c>
    </row>
    <row r="402" spans="1:10">
      <c r="A402" s="5">
        <v>401</v>
      </c>
      <c r="B402" s="5" t="s">
        <v>1436</v>
      </c>
      <c r="C402" s="5" t="s">
        <v>169</v>
      </c>
      <c r="D402" s="5" t="s">
        <v>2796</v>
      </c>
      <c r="E402" s="5" t="s">
        <v>2797</v>
      </c>
      <c r="F402" s="5" t="s">
        <v>2798</v>
      </c>
      <c r="G402" s="5" t="s">
        <v>1453</v>
      </c>
      <c r="H402" s="5" t="s">
        <v>2799</v>
      </c>
      <c r="J402" s="5" t="s">
        <v>2841</v>
      </c>
    </row>
    <row r="403" spans="1:10">
      <c r="A403" s="5">
        <v>402</v>
      </c>
      <c r="B403" s="5" t="s">
        <v>1436</v>
      </c>
      <c r="C403" s="5" t="s">
        <v>169</v>
      </c>
      <c r="D403" s="5" t="s">
        <v>2800</v>
      </c>
      <c r="E403" s="5" t="s">
        <v>2801</v>
      </c>
      <c r="F403" s="5" t="s">
        <v>2802</v>
      </c>
      <c r="G403" s="5" t="s">
        <v>2095</v>
      </c>
      <c r="H403" s="5" t="s">
        <v>2492</v>
      </c>
      <c r="J403" s="5" t="s">
        <v>2841</v>
      </c>
    </row>
    <row r="404" spans="1:10">
      <c r="A404" s="5">
        <v>403</v>
      </c>
      <c r="B404" s="5" t="s">
        <v>1436</v>
      </c>
      <c r="C404" s="5" t="s">
        <v>169</v>
      </c>
      <c r="D404" s="5" t="s">
        <v>2803</v>
      </c>
      <c r="E404" s="5" t="s">
        <v>2804</v>
      </c>
      <c r="F404" s="5" t="s">
        <v>2805</v>
      </c>
      <c r="G404" s="5" t="s">
        <v>1692</v>
      </c>
      <c r="H404" s="5" t="s">
        <v>2806</v>
      </c>
      <c r="J404" s="5" t="s">
        <v>2841</v>
      </c>
    </row>
    <row r="405" spans="1:10">
      <c r="A405" s="5">
        <v>404</v>
      </c>
      <c r="B405" s="5" t="s">
        <v>1436</v>
      </c>
      <c r="C405" s="5" t="s">
        <v>169</v>
      </c>
      <c r="D405" s="5" t="s">
        <v>2807</v>
      </c>
      <c r="E405" s="5" t="s">
        <v>2808</v>
      </c>
      <c r="F405" s="5" t="s">
        <v>2809</v>
      </c>
      <c r="G405" s="5" t="s">
        <v>1678</v>
      </c>
      <c r="H405" s="5" t="s">
        <v>2810</v>
      </c>
      <c r="J405" s="5" t="s">
        <v>2841</v>
      </c>
    </row>
    <row r="406" spans="1:10">
      <c r="A406" s="5">
        <v>405</v>
      </c>
      <c r="B406" s="5" t="s">
        <v>1436</v>
      </c>
      <c r="C406" s="5" t="s">
        <v>169</v>
      </c>
      <c r="D406" s="5" t="s">
        <v>2811</v>
      </c>
      <c r="E406" s="5" t="s">
        <v>2812</v>
      </c>
      <c r="F406" s="5" t="s">
        <v>2813</v>
      </c>
      <c r="G406" s="5" t="s">
        <v>1449</v>
      </c>
      <c r="H406" s="5" t="s">
        <v>2814</v>
      </c>
      <c r="J406" s="5" t="s">
        <v>2841</v>
      </c>
    </row>
    <row r="407" spans="1:10">
      <c r="A407" s="5">
        <v>406</v>
      </c>
      <c r="B407" s="5" t="s">
        <v>1436</v>
      </c>
      <c r="C407" s="5" t="s">
        <v>169</v>
      </c>
      <c r="D407" s="5" t="s">
        <v>2815</v>
      </c>
      <c r="E407" s="5" t="s">
        <v>2816</v>
      </c>
      <c r="F407" s="5" t="s">
        <v>2817</v>
      </c>
      <c r="G407" s="5" t="s">
        <v>1449</v>
      </c>
      <c r="H407" s="5" t="s">
        <v>1616</v>
      </c>
      <c r="J407" s="5" t="s">
        <v>2841</v>
      </c>
    </row>
    <row r="408" spans="1:10">
      <c r="A408" s="5">
        <v>407</v>
      </c>
      <c r="B408" s="5" t="s">
        <v>1436</v>
      </c>
      <c r="C408" s="5" t="s">
        <v>169</v>
      </c>
      <c r="D408" s="5" t="s">
        <v>2818</v>
      </c>
      <c r="E408" s="5" t="s">
        <v>2819</v>
      </c>
      <c r="F408" s="5" t="s">
        <v>2820</v>
      </c>
      <c r="G408" s="5" t="s">
        <v>1620</v>
      </c>
      <c r="H408" s="5" t="s">
        <v>2821</v>
      </c>
      <c r="J408" s="5" t="s">
        <v>2841</v>
      </c>
    </row>
    <row r="409" spans="1:10">
      <c r="A409" s="5">
        <v>408</v>
      </c>
      <c r="B409" s="5" t="s">
        <v>1436</v>
      </c>
      <c r="C409" s="5" t="s">
        <v>169</v>
      </c>
      <c r="D409" s="5" t="s">
        <v>3036</v>
      </c>
      <c r="E409" s="5" t="s">
        <v>3037</v>
      </c>
      <c r="F409" s="5" t="s">
        <v>2875</v>
      </c>
      <c r="G409" s="5" t="s">
        <v>3038</v>
      </c>
      <c r="J409" s="5" t="s">
        <v>2841</v>
      </c>
    </row>
    <row r="410" spans="1:10">
      <c r="A410" s="5">
        <v>409</v>
      </c>
      <c r="B410" s="5" t="s">
        <v>1436</v>
      </c>
      <c r="C410" s="5" t="s">
        <v>169</v>
      </c>
      <c r="D410" s="5" t="s">
        <v>2822</v>
      </c>
      <c r="E410" s="5" t="s">
        <v>2823</v>
      </c>
      <c r="F410" s="5" t="s">
        <v>2824</v>
      </c>
      <c r="G410" s="5" t="s">
        <v>2825</v>
      </c>
      <c r="J410" s="5" t="s">
        <v>2841</v>
      </c>
    </row>
    <row r="411" spans="1:10">
      <c r="A411" s="5">
        <v>410</v>
      </c>
      <c r="B411" s="5" t="s">
        <v>1436</v>
      </c>
      <c r="C411" s="5" t="s">
        <v>169</v>
      </c>
      <c r="D411" s="5" t="s">
        <v>3039</v>
      </c>
      <c r="E411" s="5" t="s">
        <v>3040</v>
      </c>
      <c r="F411" s="5" t="s">
        <v>3041</v>
      </c>
      <c r="G411" s="5" t="s">
        <v>1570</v>
      </c>
      <c r="J411" s="5" t="s">
        <v>2841</v>
      </c>
    </row>
    <row r="412" spans="1:10">
      <c r="A412" s="5">
        <v>411</v>
      </c>
      <c r="B412" s="5" t="s">
        <v>1436</v>
      </c>
      <c r="C412" s="5" t="s">
        <v>169</v>
      </c>
      <c r="D412" s="5" t="s">
        <v>2826</v>
      </c>
      <c r="E412" s="5" t="s">
        <v>2827</v>
      </c>
      <c r="F412" s="5" t="s">
        <v>2828</v>
      </c>
      <c r="G412" s="5" t="s">
        <v>1458</v>
      </c>
      <c r="H412" s="5" t="s">
        <v>2829</v>
      </c>
      <c r="J412" s="5" t="s">
        <v>2841</v>
      </c>
    </row>
    <row r="413" spans="1:10">
      <c r="A413" s="5">
        <v>412</v>
      </c>
      <c r="B413" s="5" t="s">
        <v>1436</v>
      </c>
      <c r="C413" s="5" t="s">
        <v>169</v>
      </c>
      <c r="D413" s="5" t="s">
        <v>2830</v>
      </c>
      <c r="E413" s="5" t="s">
        <v>2831</v>
      </c>
      <c r="F413" s="5" t="s">
        <v>2751</v>
      </c>
      <c r="G413" s="5" t="s">
        <v>2832</v>
      </c>
      <c r="J413" s="5" t="s">
        <v>2841</v>
      </c>
    </row>
    <row r="414" spans="1:10">
      <c r="A414" s="5">
        <v>413</v>
      </c>
      <c r="B414" s="5" t="s">
        <v>1436</v>
      </c>
      <c r="C414" s="5" t="s">
        <v>169</v>
      </c>
      <c r="D414" s="5" t="s">
        <v>2833</v>
      </c>
      <c r="E414" s="5" t="s">
        <v>2834</v>
      </c>
      <c r="F414" s="5" t="s">
        <v>1439</v>
      </c>
      <c r="G414" s="5" t="s">
        <v>2835</v>
      </c>
      <c r="H414" s="5" t="s">
        <v>1445</v>
      </c>
      <c r="J414" s="5" t="s">
        <v>2841</v>
      </c>
    </row>
    <row r="415" spans="1:10">
      <c r="A415" s="5">
        <v>414</v>
      </c>
      <c r="B415" s="5" t="s">
        <v>1436</v>
      </c>
      <c r="C415" s="5" t="s">
        <v>169</v>
      </c>
      <c r="D415" s="5" t="s">
        <v>2836</v>
      </c>
      <c r="E415" s="5" t="s">
        <v>2837</v>
      </c>
      <c r="F415" s="5" t="s">
        <v>2838</v>
      </c>
      <c r="G415" s="5" t="s">
        <v>2839</v>
      </c>
      <c r="H415" s="5" t="s">
        <v>2840</v>
      </c>
      <c r="J415" s="5" t="s">
        <v>2841</v>
      </c>
    </row>
  </sheetData>
  <sheetProtection formatColumns="0" formatRows="0"/>
  <phoneticPr fontId="13" type="noConversion"/>
  <pageMargins left="0.75" right="0.75" top="1" bottom="1" header="0.5" footer="0.5"/>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1">
    <tabColor rgb="FFCCCCFF"/>
    <pageSetUpPr fitToPage="1"/>
  </sheetPr>
  <dimension ref="A1:IV20"/>
  <sheetViews>
    <sheetView showGridLines="0" topLeftCell="C3" zoomScaleNormal="100" workbookViewId="0">
      <selection activeCell="E12" sqref="E12:E16"/>
    </sheetView>
  </sheetViews>
  <sheetFormatPr defaultRowHeight="14.25"/>
  <cols>
    <col min="1" max="1" width="9.140625" style="125" hidden="1" customWidth="1"/>
    <col min="2" max="2" width="9.140625" style="36" hidden="1" customWidth="1"/>
    <col min="3" max="3" width="3.7109375" style="232" customWidth="1"/>
    <col min="4" max="4" width="6.28515625" style="36" customWidth="1"/>
    <col min="5" max="5" width="46.42578125" style="36" customWidth="1"/>
    <col min="6" max="6" width="3.7109375" style="36" customWidth="1"/>
    <col min="7" max="7" width="5.7109375" style="36" customWidth="1"/>
    <col min="8" max="8" width="41.42578125" style="36" bestFit="1" customWidth="1"/>
    <col min="9" max="9" width="3.7109375" style="36" customWidth="1"/>
    <col min="10" max="10" width="5.7109375" style="36" customWidth="1"/>
    <col min="11" max="11" width="32.5703125" style="36" customWidth="1"/>
    <col min="12" max="12" width="14.85546875" style="36" customWidth="1"/>
    <col min="13" max="13" width="3.7109375" style="212" hidden="1" customWidth="1"/>
    <col min="14" max="16" width="9.140625" style="212" hidden="1" customWidth="1"/>
    <col min="17" max="17" width="25.7109375" style="359" hidden="1" customWidth="1"/>
    <col min="18" max="18" width="14.42578125" style="212" hidden="1" customWidth="1"/>
    <col min="19" max="22" width="9.140625" style="356"/>
    <col min="23" max="16384" width="9.140625" style="36"/>
  </cols>
  <sheetData>
    <row r="1" spans="1:256" s="202" customFormat="1" ht="16.5" hidden="1" customHeight="1">
      <c r="C1" s="350"/>
      <c r="H1" s="350"/>
      <c r="I1" s="350"/>
      <c r="J1" s="350"/>
      <c r="K1" s="350" t="s">
        <v>515</v>
      </c>
      <c r="L1" s="360" t="s">
        <v>401</v>
      </c>
      <c r="M1" s="395" t="s">
        <v>514</v>
      </c>
      <c r="N1" s="395"/>
      <c r="O1" s="395"/>
      <c r="P1" s="395"/>
      <c r="Q1" s="396"/>
      <c r="R1" s="395"/>
      <c r="S1" s="395"/>
      <c r="T1" s="395"/>
      <c r="U1" s="395"/>
      <c r="V1" s="395"/>
      <c r="W1" s="360"/>
      <c r="X1" s="360"/>
      <c r="Y1" s="360"/>
      <c r="Z1" s="360"/>
      <c r="AA1" s="360"/>
      <c r="AB1" s="360"/>
      <c r="AC1" s="360"/>
      <c r="AD1" s="360"/>
      <c r="AE1" s="360"/>
      <c r="AF1" s="360"/>
      <c r="AG1" s="360"/>
      <c r="AH1" s="360"/>
      <c r="AI1" s="360"/>
      <c r="AJ1" s="360"/>
      <c r="AK1" s="360"/>
      <c r="AL1" s="360"/>
      <c r="AM1" s="360"/>
      <c r="AN1" s="360"/>
      <c r="AO1" s="360"/>
      <c r="AP1" s="360"/>
      <c r="AQ1" s="360"/>
      <c r="AR1" s="360"/>
      <c r="AS1" s="360"/>
      <c r="AT1" s="360"/>
      <c r="AU1" s="360"/>
      <c r="AV1" s="360"/>
      <c r="AW1" s="360"/>
      <c r="AX1" s="360"/>
      <c r="AY1" s="360"/>
      <c r="AZ1" s="360"/>
      <c r="BA1" s="360"/>
      <c r="BB1" s="360"/>
      <c r="BC1" s="360"/>
      <c r="BD1" s="360"/>
      <c r="BE1" s="360"/>
      <c r="BF1" s="360"/>
      <c r="BG1" s="360"/>
      <c r="BH1" s="360"/>
      <c r="BI1" s="360"/>
      <c r="BJ1" s="360"/>
      <c r="BK1" s="360"/>
      <c r="BL1" s="360"/>
      <c r="BM1" s="360"/>
      <c r="BN1" s="360"/>
      <c r="BO1" s="360"/>
      <c r="BP1" s="360"/>
      <c r="BQ1" s="360"/>
      <c r="BR1" s="360"/>
      <c r="BS1" s="360"/>
      <c r="BT1" s="360"/>
      <c r="BU1" s="360"/>
      <c r="BV1" s="360"/>
      <c r="BW1" s="360"/>
      <c r="BX1" s="360"/>
      <c r="BY1" s="360"/>
      <c r="BZ1" s="360"/>
      <c r="CA1" s="360"/>
      <c r="CB1" s="360"/>
      <c r="CC1" s="360"/>
      <c r="CD1" s="360"/>
      <c r="CE1" s="360"/>
      <c r="CF1" s="360"/>
      <c r="CG1" s="360"/>
      <c r="CH1" s="360"/>
      <c r="CI1" s="360"/>
      <c r="CJ1" s="360"/>
      <c r="CK1" s="360"/>
      <c r="CL1" s="360"/>
      <c r="CM1" s="360"/>
      <c r="CN1" s="360"/>
      <c r="CO1" s="360"/>
      <c r="CP1" s="360"/>
      <c r="CQ1" s="360"/>
      <c r="CR1" s="360"/>
      <c r="CS1" s="360"/>
      <c r="CT1" s="360"/>
      <c r="CU1" s="360"/>
      <c r="CV1" s="360"/>
      <c r="CW1" s="360"/>
      <c r="CX1" s="360"/>
      <c r="CY1" s="360"/>
      <c r="CZ1" s="360"/>
      <c r="DA1" s="360"/>
      <c r="DB1" s="360"/>
      <c r="DC1" s="360"/>
      <c r="DD1" s="360"/>
      <c r="DE1" s="360"/>
      <c r="DF1" s="360"/>
      <c r="DG1" s="360"/>
      <c r="DH1" s="360"/>
      <c r="DI1" s="360"/>
      <c r="DJ1" s="360"/>
      <c r="DK1" s="360"/>
      <c r="DL1" s="360"/>
      <c r="DM1" s="360"/>
      <c r="DN1" s="360"/>
      <c r="DO1" s="360"/>
      <c r="DP1" s="360"/>
      <c r="DQ1" s="360"/>
      <c r="DR1" s="360"/>
      <c r="DS1" s="360"/>
      <c r="DT1" s="360"/>
      <c r="DU1" s="360"/>
      <c r="DV1" s="360"/>
      <c r="DW1" s="360"/>
      <c r="DX1" s="360"/>
      <c r="DY1" s="360"/>
      <c r="DZ1" s="360"/>
      <c r="EA1" s="360"/>
      <c r="EB1" s="360"/>
      <c r="EC1" s="360"/>
      <c r="ED1" s="360"/>
      <c r="EE1" s="360"/>
      <c r="EF1" s="360"/>
      <c r="EG1" s="360"/>
      <c r="EH1" s="360"/>
      <c r="EI1" s="360"/>
      <c r="EJ1" s="360"/>
      <c r="EK1" s="360"/>
      <c r="EL1" s="360"/>
      <c r="EM1" s="360"/>
      <c r="EN1" s="360"/>
      <c r="EO1" s="360"/>
      <c r="EP1" s="360"/>
      <c r="EQ1" s="360"/>
      <c r="ER1" s="360"/>
      <c r="ES1" s="360"/>
      <c r="ET1" s="360"/>
      <c r="EU1" s="360"/>
      <c r="EV1" s="360"/>
      <c r="EW1" s="360"/>
      <c r="EX1" s="360"/>
      <c r="EY1" s="360"/>
      <c r="EZ1" s="360"/>
      <c r="FA1" s="360"/>
      <c r="FB1" s="360"/>
      <c r="FC1" s="360"/>
      <c r="FD1" s="360"/>
      <c r="FE1" s="360"/>
      <c r="FF1" s="360"/>
      <c r="FG1" s="360"/>
      <c r="FH1" s="360"/>
      <c r="FI1" s="360"/>
      <c r="FJ1" s="360"/>
      <c r="FK1" s="360"/>
      <c r="FL1" s="360"/>
      <c r="FM1" s="360"/>
      <c r="FN1" s="360"/>
      <c r="FO1" s="360"/>
      <c r="FP1" s="360"/>
      <c r="FQ1" s="360"/>
      <c r="FR1" s="360"/>
      <c r="FS1" s="360"/>
      <c r="FT1" s="360"/>
      <c r="FU1" s="360"/>
      <c r="FV1" s="360"/>
      <c r="FW1" s="360"/>
      <c r="FX1" s="360"/>
      <c r="FY1" s="360"/>
      <c r="FZ1" s="360"/>
      <c r="GA1" s="360"/>
      <c r="GB1" s="360"/>
      <c r="GC1" s="360"/>
      <c r="GD1" s="360"/>
      <c r="GE1" s="360"/>
      <c r="GF1" s="360"/>
      <c r="GG1" s="360"/>
      <c r="GH1" s="360"/>
      <c r="GI1" s="360"/>
      <c r="GJ1" s="360"/>
      <c r="GK1" s="360"/>
      <c r="GL1" s="360"/>
      <c r="GM1" s="360"/>
      <c r="GN1" s="360"/>
      <c r="GO1" s="360"/>
      <c r="GP1" s="360"/>
      <c r="GQ1" s="360"/>
      <c r="GR1" s="360"/>
      <c r="GS1" s="360"/>
      <c r="GT1" s="360"/>
      <c r="GU1" s="360"/>
      <c r="GV1" s="360"/>
      <c r="GW1" s="360"/>
      <c r="GX1" s="360"/>
      <c r="GY1" s="360"/>
      <c r="GZ1" s="360"/>
      <c r="HA1" s="360"/>
      <c r="HB1" s="360"/>
      <c r="HC1" s="360"/>
      <c r="HD1" s="360"/>
      <c r="HE1" s="360"/>
      <c r="HF1" s="360"/>
      <c r="HG1" s="360"/>
      <c r="HH1" s="360"/>
      <c r="HI1" s="360"/>
      <c r="HJ1" s="360"/>
      <c r="HK1" s="360"/>
      <c r="HL1" s="360"/>
      <c r="HM1" s="360"/>
      <c r="HN1" s="360"/>
      <c r="HO1" s="360"/>
      <c r="HP1" s="360"/>
      <c r="HQ1" s="360"/>
      <c r="HR1" s="360"/>
      <c r="HS1" s="360"/>
      <c r="HT1" s="360"/>
      <c r="HU1" s="360"/>
      <c r="HV1" s="360"/>
      <c r="HW1" s="360"/>
      <c r="HX1" s="360"/>
      <c r="HY1" s="360"/>
      <c r="HZ1" s="360"/>
      <c r="IA1" s="360"/>
      <c r="IB1" s="360"/>
      <c r="IC1" s="360"/>
      <c r="ID1" s="360"/>
      <c r="IE1" s="360"/>
      <c r="IF1" s="360"/>
      <c r="IG1" s="360"/>
      <c r="IH1" s="360"/>
      <c r="II1" s="360"/>
      <c r="IJ1" s="360"/>
      <c r="IK1" s="360"/>
      <c r="IL1" s="360"/>
      <c r="IM1" s="360"/>
      <c r="IN1" s="360"/>
      <c r="IO1" s="360"/>
      <c r="IP1" s="360"/>
      <c r="IQ1" s="360"/>
      <c r="IR1" s="360"/>
      <c r="IS1" s="360"/>
      <c r="IT1" s="360"/>
      <c r="IU1" s="360"/>
      <c r="IV1" s="360"/>
    </row>
    <row r="2" spans="1:256" s="364" customFormat="1" ht="16.5" hidden="1" customHeight="1">
      <c r="A2" s="361"/>
      <c r="B2" s="361"/>
      <c r="C2" s="362"/>
      <c r="D2" s="361"/>
      <c r="E2" s="361"/>
      <c r="F2" s="361"/>
      <c r="G2" s="361"/>
      <c r="H2" s="361"/>
      <c r="I2" s="361"/>
      <c r="J2" s="361"/>
      <c r="K2" s="361"/>
      <c r="L2" s="361"/>
      <c r="M2" s="395"/>
      <c r="N2" s="395"/>
      <c r="O2" s="395"/>
      <c r="P2" s="395"/>
      <c r="Q2" s="396"/>
      <c r="R2" s="395"/>
      <c r="S2" s="363"/>
      <c r="T2" s="363"/>
      <c r="U2" s="363"/>
      <c r="V2" s="363"/>
      <c r="W2" s="362"/>
      <c r="X2" s="362"/>
      <c r="Y2" s="362"/>
      <c r="Z2" s="362"/>
      <c r="AA2" s="362"/>
      <c r="AB2" s="362"/>
      <c r="AC2" s="362"/>
      <c r="AD2" s="362"/>
      <c r="AE2" s="362"/>
      <c r="AF2" s="362"/>
      <c r="AG2" s="362"/>
      <c r="AH2" s="362"/>
      <c r="AI2" s="362"/>
      <c r="AJ2" s="362"/>
      <c r="AK2" s="362"/>
      <c r="AL2" s="362"/>
      <c r="AM2" s="362"/>
      <c r="AN2" s="362"/>
      <c r="AO2" s="362"/>
      <c r="AP2" s="362"/>
      <c r="AQ2" s="362"/>
      <c r="AR2" s="362"/>
      <c r="AS2" s="362"/>
      <c r="AT2" s="362"/>
      <c r="AU2" s="362"/>
      <c r="AV2" s="362"/>
      <c r="AW2" s="362"/>
      <c r="AX2" s="362"/>
      <c r="AY2" s="362"/>
      <c r="AZ2" s="362"/>
      <c r="BA2" s="362"/>
      <c r="BB2" s="362"/>
      <c r="BC2" s="362"/>
      <c r="BD2" s="362"/>
      <c r="BE2" s="362"/>
      <c r="BF2" s="362"/>
      <c r="BG2" s="362"/>
      <c r="BH2" s="362"/>
      <c r="BI2" s="362"/>
      <c r="BJ2" s="362"/>
      <c r="BK2" s="362"/>
      <c r="BL2" s="362"/>
      <c r="BM2" s="362"/>
      <c r="BN2" s="362"/>
      <c r="BO2" s="362"/>
      <c r="BP2" s="362"/>
      <c r="BQ2" s="362"/>
      <c r="BR2" s="362"/>
      <c r="BS2" s="362"/>
      <c r="BT2" s="362"/>
      <c r="BU2" s="362"/>
      <c r="BV2" s="362"/>
      <c r="BW2" s="362"/>
      <c r="BX2" s="362"/>
      <c r="BY2" s="362"/>
      <c r="BZ2" s="362"/>
      <c r="CA2" s="362"/>
      <c r="CB2" s="362"/>
      <c r="CC2" s="362"/>
      <c r="CD2" s="362"/>
      <c r="CE2" s="362"/>
      <c r="CF2" s="362"/>
      <c r="CG2" s="362"/>
      <c r="CH2" s="362"/>
      <c r="CI2" s="362"/>
      <c r="CJ2" s="362"/>
      <c r="CK2" s="362"/>
      <c r="CL2" s="362"/>
      <c r="CM2" s="362"/>
      <c r="CN2" s="362"/>
      <c r="CO2" s="362"/>
      <c r="CP2" s="362"/>
      <c r="CQ2" s="362"/>
      <c r="CR2" s="362"/>
      <c r="CS2" s="362"/>
      <c r="CT2" s="362"/>
      <c r="CU2" s="362"/>
      <c r="CV2" s="362"/>
      <c r="CW2" s="362"/>
      <c r="CX2" s="362"/>
      <c r="CY2" s="362"/>
      <c r="CZ2" s="362"/>
      <c r="DA2" s="362"/>
      <c r="DB2" s="362"/>
      <c r="DC2" s="362"/>
      <c r="DD2" s="362"/>
      <c r="DE2" s="362"/>
      <c r="DF2" s="362"/>
      <c r="DG2" s="362"/>
      <c r="DH2" s="362"/>
      <c r="DI2" s="362"/>
      <c r="DJ2" s="362"/>
      <c r="DK2" s="362"/>
      <c r="DL2" s="362"/>
      <c r="DM2" s="362"/>
      <c r="DN2" s="362"/>
      <c r="DO2" s="362"/>
      <c r="DP2" s="362"/>
      <c r="DQ2" s="362"/>
      <c r="DR2" s="362"/>
      <c r="DS2" s="362"/>
      <c r="DT2" s="362"/>
      <c r="DU2" s="362"/>
      <c r="DV2" s="362"/>
      <c r="DW2" s="362"/>
      <c r="DX2" s="362"/>
      <c r="DY2" s="362"/>
      <c r="DZ2" s="362"/>
      <c r="EA2" s="362"/>
      <c r="EB2" s="362"/>
      <c r="EC2" s="362"/>
      <c r="ED2" s="362"/>
      <c r="EE2" s="362"/>
      <c r="EF2" s="362"/>
      <c r="EG2" s="362"/>
      <c r="EH2" s="362"/>
      <c r="EI2" s="362"/>
      <c r="EJ2" s="362"/>
      <c r="EK2" s="362"/>
      <c r="EL2" s="362"/>
      <c r="EM2" s="362"/>
      <c r="EN2" s="362"/>
      <c r="EO2" s="362"/>
      <c r="EP2" s="362"/>
      <c r="EQ2" s="362"/>
      <c r="ER2" s="362"/>
      <c r="ES2" s="362"/>
      <c r="ET2" s="362"/>
    </row>
    <row r="3" spans="1:256" s="126" customFormat="1" ht="3" customHeight="1">
      <c r="A3" s="125"/>
      <c r="B3" s="36"/>
      <c r="C3" s="230"/>
      <c r="D3" s="100"/>
      <c r="E3" s="100"/>
      <c r="F3" s="100"/>
      <c r="G3" s="100"/>
      <c r="H3" s="100"/>
      <c r="I3" s="100"/>
      <c r="J3" s="100"/>
      <c r="K3" s="100"/>
      <c r="L3" s="233"/>
      <c r="M3" s="212"/>
      <c r="N3" s="212"/>
      <c r="O3" s="212"/>
      <c r="P3" s="212"/>
      <c r="Q3" s="359"/>
      <c r="R3" s="212"/>
      <c r="S3" s="356"/>
      <c r="T3" s="356"/>
      <c r="U3" s="356"/>
      <c r="V3" s="356"/>
    </row>
    <row r="4" spans="1:256" s="126" customFormat="1" ht="22.5">
      <c r="A4" s="125"/>
      <c r="B4" s="36"/>
      <c r="C4" s="230"/>
      <c r="D4" s="1152" t="s">
        <v>397</v>
      </c>
      <c r="E4" s="1153"/>
      <c r="F4" s="1153"/>
      <c r="G4" s="1153"/>
      <c r="H4" s="1154"/>
      <c r="I4" s="435"/>
      <c r="M4" s="212"/>
      <c r="N4" s="212"/>
      <c r="O4" s="212"/>
      <c r="P4" s="212"/>
      <c r="Q4" s="359"/>
      <c r="R4" s="212"/>
      <c r="S4" s="356"/>
      <c r="T4" s="356"/>
      <c r="U4" s="356"/>
      <c r="V4" s="356"/>
    </row>
    <row r="5" spans="1:256" s="126" customFormat="1" ht="3" hidden="1" customHeight="1">
      <c r="A5" s="125"/>
      <c r="B5" s="36"/>
      <c r="C5" s="230"/>
      <c r="D5" s="100"/>
      <c r="E5" s="100"/>
      <c r="F5" s="100"/>
      <c r="G5" s="100"/>
      <c r="H5" s="234"/>
      <c r="I5" s="234"/>
      <c r="J5" s="234"/>
      <c r="K5" s="234"/>
      <c r="L5" s="235"/>
      <c r="M5" s="212"/>
      <c r="N5" s="212"/>
      <c r="O5" s="212"/>
      <c r="P5" s="212"/>
      <c r="Q5" s="359"/>
      <c r="R5" s="212"/>
      <c r="S5" s="356"/>
      <c r="T5" s="356"/>
      <c r="U5" s="356"/>
      <c r="V5" s="356"/>
    </row>
    <row r="6" spans="1:256" s="126" customFormat="1" ht="20.100000000000001" hidden="1" customHeight="1">
      <c r="A6" s="236"/>
      <c r="B6" s="236"/>
      <c r="C6" s="230"/>
      <c r="D6" s="1155"/>
      <c r="E6" s="1155"/>
      <c r="F6" s="1156" t="s">
        <v>84</v>
      </c>
      <c r="G6" s="1156"/>
      <c r="H6" s="234"/>
      <c r="I6" s="234"/>
      <c r="J6" s="237"/>
      <c r="K6" s="238"/>
      <c r="L6" s="238"/>
      <c r="M6" s="212"/>
      <c r="N6" s="212"/>
      <c r="O6" s="212"/>
      <c r="P6" s="212"/>
      <c r="Q6" s="359"/>
      <c r="R6" s="212"/>
      <c r="S6" s="356"/>
      <c r="T6" s="356"/>
      <c r="U6" s="356"/>
      <c r="V6" s="356"/>
    </row>
    <row r="7" spans="1:256" ht="3" customHeight="1"/>
    <row r="8" spans="1:256" s="126" customFormat="1">
      <c r="A8" s="125"/>
      <c r="B8" s="36"/>
      <c r="C8" s="230"/>
      <c r="D8" s="1157" t="s">
        <v>16</v>
      </c>
      <c r="E8" s="1157"/>
      <c r="F8" s="1157" t="s">
        <v>398</v>
      </c>
      <c r="G8" s="1157"/>
      <c r="H8" s="1157"/>
      <c r="I8" s="1158" t="s">
        <v>399</v>
      </c>
      <c r="J8" s="1158"/>
      <c r="K8" s="1158"/>
      <c r="L8" s="1158"/>
      <c r="M8" s="212"/>
      <c r="N8" s="212"/>
      <c r="O8" s="212"/>
      <c r="P8" s="212"/>
      <c r="Q8" s="359"/>
      <c r="R8" s="212"/>
      <c r="S8" s="356"/>
      <c r="T8" s="356"/>
      <c r="U8" s="356"/>
      <c r="V8" s="356"/>
    </row>
    <row r="9" spans="1:256" s="126" customFormat="1" ht="20.25" customHeight="1">
      <c r="A9" s="125"/>
      <c r="B9" s="36"/>
      <c r="C9" s="230"/>
      <c r="D9" s="240" t="s">
        <v>92</v>
      </c>
      <c r="E9" s="240" t="s">
        <v>400</v>
      </c>
      <c r="F9" s="1148" t="s">
        <v>92</v>
      </c>
      <c r="G9" s="1149"/>
      <c r="H9" s="241" t="s">
        <v>400</v>
      </c>
      <c r="I9" s="1150" t="s">
        <v>92</v>
      </c>
      <c r="J9" s="1150"/>
      <c r="K9" s="241" t="s">
        <v>400</v>
      </c>
      <c r="L9" s="241" t="s">
        <v>401</v>
      </c>
      <c r="M9" s="212"/>
      <c r="N9" s="212"/>
      <c r="O9" s="212"/>
      <c r="P9" s="212"/>
      <c r="Q9" s="359"/>
      <c r="R9" s="212"/>
      <c r="S9" s="356"/>
      <c r="T9" s="356"/>
      <c r="U9" s="356"/>
      <c r="V9" s="356"/>
    </row>
    <row r="10" spans="1:256" ht="12" customHeight="1">
      <c r="C10" s="249"/>
      <c r="D10" s="354" t="s">
        <v>93</v>
      </c>
      <c r="E10" s="354" t="s">
        <v>49</v>
      </c>
      <c r="F10" s="1151" t="s">
        <v>50</v>
      </c>
      <c r="G10" s="1151"/>
      <c r="H10" s="354" t="s">
        <v>51</v>
      </c>
      <c r="I10" s="1151" t="s">
        <v>68</v>
      </c>
      <c r="J10" s="1151"/>
      <c r="K10" s="354" t="s">
        <v>69</v>
      </c>
      <c r="L10" s="354" t="s">
        <v>183</v>
      </c>
      <c r="M10" s="263"/>
      <c r="N10" s="263"/>
      <c r="O10" s="263"/>
      <c r="P10" s="263"/>
      <c r="Q10" s="239"/>
      <c r="R10" s="263"/>
      <c r="S10" s="355"/>
      <c r="T10" s="355"/>
      <c r="U10" s="355"/>
      <c r="V10" s="355"/>
    </row>
    <row r="11" spans="1:256" s="126" customFormat="1" hidden="1">
      <c r="A11" s="36"/>
      <c r="B11" s="36"/>
      <c r="C11" s="230"/>
      <c r="D11" s="242">
        <v>0</v>
      </c>
      <c r="E11" s="243"/>
      <c r="F11" s="162"/>
      <c r="G11" s="162"/>
      <c r="H11" s="244"/>
      <c r="I11" s="245"/>
      <c r="J11" s="162"/>
      <c r="K11" s="244"/>
      <c r="L11" s="246"/>
      <c r="M11" s="399" t="s">
        <v>522</v>
      </c>
      <c r="N11" s="212"/>
      <c r="O11" s="212"/>
      <c r="P11" s="212" t="s">
        <v>520</v>
      </c>
      <c r="Q11" s="359" t="s">
        <v>521</v>
      </c>
      <c r="R11" s="212" t="s">
        <v>584</v>
      </c>
      <c r="S11" s="356"/>
      <c r="T11" s="356"/>
      <c r="U11" s="356"/>
      <c r="V11" s="356"/>
    </row>
    <row r="12" spans="1:256" s="265" customFormat="1" ht="0.95" customHeight="1">
      <c r="A12" s="89"/>
      <c r="B12" s="186" t="s">
        <v>405</v>
      </c>
      <c r="C12" s="1160"/>
      <c r="D12" s="1157">
        <v>1</v>
      </c>
      <c r="E12" s="1161" t="s">
        <v>2851</v>
      </c>
      <c r="F12" s="1110"/>
      <c r="G12" s="1101">
        <v>0</v>
      </c>
      <c r="H12" s="357"/>
      <c r="I12" s="250"/>
      <c r="J12" s="394" t="s">
        <v>519</v>
      </c>
      <c r="K12" s="734"/>
      <c r="L12" s="266"/>
      <c r="M12" s="830">
        <f>mergeValue(H12)</f>
        <v>0</v>
      </c>
      <c r="N12" s="1008"/>
      <c r="O12" s="1008"/>
      <c r="P12" s="830" t="str">
        <f>IF(ISERROR(MATCH(Q12,MODesc,0)),"n","y")</f>
        <v>n</v>
      </c>
      <c r="Q12" s="1008" t="s">
        <v>2851</v>
      </c>
      <c r="R12" s="830" t="str">
        <f>K12&amp;"("&amp;L12&amp;")"</f>
        <v>()</v>
      </c>
      <c r="S12" s="186"/>
      <c r="T12" s="186"/>
      <c r="U12" s="248"/>
      <c r="V12" s="186"/>
      <c r="W12" s="186"/>
      <c r="X12" s="186"/>
      <c r="Y12" s="264"/>
      <c r="Z12" s="264"/>
      <c r="AA12" s="597"/>
      <c r="AB12" s="597"/>
      <c r="AC12" s="597"/>
      <c r="AD12" s="597"/>
      <c r="AE12" s="597"/>
      <c r="AF12" s="597"/>
      <c r="AG12" s="597"/>
      <c r="AH12" s="597"/>
      <c r="AI12" s="597"/>
      <c r="AJ12" s="597"/>
      <c r="AK12" s="597"/>
      <c r="AL12" s="597"/>
      <c r="AM12" s="597"/>
      <c r="AN12" s="597"/>
      <c r="AO12" s="597"/>
      <c r="AP12" s="597"/>
      <c r="AQ12" s="597"/>
      <c r="AR12" s="597"/>
      <c r="AS12" s="597"/>
      <c r="AT12" s="597"/>
      <c r="AU12" s="597"/>
      <c r="AV12" s="597"/>
      <c r="AW12" s="597"/>
      <c r="AX12" s="597"/>
      <c r="AY12" s="597"/>
      <c r="AZ12" s="597"/>
      <c r="BA12" s="597"/>
      <c r="BB12" s="597"/>
      <c r="BC12" s="597"/>
      <c r="BD12" s="597"/>
      <c r="BE12" s="597"/>
      <c r="BF12" s="597"/>
      <c r="BG12" s="597"/>
      <c r="BH12" s="597"/>
      <c r="BI12" s="597"/>
      <c r="BJ12" s="597"/>
      <c r="BK12" s="597"/>
      <c r="BL12" s="597"/>
      <c r="BM12" s="597"/>
      <c r="BN12" s="597"/>
      <c r="BO12" s="597"/>
      <c r="BP12" s="597"/>
      <c r="BQ12" s="597"/>
      <c r="BR12" s="597"/>
      <c r="BS12" s="597"/>
      <c r="BT12" s="597"/>
      <c r="BU12" s="597"/>
      <c r="BV12" s="264"/>
      <c r="BW12" s="264"/>
      <c r="BX12" s="264"/>
      <c r="BY12" s="264"/>
      <c r="BZ12" s="264"/>
      <c r="CA12" s="264"/>
      <c r="CB12" s="264"/>
      <c r="CC12" s="264"/>
      <c r="CD12" s="264"/>
      <c r="CE12" s="264"/>
    </row>
    <row r="13" spans="1:256" s="265" customFormat="1" ht="0.95" customHeight="1">
      <c r="A13" s="89"/>
      <c r="B13" s="186" t="s">
        <v>405</v>
      </c>
      <c r="C13" s="1160"/>
      <c r="D13" s="1157"/>
      <c r="E13" s="1162"/>
      <c r="F13" s="1163"/>
      <c r="G13" s="1157">
        <v>1</v>
      </c>
      <c r="H13" s="1159" t="s">
        <v>945</v>
      </c>
      <c r="I13" s="250"/>
      <c r="J13" s="394" t="s">
        <v>519</v>
      </c>
      <c r="K13" s="734"/>
      <c r="L13" s="266"/>
      <c r="M13" s="830" t="str">
        <f>mergeValue(H13)</f>
        <v>Город Челябинск</v>
      </c>
      <c r="N13" s="1008"/>
      <c r="O13" s="1008"/>
      <c r="P13" s="1008"/>
      <c r="Q13" s="1008"/>
      <c r="R13" s="830" t="str">
        <f>K13&amp;"("&amp;L13&amp;")"</f>
        <v>()</v>
      </c>
      <c r="S13" s="186"/>
      <c r="T13" s="186"/>
      <c r="U13" s="248"/>
      <c r="V13" s="186"/>
      <c r="W13" s="186"/>
      <c r="X13" s="186"/>
      <c r="Y13" s="264"/>
      <c r="Z13" s="264"/>
      <c r="AA13" s="597"/>
      <c r="AB13" s="597"/>
      <c r="AC13" s="597"/>
      <c r="AD13" s="597"/>
      <c r="AE13" s="597"/>
      <c r="AF13" s="597"/>
      <c r="AG13" s="597"/>
      <c r="AH13" s="597"/>
      <c r="AI13" s="597"/>
      <c r="AJ13" s="597"/>
      <c r="AK13" s="597"/>
      <c r="AL13" s="597"/>
      <c r="AM13" s="597"/>
      <c r="AN13" s="597"/>
      <c r="AO13" s="597"/>
      <c r="AP13" s="597"/>
      <c r="AQ13" s="597"/>
      <c r="AR13" s="597"/>
      <c r="AS13" s="597"/>
      <c r="AT13" s="597"/>
      <c r="AU13" s="597"/>
      <c r="AV13" s="597"/>
      <c r="AW13" s="597"/>
      <c r="AX13" s="597"/>
      <c r="AY13" s="597"/>
      <c r="AZ13" s="597"/>
      <c r="BA13" s="597"/>
      <c r="BB13" s="597"/>
      <c r="BC13" s="597"/>
      <c r="BD13" s="597"/>
      <c r="BE13" s="597"/>
      <c r="BF13" s="597"/>
      <c r="BG13" s="597"/>
      <c r="BH13" s="597"/>
      <c r="BI13" s="597"/>
      <c r="BJ13" s="597"/>
      <c r="BK13" s="597"/>
      <c r="BL13" s="597"/>
      <c r="BM13" s="597"/>
      <c r="BN13" s="597"/>
      <c r="BO13" s="597"/>
      <c r="BP13" s="597"/>
      <c r="BQ13" s="597"/>
      <c r="BR13" s="597"/>
      <c r="BS13" s="597"/>
      <c r="BT13" s="597"/>
      <c r="BU13" s="597"/>
      <c r="BV13" s="264"/>
      <c r="BW13" s="264"/>
      <c r="BX13" s="264"/>
      <c r="BY13" s="264"/>
      <c r="BZ13" s="264"/>
      <c r="CA13" s="264"/>
      <c r="CB13" s="264"/>
      <c r="CC13" s="264"/>
      <c r="CD13" s="264"/>
      <c r="CE13" s="264"/>
    </row>
    <row r="14" spans="1:256" s="265" customFormat="1" ht="15" customHeight="1">
      <c r="A14" s="89"/>
      <c r="B14" s="186" t="s">
        <v>405</v>
      </c>
      <c r="C14" s="1160"/>
      <c r="D14" s="1157"/>
      <c r="E14" s="1162"/>
      <c r="F14" s="1164"/>
      <c r="G14" s="1157"/>
      <c r="H14" s="1159"/>
      <c r="I14" s="1118"/>
      <c r="J14" s="1101">
        <v>1</v>
      </c>
      <c r="K14" s="1109" t="s">
        <v>945</v>
      </c>
      <c r="L14" s="247" t="s">
        <v>946</v>
      </c>
      <c r="M14" s="830" t="str">
        <f>mergeValue(H14)</f>
        <v>Город Челябинск</v>
      </c>
      <c r="N14" s="1008"/>
      <c r="O14" s="1008"/>
      <c r="P14" s="1008"/>
      <c r="Q14" s="1008"/>
      <c r="R14" s="830" t="str">
        <f>K14&amp;" ("&amp;L14&amp;")"</f>
        <v>Город Челябинск (75701000)</v>
      </c>
      <c r="S14" s="186"/>
      <c r="T14" s="186"/>
      <c r="U14" s="248"/>
      <c r="V14" s="186"/>
      <c r="W14" s="186"/>
      <c r="X14" s="186"/>
      <c r="Y14" s="264"/>
      <c r="Z14" s="264"/>
      <c r="AA14" s="597"/>
      <c r="AB14" s="597"/>
      <c r="AC14" s="597"/>
      <c r="AD14" s="597"/>
      <c r="AE14" s="597"/>
      <c r="AF14" s="597"/>
      <c r="AG14" s="597"/>
      <c r="AH14" s="597"/>
      <c r="AI14" s="597"/>
      <c r="AJ14" s="597"/>
      <c r="AK14" s="597"/>
      <c r="AL14" s="597"/>
      <c r="AM14" s="597"/>
      <c r="AN14" s="597"/>
      <c r="AO14" s="597"/>
      <c r="AP14" s="597"/>
      <c r="AQ14" s="597"/>
      <c r="AR14" s="597"/>
      <c r="AS14" s="597"/>
      <c r="AT14" s="597"/>
      <c r="AU14" s="597"/>
      <c r="AV14" s="597"/>
      <c r="AW14" s="597"/>
      <c r="AX14" s="597"/>
      <c r="AY14" s="597"/>
      <c r="AZ14" s="597"/>
      <c r="BA14" s="597"/>
      <c r="BB14" s="597"/>
      <c r="BC14" s="597"/>
      <c r="BD14" s="597"/>
      <c r="BE14" s="597"/>
      <c r="BF14" s="597"/>
      <c r="BG14" s="597"/>
      <c r="BH14" s="597"/>
      <c r="BI14" s="597"/>
      <c r="BJ14" s="597"/>
      <c r="BK14" s="597"/>
      <c r="BL14" s="597"/>
      <c r="BM14" s="597"/>
      <c r="BN14" s="597"/>
      <c r="BO14" s="597"/>
      <c r="BP14" s="597"/>
      <c r="BQ14" s="597"/>
      <c r="BR14" s="597"/>
      <c r="BS14" s="597"/>
      <c r="BT14" s="597"/>
      <c r="BU14" s="597"/>
      <c r="BV14" s="264"/>
      <c r="BW14" s="264"/>
      <c r="BX14" s="264"/>
      <c r="BY14" s="264"/>
      <c r="BZ14" s="264"/>
      <c r="CA14" s="264"/>
      <c r="CB14" s="264"/>
      <c r="CC14" s="264"/>
      <c r="CD14" s="264"/>
      <c r="CE14" s="264"/>
    </row>
    <row r="15" spans="1:256" s="126" customFormat="1" ht="0.95" customHeight="1">
      <c r="A15" s="36"/>
      <c r="B15" s="36" t="s">
        <v>402</v>
      </c>
      <c r="C15" s="230"/>
      <c r="D15" s="250"/>
      <c r="E15" s="203"/>
      <c r="F15" s="252"/>
      <c r="G15" s="252"/>
      <c r="H15" s="252"/>
      <c r="I15" s="252"/>
      <c r="J15" s="252"/>
      <c r="K15" s="252"/>
      <c r="L15" s="253"/>
      <c r="M15" s="399"/>
      <c r="N15" s="212"/>
      <c r="O15" s="212"/>
      <c r="P15" s="212"/>
      <c r="Q15" s="359" t="s">
        <v>19</v>
      </c>
      <c r="R15" s="212"/>
      <c r="S15" s="356"/>
      <c r="T15" s="356"/>
      <c r="U15" s="356"/>
      <c r="V15" s="356"/>
    </row>
    <row r="16" spans="1:256" s="126" customFormat="1" ht="21" customHeight="1">
      <c r="A16" s="125"/>
      <c r="B16" s="36"/>
      <c r="C16" s="232"/>
      <c r="D16" s="254"/>
      <c r="E16" s="254"/>
      <c r="F16" s="254"/>
      <c r="G16" s="254"/>
      <c r="H16" s="254"/>
      <c r="I16" s="254"/>
      <c r="J16" s="254"/>
      <c r="K16" s="254"/>
      <c r="L16" s="254"/>
      <c r="M16" s="212"/>
      <c r="N16" s="212"/>
      <c r="O16" s="212"/>
      <c r="P16" s="212"/>
      <c r="Q16" s="359"/>
      <c r="R16" s="212"/>
      <c r="S16" s="356"/>
      <c r="T16" s="356"/>
      <c r="U16" s="356"/>
      <c r="V16" s="356"/>
    </row>
    <row r="17" spans="1:22" s="126" customFormat="1">
      <c r="A17" s="125"/>
      <c r="B17" s="36"/>
      <c r="C17" s="232"/>
      <c r="D17" s="36"/>
      <c r="E17" s="36"/>
      <c r="F17" s="36"/>
      <c r="G17" s="36"/>
      <c r="H17" s="36"/>
      <c r="I17" s="36"/>
      <c r="J17" s="36"/>
      <c r="K17" s="36"/>
      <c r="L17" s="36"/>
      <c r="M17" s="212"/>
      <c r="N17" s="212"/>
      <c r="O17" s="212"/>
      <c r="P17" s="212"/>
      <c r="Q17" s="359"/>
      <c r="R17" s="212"/>
      <c r="S17" s="356"/>
      <c r="T17" s="356"/>
      <c r="U17" s="356"/>
      <c r="V17" s="356"/>
    </row>
    <row r="18" spans="1:22" s="126" customFormat="1" ht="0.75" customHeight="1">
      <c r="A18" s="125"/>
      <c r="B18" s="36"/>
      <c r="C18" s="232"/>
      <c r="D18" s="36"/>
      <c r="E18" s="36"/>
      <c r="F18" s="36"/>
      <c r="G18" s="36"/>
      <c r="H18" s="36"/>
      <c r="I18" s="36"/>
      <c r="J18" s="36"/>
      <c r="K18" s="36"/>
      <c r="L18" s="36"/>
      <c r="M18" s="212"/>
      <c r="N18" s="212"/>
      <c r="O18" s="212"/>
      <c r="P18" s="212"/>
      <c r="Q18" s="359"/>
      <c r="R18" s="212"/>
      <c r="S18" s="356"/>
      <c r="T18" s="356"/>
      <c r="U18" s="356"/>
      <c r="V18" s="356"/>
    </row>
    <row r="19" spans="1:22" s="256" customFormat="1" ht="10.5">
      <c r="A19" s="255"/>
      <c r="C19" s="257"/>
      <c r="D19" s="258"/>
      <c r="E19" s="258"/>
      <c r="M19" s="212"/>
      <c r="N19" s="212"/>
      <c r="O19" s="212"/>
      <c r="P19" s="212"/>
      <c r="Q19" s="359"/>
      <c r="R19" s="212"/>
      <c r="S19" s="356"/>
      <c r="T19" s="356"/>
      <c r="U19" s="356"/>
      <c r="V19" s="356"/>
    </row>
    <row r="20" spans="1:22" s="256" customFormat="1" ht="10.5">
      <c r="A20" s="255"/>
      <c r="C20" s="257"/>
      <c r="D20" s="258"/>
      <c r="E20" s="258"/>
      <c r="M20" s="212"/>
      <c r="N20" s="212"/>
      <c r="O20" s="212"/>
      <c r="P20" s="212"/>
      <c r="Q20" s="359"/>
      <c r="R20" s="212"/>
      <c r="S20" s="356"/>
      <c r="T20" s="356"/>
      <c r="U20" s="356"/>
      <c r="V20" s="356"/>
    </row>
  </sheetData>
  <sheetProtection algorithmName="SHA-512" hashValue="3FIWiHd9A6WaC3nVWhZYPMvku6YwHKU034v1GHctCMOePLTTZGixu6k7DVcqylPl/jpKfjMco615QZBr/XOxAA==" saltValue="nIkD8U+eKJGHbxcSAk2X0g==" spinCount="100000" sheet="1" objects="1" scenarios="1" formatColumns="0" formatRows="0"/>
  <mergeCells count="16">
    <mergeCell ref="H13:H14"/>
    <mergeCell ref="C12:C14"/>
    <mergeCell ref="D12:D14"/>
    <mergeCell ref="E12:E14"/>
    <mergeCell ref="F13:F14"/>
    <mergeCell ref="G13:G14"/>
    <mergeCell ref="F9:G9"/>
    <mergeCell ref="I9:J9"/>
    <mergeCell ref="F10:G10"/>
    <mergeCell ref="I10:J10"/>
    <mergeCell ref="D4:H4"/>
    <mergeCell ref="D6:E6"/>
    <mergeCell ref="F6:G6"/>
    <mergeCell ref="D8:E8"/>
    <mergeCell ref="I8:L8"/>
    <mergeCell ref="F8:H8"/>
  </mergeCells>
  <dataValidations count="1">
    <dataValidation type="textLength" operator="lessThanOrEqual" allowBlank="1" showInputMessage="1" showErrorMessage="1" errorTitle="Ошибка" error="Допускается ввод не более 900 символов!" sqref="E12">
      <formula1>900</formula1>
    </dataValidation>
  </dataValidations>
  <printOptions horizontalCentered="1" verticalCentered="1"/>
  <pageMargins left="0" right="0" top="0" bottom="0" header="0" footer="0.78740157480314965"/>
  <pageSetup paperSize="9" fitToHeight="0" orientation="portrait" blackAndWhite="1" r:id="rId1"/>
  <headerFooter alignWithMargins="0"/>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lassifierValidate">
    <tabColor indexed="47"/>
  </sheetPr>
  <dimension ref="A1"/>
  <sheetViews>
    <sheetView showGridLines="0" zoomScaleNormal="100" workbookViewId="0"/>
  </sheetViews>
  <sheetFormatPr defaultRowHeight="11.25"/>
  <cols>
    <col min="1" max="16384" width="9.140625" style="3"/>
  </cols>
  <sheetData/>
  <phoneticPr fontId="13" type="noConversion"/>
  <pageMargins left="0.75" right="0.75" top="1" bottom="1" header="0.5" footer="0.5"/>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Prov">
    <tabColor indexed="47"/>
  </sheetPr>
  <dimension ref="A1"/>
  <sheetViews>
    <sheetView showGridLines="0" zoomScaleNormal="100" workbookViewId="0"/>
  </sheetViews>
  <sheetFormatPr defaultRowHeight="12.75"/>
  <cols>
    <col min="1" max="16384" width="9.140625" style="54"/>
  </cols>
  <sheetData/>
  <sheetProtection formatColumns="0" formatRows="0"/>
  <phoneticPr fontId="13" type="noConversion"/>
  <pageMargins left="0.75" right="0.75" top="1" bottom="1" header="0.5" footer="0.5"/>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Hyp">
    <tabColor indexed="47"/>
  </sheetPr>
  <dimension ref="A1"/>
  <sheetViews>
    <sheetView showGridLines="0" zoomScaleNormal="100" workbookViewId="0"/>
  </sheetViews>
  <sheetFormatPr defaultRowHeight="11.25"/>
  <cols>
    <col min="1" max="16384" width="9.140625" style="3"/>
  </cols>
  <sheetData/>
  <sheetProtection formatColumns="0" formatRows="0"/>
  <phoneticPr fontId="14" type="noConversion"/>
  <pageMargins left="0.75" right="0.75" top="1" bottom="1" header="0.5" footer="0.5"/>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ServiceModule">
    <tabColor indexed="47"/>
  </sheetPr>
  <dimension ref="A1"/>
  <sheetViews>
    <sheetView showGridLines="0" zoomScaleNormal="100" workbookViewId="0"/>
  </sheetViews>
  <sheetFormatPr defaultRowHeight="11.25"/>
  <cols>
    <col min="1" max="16384" width="9.140625" style="3"/>
  </cols>
  <sheetData/>
  <sheetProtection formatColumns="0" formatRows="0"/>
  <pageMargins left="0.75" right="0.75" top="1" bottom="1" header="0.5" footer="0.5"/>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1">
    <tabColor indexed="47"/>
  </sheetPr>
  <dimension ref="A1:A424"/>
  <sheetViews>
    <sheetView showGridLines="0" zoomScaleNormal="100" workbookViewId="0"/>
  </sheetViews>
  <sheetFormatPr defaultRowHeight="11.25"/>
  <sheetData>
    <row r="1" spans="1:1">
      <c r="A1" s="3"/>
    </row>
    <row r="12" spans="1:1" ht="15" customHeight="1"/>
    <row r="13" spans="1:1" ht="15" customHeight="1"/>
    <row r="14" spans="1:1" ht="15" customHeight="1"/>
    <row r="15" spans="1:1" ht="15" customHeight="1"/>
    <row r="16" spans="1:1" ht="15" customHeight="1"/>
    <row r="17" ht="15" customHeight="1"/>
    <row r="18" ht="15" customHeight="1"/>
    <row r="19" ht="15" customHeight="1"/>
    <row r="20" ht="15" customHeight="1"/>
    <row r="21" ht="15" customHeight="1"/>
    <row r="22" ht="15" customHeight="1"/>
    <row r="23" ht="15" customHeight="1"/>
    <row r="24" ht="15" customHeight="1"/>
    <row r="25" ht="15" customHeight="1"/>
    <row r="26" ht="15" customHeight="1"/>
    <row r="27" ht="15" customHeight="1"/>
    <row r="28" ht="15" customHeight="1"/>
    <row r="29" ht="15" customHeight="1"/>
    <row r="30" ht="15" customHeight="1"/>
    <row r="31" ht="15" customHeight="1"/>
    <row r="32"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sheetData>
  <phoneticPr fontId="13" type="noConversion"/>
  <pageMargins left="0.75" right="0.75" top="1" bottom="1" header="0.5" footer="0.5"/>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3">
    <tabColor indexed="47"/>
  </sheetPr>
  <dimension ref="A1"/>
  <sheetViews>
    <sheetView showGridLines="0" zoomScaleNormal="100" workbookViewId="0"/>
  </sheetViews>
  <sheetFormatPr defaultRowHeight="11.25"/>
  <cols>
    <col min="1" max="16384" width="9.140625" style="127"/>
  </cols>
  <sheetData>
    <row r="1" spans="1:1">
      <c r="A1" s="191"/>
    </row>
  </sheetData>
  <phoneticPr fontId="13" type="noConversion"/>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MO_FILTER">
    <tabColor rgb="FFFFCC99"/>
  </sheetPr>
  <dimension ref="A1"/>
  <sheetViews>
    <sheetView showGridLines="0" workbookViewId="0"/>
  </sheetViews>
  <sheetFormatPr defaultRowHeight="11.25"/>
  <sheetData/>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MO">
    <tabColor indexed="47"/>
  </sheetPr>
  <dimension ref="A1:D322"/>
  <sheetViews>
    <sheetView showGridLines="0" zoomScaleNormal="100" workbookViewId="0"/>
  </sheetViews>
  <sheetFormatPr defaultRowHeight="11.25"/>
  <cols>
    <col min="1" max="1" width="9.140625" style="1060"/>
  </cols>
  <sheetData>
    <row r="1" spans="1:4">
      <c r="A1" s="1060" t="s">
        <v>1412</v>
      </c>
      <c r="B1" t="s">
        <v>514</v>
      </c>
      <c r="C1" t="s">
        <v>515</v>
      </c>
      <c r="D1" t="s">
        <v>1411</v>
      </c>
    </row>
    <row r="2" spans="1:4">
      <c r="A2" s="1060">
        <v>1</v>
      </c>
      <c r="B2" t="s">
        <v>777</v>
      </c>
      <c r="C2" t="s">
        <v>777</v>
      </c>
      <c r="D2" t="s">
        <v>778</v>
      </c>
    </row>
    <row r="3" spans="1:4">
      <c r="A3" s="1060">
        <v>2</v>
      </c>
      <c r="B3" t="s">
        <v>777</v>
      </c>
      <c r="C3" t="s">
        <v>779</v>
      </c>
      <c r="D3" t="s">
        <v>780</v>
      </c>
    </row>
    <row r="4" spans="1:4">
      <c r="A4" s="1060">
        <v>3</v>
      </c>
      <c r="B4" t="s">
        <v>777</v>
      </c>
      <c r="C4" t="s">
        <v>781</v>
      </c>
      <c r="D4" t="s">
        <v>782</v>
      </c>
    </row>
    <row r="5" spans="1:4">
      <c r="A5" s="1060">
        <v>4</v>
      </c>
      <c r="B5" t="s">
        <v>777</v>
      </c>
      <c r="C5" t="s">
        <v>783</v>
      </c>
      <c r="D5" t="s">
        <v>784</v>
      </c>
    </row>
    <row r="6" spans="1:4">
      <c r="A6" s="1060">
        <v>5</v>
      </c>
      <c r="B6" t="s">
        <v>777</v>
      </c>
      <c r="C6" t="s">
        <v>785</v>
      </c>
      <c r="D6" t="s">
        <v>786</v>
      </c>
    </row>
    <row r="7" spans="1:4">
      <c r="A7" s="1060">
        <v>6</v>
      </c>
      <c r="B7" t="s">
        <v>777</v>
      </c>
      <c r="C7" t="s">
        <v>787</v>
      </c>
      <c r="D7" t="s">
        <v>788</v>
      </c>
    </row>
    <row r="8" spans="1:4">
      <c r="A8" s="1060">
        <v>7</v>
      </c>
      <c r="B8" t="s">
        <v>777</v>
      </c>
      <c r="C8" t="s">
        <v>789</v>
      </c>
      <c r="D8" t="s">
        <v>790</v>
      </c>
    </row>
    <row r="9" spans="1:4">
      <c r="A9" s="1060">
        <v>8</v>
      </c>
      <c r="B9" t="s">
        <v>777</v>
      </c>
      <c r="C9" t="s">
        <v>791</v>
      </c>
      <c r="D9" t="s">
        <v>792</v>
      </c>
    </row>
    <row r="10" spans="1:4">
      <c r="A10" s="1060">
        <v>9</v>
      </c>
      <c r="B10" t="s">
        <v>777</v>
      </c>
      <c r="C10" t="s">
        <v>793</v>
      </c>
      <c r="D10" t="s">
        <v>794</v>
      </c>
    </row>
    <row r="11" spans="1:4">
      <c r="A11" s="1060">
        <v>10</v>
      </c>
      <c r="B11" t="s">
        <v>777</v>
      </c>
      <c r="C11" t="s">
        <v>795</v>
      </c>
      <c r="D11" t="s">
        <v>796</v>
      </c>
    </row>
    <row r="12" spans="1:4">
      <c r="A12" s="1060">
        <v>11</v>
      </c>
      <c r="B12" t="s">
        <v>777</v>
      </c>
      <c r="C12" t="s">
        <v>797</v>
      </c>
      <c r="D12" t="s">
        <v>798</v>
      </c>
    </row>
    <row r="13" spans="1:4">
      <c r="A13" s="1060">
        <v>12</v>
      </c>
      <c r="B13" t="s">
        <v>799</v>
      </c>
      <c r="C13" t="s">
        <v>801</v>
      </c>
      <c r="D13" t="s">
        <v>802</v>
      </c>
    </row>
    <row r="14" spans="1:4">
      <c r="A14" s="1060">
        <v>13</v>
      </c>
      <c r="B14" t="s">
        <v>799</v>
      </c>
      <c r="C14" t="s">
        <v>799</v>
      </c>
      <c r="D14" t="s">
        <v>800</v>
      </c>
    </row>
    <row r="15" spans="1:4">
      <c r="A15" s="1060">
        <v>14</v>
      </c>
      <c r="B15" t="s">
        <v>799</v>
      </c>
      <c r="C15" t="s">
        <v>803</v>
      </c>
      <c r="D15" t="s">
        <v>804</v>
      </c>
    </row>
    <row r="16" spans="1:4">
      <c r="A16" s="1060">
        <v>15</v>
      </c>
      <c r="B16" t="s">
        <v>799</v>
      </c>
      <c r="C16" t="s">
        <v>805</v>
      </c>
      <c r="D16" t="s">
        <v>806</v>
      </c>
    </row>
    <row r="17" spans="1:4">
      <c r="A17" s="1060">
        <v>16</v>
      </c>
      <c r="B17" t="s">
        <v>799</v>
      </c>
      <c r="C17" t="s">
        <v>807</v>
      </c>
      <c r="D17" t="s">
        <v>808</v>
      </c>
    </row>
    <row r="18" spans="1:4">
      <c r="A18" s="1060">
        <v>17</v>
      </c>
      <c r="B18" t="s">
        <v>799</v>
      </c>
      <c r="C18" t="s">
        <v>809</v>
      </c>
      <c r="D18" t="s">
        <v>810</v>
      </c>
    </row>
    <row r="19" spans="1:4">
      <c r="A19" s="1060">
        <v>18</v>
      </c>
      <c r="B19" t="s">
        <v>799</v>
      </c>
      <c r="C19" t="s">
        <v>811</v>
      </c>
      <c r="D19" t="s">
        <v>812</v>
      </c>
    </row>
    <row r="20" spans="1:4">
      <c r="A20" s="1060">
        <v>19</v>
      </c>
      <c r="B20" t="s">
        <v>799</v>
      </c>
      <c r="C20" t="s">
        <v>813</v>
      </c>
      <c r="D20" t="s">
        <v>814</v>
      </c>
    </row>
    <row r="21" spans="1:4">
      <c r="A21" s="1060">
        <v>20</v>
      </c>
      <c r="B21" t="s">
        <v>799</v>
      </c>
      <c r="C21" t="s">
        <v>815</v>
      </c>
      <c r="D21" t="s">
        <v>816</v>
      </c>
    </row>
    <row r="22" spans="1:4">
      <c r="A22" s="1060">
        <v>21</v>
      </c>
      <c r="B22" t="s">
        <v>799</v>
      </c>
      <c r="C22" t="s">
        <v>817</v>
      </c>
      <c r="D22" t="s">
        <v>818</v>
      </c>
    </row>
    <row r="23" spans="1:4">
      <c r="A23" s="1060">
        <v>22</v>
      </c>
      <c r="B23" t="s">
        <v>799</v>
      </c>
      <c r="C23" t="s">
        <v>819</v>
      </c>
      <c r="D23" t="s">
        <v>820</v>
      </c>
    </row>
    <row r="24" spans="1:4">
      <c r="A24" s="1060">
        <v>23</v>
      </c>
      <c r="B24" t="s">
        <v>799</v>
      </c>
      <c r="C24" t="s">
        <v>821</v>
      </c>
      <c r="D24" t="s">
        <v>822</v>
      </c>
    </row>
    <row r="25" spans="1:4">
      <c r="A25" s="1060">
        <v>24</v>
      </c>
      <c r="B25" t="s">
        <v>799</v>
      </c>
      <c r="C25" t="s">
        <v>823</v>
      </c>
      <c r="D25" t="s">
        <v>824</v>
      </c>
    </row>
    <row r="26" spans="1:4">
      <c r="A26" s="1060">
        <v>25</v>
      </c>
      <c r="B26" t="s">
        <v>825</v>
      </c>
      <c r="C26" t="s">
        <v>825</v>
      </c>
      <c r="D26" t="s">
        <v>826</v>
      </c>
    </row>
    <row r="27" spans="1:4">
      <c r="A27" s="1060">
        <v>26</v>
      </c>
      <c r="B27" t="s">
        <v>825</v>
      </c>
      <c r="C27" t="s">
        <v>827</v>
      </c>
      <c r="D27" t="s">
        <v>828</v>
      </c>
    </row>
    <row r="28" spans="1:4">
      <c r="A28" s="1060">
        <v>27</v>
      </c>
      <c r="B28" t="s">
        <v>825</v>
      </c>
      <c r="C28" t="s">
        <v>829</v>
      </c>
      <c r="D28" t="s">
        <v>830</v>
      </c>
    </row>
    <row r="29" spans="1:4">
      <c r="A29" s="1060">
        <v>28</v>
      </c>
      <c r="B29" t="s">
        <v>825</v>
      </c>
      <c r="C29" t="s">
        <v>831</v>
      </c>
      <c r="D29" t="s">
        <v>832</v>
      </c>
    </row>
    <row r="30" spans="1:4">
      <c r="A30" s="1060">
        <v>29</v>
      </c>
      <c r="B30" t="s">
        <v>825</v>
      </c>
      <c r="C30" t="s">
        <v>833</v>
      </c>
      <c r="D30" t="s">
        <v>834</v>
      </c>
    </row>
    <row r="31" spans="1:4">
      <c r="A31" s="1060">
        <v>30</v>
      </c>
      <c r="B31" t="s">
        <v>825</v>
      </c>
      <c r="C31" t="s">
        <v>835</v>
      </c>
      <c r="D31" t="s">
        <v>836</v>
      </c>
    </row>
    <row r="32" spans="1:4">
      <c r="A32" s="1060">
        <v>31</v>
      </c>
      <c r="B32" t="s">
        <v>825</v>
      </c>
      <c r="C32" t="s">
        <v>837</v>
      </c>
      <c r="D32" t="s">
        <v>838</v>
      </c>
    </row>
    <row r="33" spans="1:4">
      <c r="A33" s="1060">
        <v>32</v>
      </c>
      <c r="B33" t="s">
        <v>825</v>
      </c>
      <c r="C33" t="s">
        <v>839</v>
      </c>
      <c r="D33" t="s">
        <v>840</v>
      </c>
    </row>
    <row r="34" spans="1:4">
      <c r="A34" s="1060">
        <v>33</v>
      </c>
      <c r="B34" t="s">
        <v>825</v>
      </c>
      <c r="C34" t="s">
        <v>841</v>
      </c>
      <c r="D34" t="s">
        <v>842</v>
      </c>
    </row>
    <row r="35" spans="1:4">
      <c r="A35" s="1060">
        <v>34</v>
      </c>
      <c r="B35" t="s">
        <v>825</v>
      </c>
      <c r="C35" t="s">
        <v>843</v>
      </c>
      <c r="D35" t="s">
        <v>844</v>
      </c>
    </row>
    <row r="36" spans="1:4">
      <c r="A36" s="1060">
        <v>35</v>
      </c>
      <c r="B36" t="s">
        <v>845</v>
      </c>
      <c r="C36" t="s">
        <v>847</v>
      </c>
      <c r="D36" t="s">
        <v>848</v>
      </c>
    </row>
    <row r="37" spans="1:4">
      <c r="A37" s="1060">
        <v>36</v>
      </c>
      <c r="B37" t="s">
        <v>845</v>
      </c>
      <c r="C37" t="s">
        <v>849</v>
      </c>
      <c r="D37" t="s">
        <v>850</v>
      </c>
    </row>
    <row r="38" spans="1:4">
      <c r="A38" s="1060">
        <v>37</v>
      </c>
      <c r="B38" t="s">
        <v>845</v>
      </c>
      <c r="C38" t="s">
        <v>851</v>
      </c>
      <c r="D38" t="s">
        <v>852</v>
      </c>
    </row>
    <row r="39" spans="1:4">
      <c r="A39" s="1060">
        <v>38</v>
      </c>
      <c r="B39" t="s">
        <v>845</v>
      </c>
      <c r="C39" t="s">
        <v>853</v>
      </c>
      <c r="D39" t="s">
        <v>854</v>
      </c>
    </row>
    <row r="40" spans="1:4">
      <c r="A40" s="1060">
        <v>39</v>
      </c>
      <c r="B40" t="s">
        <v>845</v>
      </c>
      <c r="C40" t="s">
        <v>845</v>
      </c>
      <c r="D40" t="s">
        <v>846</v>
      </c>
    </row>
    <row r="41" spans="1:4">
      <c r="A41" s="1060">
        <v>40</v>
      </c>
      <c r="B41" t="s">
        <v>845</v>
      </c>
      <c r="C41" t="s">
        <v>855</v>
      </c>
      <c r="D41" t="s">
        <v>856</v>
      </c>
    </row>
    <row r="42" spans="1:4">
      <c r="A42" s="1060">
        <v>41</v>
      </c>
      <c r="B42" t="s">
        <v>845</v>
      </c>
      <c r="C42" t="s">
        <v>857</v>
      </c>
      <c r="D42" t="s">
        <v>858</v>
      </c>
    </row>
    <row r="43" spans="1:4">
      <c r="A43" s="1060">
        <v>42</v>
      </c>
      <c r="B43" t="s">
        <v>845</v>
      </c>
      <c r="C43" t="s">
        <v>859</v>
      </c>
      <c r="D43" t="s">
        <v>860</v>
      </c>
    </row>
    <row r="44" spans="1:4">
      <c r="A44" s="1060">
        <v>43</v>
      </c>
      <c r="B44" t="s">
        <v>845</v>
      </c>
      <c r="C44" t="s">
        <v>861</v>
      </c>
      <c r="D44" t="s">
        <v>862</v>
      </c>
    </row>
    <row r="45" spans="1:4">
      <c r="A45" s="1060">
        <v>44</v>
      </c>
      <c r="B45" t="s">
        <v>845</v>
      </c>
      <c r="C45" t="s">
        <v>863</v>
      </c>
      <c r="D45" t="s">
        <v>864</v>
      </c>
    </row>
    <row r="46" spans="1:4">
      <c r="A46" s="1060">
        <v>45</v>
      </c>
      <c r="B46" t="s">
        <v>845</v>
      </c>
      <c r="C46" t="s">
        <v>865</v>
      </c>
      <c r="D46" t="s">
        <v>866</v>
      </c>
    </row>
    <row r="47" spans="1:4">
      <c r="A47" s="1060">
        <v>46</v>
      </c>
      <c r="B47" t="s">
        <v>845</v>
      </c>
      <c r="C47" t="s">
        <v>867</v>
      </c>
      <c r="D47" t="s">
        <v>868</v>
      </c>
    </row>
    <row r="48" spans="1:4">
      <c r="A48" s="1060">
        <v>47</v>
      </c>
      <c r="B48" t="s">
        <v>869</v>
      </c>
      <c r="C48" t="s">
        <v>871</v>
      </c>
      <c r="D48" t="s">
        <v>872</v>
      </c>
    </row>
    <row r="49" spans="1:4">
      <c r="A49" s="1060">
        <v>48</v>
      </c>
      <c r="B49" t="s">
        <v>869</v>
      </c>
      <c r="C49" t="s">
        <v>873</v>
      </c>
      <c r="D49" t="s">
        <v>874</v>
      </c>
    </row>
    <row r="50" spans="1:4">
      <c r="A50" s="1060">
        <v>49</v>
      </c>
      <c r="B50" t="s">
        <v>869</v>
      </c>
      <c r="C50" t="s">
        <v>875</v>
      </c>
      <c r="D50" t="s">
        <v>876</v>
      </c>
    </row>
    <row r="51" spans="1:4">
      <c r="A51" s="1060">
        <v>50</v>
      </c>
      <c r="B51" t="s">
        <v>869</v>
      </c>
      <c r="C51" t="s">
        <v>869</v>
      </c>
      <c r="D51" t="s">
        <v>870</v>
      </c>
    </row>
    <row r="52" spans="1:4">
      <c r="A52" s="1060">
        <v>51</v>
      </c>
      <c r="B52" t="s">
        <v>869</v>
      </c>
      <c r="C52" t="s">
        <v>877</v>
      </c>
      <c r="D52" t="s">
        <v>878</v>
      </c>
    </row>
    <row r="53" spans="1:4">
      <c r="A53" s="1060">
        <v>52</v>
      </c>
      <c r="B53" t="s">
        <v>869</v>
      </c>
      <c r="C53" t="s">
        <v>879</v>
      </c>
      <c r="D53" t="s">
        <v>880</v>
      </c>
    </row>
    <row r="54" spans="1:4">
      <c r="A54" s="1060">
        <v>53</v>
      </c>
      <c r="B54" t="s">
        <v>869</v>
      </c>
      <c r="C54" t="s">
        <v>881</v>
      </c>
      <c r="D54" t="s">
        <v>882</v>
      </c>
    </row>
    <row r="55" spans="1:4">
      <c r="A55" s="1060">
        <v>54</v>
      </c>
      <c r="B55" t="s">
        <v>869</v>
      </c>
      <c r="C55" t="s">
        <v>883</v>
      </c>
      <c r="D55" t="s">
        <v>884</v>
      </c>
    </row>
    <row r="56" spans="1:4">
      <c r="A56" s="1060">
        <v>55</v>
      </c>
      <c r="B56" t="s">
        <v>869</v>
      </c>
      <c r="C56" t="s">
        <v>885</v>
      </c>
      <c r="D56" t="s">
        <v>886</v>
      </c>
    </row>
    <row r="57" spans="1:4">
      <c r="A57" s="1060">
        <v>56</v>
      </c>
      <c r="B57" t="s">
        <v>869</v>
      </c>
      <c r="C57" t="s">
        <v>887</v>
      </c>
      <c r="D57" t="s">
        <v>888</v>
      </c>
    </row>
    <row r="58" spans="1:4">
      <c r="A58" s="1060">
        <v>57</v>
      </c>
      <c r="B58" t="s">
        <v>869</v>
      </c>
      <c r="C58" t="s">
        <v>889</v>
      </c>
      <c r="D58" t="s">
        <v>890</v>
      </c>
    </row>
    <row r="59" spans="1:4">
      <c r="A59" s="1060">
        <v>58</v>
      </c>
      <c r="B59" t="s">
        <v>869</v>
      </c>
      <c r="C59" t="s">
        <v>891</v>
      </c>
      <c r="D59" t="s">
        <v>892</v>
      </c>
    </row>
    <row r="60" spans="1:4">
      <c r="A60" s="1060">
        <v>59</v>
      </c>
      <c r="B60" t="s">
        <v>869</v>
      </c>
      <c r="C60" t="s">
        <v>893</v>
      </c>
      <c r="D60" t="s">
        <v>894</v>
      </c>
    </row>
    <row r="61" spans="1:4">
      <c r="A61" s="1060">
        <v>60</v>
      </c>
      <c r="B61" t="s">
        <v>869</v>
      </c>
      <c r="C61" t="s">
        <v>895</v>
      </c>
      <c r="D61" t="s">
        <v>896</v>
      </c>
    </row>
    <row r="62" spans="1:4">
      <c r="A62" s="1060">
        <v>61</v>
      </c>
      <c r="B62" t="s">
        <v>897</v>
      </c>
      <c r="C62" t="s">
        <v>897</v>
      </c>
      <c r="D62" t="s">
        <v>898</v>
      </c>
    </row>
    <row r="63" spans="1:4">
      <c r="A63" s="1060">
        <v>62</v>
      </c>
      <c r="B63" t="s">
        <v>897</v>
      </c>
      <c r="C63" t="s">
        <v>899</v>
      </c>
      <c r="D63" t="s">
        <v>900</v>
      </c>
    </row>
    <row r="64" spans="1:4">
      <c r="A64" s="1060">
        <v>63</v>
      </c>
      <c r="B64" t="s">
        <v>897</v>
      </c>
      <c r="C64" t="s">
        <v>901</v>
      </c>
      <c r="D64" t="s">
        <v>902</v>
      </c>
    </row>
    <row r="65" spans="1:4">
      <c r="A65" s="1060">
        <v>64</v>
      </c>
      <c r="B65" t="s">
        <v>897</v>
      </c>
      <c r="C65" t="s">
        <v>903</v>
      </c>
      <c r="D65" t="s">
        <v>904</v>
      </c>
    </row>
    <row r="66" spans="1:4">
      <c r="A66" s="1060">
        <v>65</v>
      </c>
      <c r="B66" t="s">
        <v>897</v>
      </c>
      <c r="C66" t="s">
        <v>905</v>
      </c>
      <c r="D66" t="s">
        <v>906</v>
      </c>
    </row>
    <row r="67" spans="1:4">
      <c r="A67" s="1060">
        <v>66</v>
      </c>
      <c r="B67" t="s">
        <v>897</v>
      </c>
      <c r="C67" t="s">
        <v>907</v>
      </c>
      <c r="D67" t="s">
        <v>908</v>
      </c>
    </row>
    <row r="68" spans="1:4">
      <c r="A68" s="1060">
        <v>67</v>
      </c>
      <c r="B68" t="s">
        <v>897</v>
      </c>
      <c r="C68" t="s">
        <v>909</v>
      </c>
      <c r="D68" t="s">
        <v>910</v>
      </c>
    </row>
    <row r="69" spans="1:4">
      <c r="A69" s="1060">
        <v>68</v>
      </c>
      <c r="B69" t="s">
        <v>897</v>
      </c>
      <c r="C69" t="s">
        <v>911</v>
      </c>
      <c r="D69" t="s">
        <v>912</v>
      </c>
    </row>
    <row r="70" spans="1:4">
      <c r="A70" s="1060">
        <v>69</v>
      </c>
      <c r="B70" t="s">
        <v>897</v>
      </c>
      <c r="C70" t="s">
        <v>913</v>
      </c>
      <c r="D70" t="s">
        <v>914</v>
      </c>
    </row>
    <row r="71" spans="1:4">
      <c r="A71" s="1060">
        <v>70</v>
      </c>
      <c r="B71" t="s">
        <v>897</v>
      </c>
      <c r="C71" t="s">
        <v>915</v>
      </c>
      <c r="D71" t="s">
        <v>916</v>
      </c>
    </row>
    <row r="72" spans="1:4">
      <c r="A72" s="1060">
        <v>71</v>
      </c>
      <c r="B72" t="s">
        <v>897</v>
      </c>
      <c r="C72" t="s">
        <v>917</v>
      </c>
      <c r="D72" t="s">
        <v>918</v>
      </c>
    </row>
    <row r="73" spans="1:4">
      <c r="A73" s="1060">
        <v>72</v>
      </c>
      <c r="B73" t="s">
        <v>919</v>
      </c>
      <c r="C73" t="s">
        <v>919</v>
      </c>
      <c r="D73" t="s">
        <v>920</v>
      </c>
    </row>
    <row r="74" spans="1:4">
      <c r="A74" s="1060">
        <v>73</v>
      </c>
      <c r="B74" t="s">
        <v>921</v>
      </c>
      <c r="C74" t="s">
        <v>921</v>
      </c>
      <c r="D74" t="s">
        <v>922</v>
      </c>
    </row>
    <row r="75" spans="1:4">
      <c r="A75" s="1060">
        <v>74</v>
      </c>
      <c r="B75" t="s">
        <v>923</v>
      </c>
      <c r="C75" t="s">
        <v>923</v>
      </c>
      <c r="D75" t="s">
        <v>924</v>
      </c>
    </row>
    <row r="76" spans="1:4">
      <c r="A76" s="1060">
        <v>75</v>
      </c>
      <c r="B76" t="s">
        <v>925</v>
      </c>
      <c r="C76" t="s">
        <v>925</v>
      </c>
      <c r="D76" t="s">
        <v>926</v>
      </c>
    </row>
    <row r="77" spans="1:4">
      <c r="A77" s="1060">
        <v>76</v>
      </c>
      <c r="B77" t="s">
        <v>927</v>
      </c>
      <c r="C77" t="s">
        <v>927</v>
      </c>
      <c r="D77" t="s">
        <v>928</v>
      </c>
    </row>
    <row r="78" spans="1:4">
      <c r="A78" s="1060">
        <v>77</v>
      </c>
      <c r="B78" t="s">
        <v>929</v>
      </c>
      <c r="C78" t="s">
        <v>929</v>
      </c>
      <c r="D78" t="s">
        <v>930</v>
      </c>
    </row>
    <row r="79" spans="1:4">
      <c r="A79" s="1060">
        <v>78</v>
      </c>
      <c r="B79" t="s">
        <v>931</v>
      </c>
      <c r="C79" t="s">
        <v>931</v>
      </c>
      <c r="D79" t="s">
        <v>932</v>
      </c>
    </row>
    <row r="80" spans="1:4">
      <c r="A80" s="1060">
        <v>79</v>
      </c>
      <c r="B80" t="s">
        <v>933</v>
      </c>
      <c r="C80" t="s">
        <v>933</v>
      </c>
      <c r="D80" t="s">
        <v>934</v>
      </c>
    </row>
    <row r="81" spans="1:4">
      <c r="A81" s="1060">
        <v>80</v>
      </c>
      <c r="B81" t="s">
        <v>935</v>
      </c>
      <c r="C81" t="s">
        <v>935</v>
      </c>
      <c r="D81" t="s">
        <v>936</v>
      </c>
    </row>
    <row r="82" spans="1:4">
      <c r="A82" s="1060">
        <v>81</v>
      </c>
      <c r="B82" t="s">
        <v>937</v>
      </c>
      <c r="C82" t="s">
        <v>937</v>
      </c>
      <c r="D82" t="s">
        <v>938</v>
      </c>
    </row>
    <row r="83" spans="1:4">
      <c r="A83" s="1060">
        <v>82</v>
      </c>
      <c r="B83" t="s">
        <v>939</v>
      </c>
      <c r="C83" t="s">
        <v>939</v>
      </c>
      <c r="D83" t="s">
        <v>940</v>
      </c>
    </row>
    <row r="84" spans="1:4">
      <c r="A84" s="1060">
        <v>83</v>
      </c>
      <c r="B84" t="s">
        <v>941</v>
      </c>
      <c r="C84" t="s">
        <v>941</v>
      </c>
      <c r="D84" t="s">
        <v>942</v>
      </c>
    </row>
    <row r="85" spans="1:4">
      <c r="A85" s="1060">
        <v>84</v>
      </c>
      <c r="B85" t="s">
        <v>943</v>
      </c>
      <c r="C85" t="s">
        <v>943</v>
      </c>
      <c r="D85" t="s">
        <v>944</v>
      </c>
    </row>
    <row r="86" spans="1:4">
      <c r="A86" s="1060">
        <v>85</v>
      </c>
      <c r="B86" t="s">
        <v>945</v>
      </c>
      <c r="C86" t="s">
        <v>945</v>
      </c>
      <c r="D86" t="s">
        <v>946</v>
      </c>
    </row>
    <row r="87" spans="1:4">
      <c r="A87" s="1060">
        <v>86</v>
      </c>
      <c r="B87" t="s">
        <v>945</v>
      </c>
      <c r="C87" t="s">
        <v>947</v>
      </c>
      <c r="D87" t="s">
        <v>948</v>
      </c>
    </row>
    <row r="88" spans="1:4">
      <c r="A88" s="1060">
        <v>87</v>
      </c>
      <c r="B88" t="s">
        <v>945</v>
      </c>
      <c r="C88" t="s">
        <v>949</v>
      </c>
      <c r="D88" t="s">
        <v>950</v>
      </c>
    </row>
    <row r="89" spans="1:4">
      <c r="A89" s="1060">
        <v>88</v>
      </c>
      <c r="B89" t="s">
        <v>945</v>
      </c>
      <c r="C89" t="s">
        <v>951</v>
      </c>
      <c r="D89" t="s">
        <v>952</v>
      </c>
    </row>
    <row r="90" spans="1:4">
      <c r="A90" s="1060">
        <v>89</v>
      </c>
      <c r="B90" t="s">
        <v>945</v>
      </c>
      <c r="C90" t="s">
        <v>953</v>
      </c>
      <c r="D90" t="s">
        <v>954</v>
      </c>
    </row>
    <row r="91" spans="1:4">
      <c r="A91" s="1060">
        <v>90</v>
      </c>
      <c r="B91" t="s">
        <v>945</v>
      </c>
      <c r="C91" t="s">
        <v>955</v>
      </c>
      <c r="D91" t="s">
        <v>956</v>
      </c>
    </row>
    <row r="92" spans="1:4">
      <c r="A92" s="1060">
        <v>91</v>
      </c>
      <c r="B92" t="s">
        <v>945</v>
      </c>
      <c r="C92" t="s">
        <v>957</v>
      </c>
      <c r="D92" t="s">
        <v>958</v>
      </c>
    </row>
    <row r="93" spans="1:4">
      <c r="A93" s="1060">
        <v>92</v>
      </c>
      <c r="B93" t="s">
        <v>945</v>
      </c>
      <c r="C93" t="s">
        <v>959</v>
      </c>
      <c r="D93" t="s">
        <v>960</v>
      </c>
    </row>
    <row r="94" spans="1:4">
      <c r="A94" s="1060">
        <v>93</v>
      </c>
      <c r="B94" t="s">
        <v>961</v>
      </c>
      <c r="C94" t="s">
        <v>961</v>
      </c>
      <c r="D94" t="s">
        <v>962</v>
      </c>
    </row>
    <row r="95" spans="1:4">
      <c r="A95" s="1060">
        <v>94</v>
      </c>
      <c r="B95" t="s">
        <v>963</v>
      </c>
      <c r="C95" t="s">
        <v>965</v>
      </c>
      <c r="D95" t="s">
        <v>966</v>
      </c>
    </row>
    <row r="96" spans="1:4">
      <c r="A96" s="1060">
        <v>95</v>
      </c>
      <c r="B96" t="s">
        <v>963</v>
      </c>
      <c r="C96" t="s">
        <v>963</v>
      </c>
      <c r="D96" t="s">
        <v>964</v>
      </c>
    </row>
    <row r="97" spans="1:4">
      <c r="A97" s="1060">
        <v>96</v>
      </c>
      <c r="B97" t="s">
        <v>963</v>
      </c>
      <c r="C97" t="s">
        <v>967</v>
      </c>
      <c r="D97" t="s">
        <v>968</v>
      </c>
    </row>
    <row r="98" spans="1:4">
      <c r="A98" s="1060">
        <v>97</v>
      </c>
      <c r="B98" t="s">
        <v>963</v>
      </c>
      <c r="C98" t="s">
        <v>969</v>
      </c>
      <c r="D98" t="s">
        <v>970</v>
      </c>
    </row>
    <row r="99" spans="1:4">
      <c r="A99" s="1060">
        <v>98</v>
      </c>
      <c r="B99" t="s">
        <v>971</v>
      </c>
      <c r="C99" t="s">
        <v>973</v>
      </c>
      <c r="D99" t="s">
        <v>974</v>
      </c>
    </row>
    <row r="100" spans="1:4">
      <c r="A100" s="1060">
        <v>99</v>
      </c>
      <c r="B100" t="s">
        <v>971</v>
      </c>
      <c r="C100" t="s">
        <v>975</v>
      </c>
      <c r="D100" t="s">
        <v>976</v>
      </c>
    </row>
    <row r="101" spans="1:4">
      <c r="A101" s="1060">
        <v>100</v>
      </c>
      <c r="B101" t="s">
        <v>971</v>
      </c>
      <c r="C101" t="s">
        <v>977</v>
      </c>
      <c r="D101" t="s">
        <v>978</v>
      </c>
    </row>
    <row r="102" spans="1:4">
      <c r="A102" s="1060">
        <v>101</v>
      </c>
      <c r="B102" t="s">
        <v>971</v>
      </c>
      <c r="C102" t="s">
        <v>979</v>
      </c>
      <c r="D102" t="s">
        <v>980</v>
      </c>
    </row>
    <row r="103" spans="1:4">
      <c r="A103" s="1060">
        <v>102</v>
      </c>
      <c r="B103" t="s">
        <v>971</v>
      </c>
      <c r="C103" t="s">
        <v>971</v>
      </c>
      <c r="D103" t="s">
        <v>972</v>
      </c>
    </row>
    <row r="104" spans="1:4">
      <c r="A104" s="1060">
        <v>103</v>
      </c>
      <c r="B104" t="s">
        <v>971</v>
      </c>
      <c r="C104" t="s">
        <v>981</v>
      </c>
      <c r="D104" t="s">
        <v>982</v>
      </c>
    </row>
    <row r="105" spans="1:4">
      <c r="A105" s="1060">
        <v>104</v>
      </c>
      <c r="B105" t="s">
        <v>971</v>
      </c>
      <c r="C105" t="s">
        <v>983</v>
      </c>
      <c r="D105" t="s">
        <v>984</v>
      </c>
    </row>
    <row r="106" spans="1:4">
      <c r="A106" s="1060">
        <v>105</v>
      </c>
      <c r="B106" t="s">
        <v>971</v>
      </c>
      <c r="C106" t="s">
        <v>985</v>
      </c>
      <c r="D106" t="s">
        <v>986</v>
      </c>
    </row>
    <row r="107" spans="1:4">
      <c r="A107" s="1060">
        <v>106</v>
      </c>
      <c r="B107" t="s">
        <v>971</v>
      </c>
      <c r="C107" t="s">
        <v>987</v>
      </c>
      <c r="D107" t="s">
        <v>988</v>
      </c>
    </row>
    <row r="108" spans="1:4">
      <c r="A108" s="1060">
        <v>107</v>
      </c>
      <c r="B108" t="s">
        <v>971</v>
      </c>
      <c r="C108" t="s">
        <v>989</v>
      </c>
      <c r="D108" t="s">
        <v>990</v>
      </c>
    </row>
    <row r="109" spans="1:4">
      <c r="A109" s="1060">
        <v>108</v>
      </c>
      <c r="B109" t="s">
        <v>971</v>
      </c>
      <c r="C109" t="s">
        <v>991</v>
      </c>
      <c r="D109" t="s">
        <v>992</v>
      </c>
    </row>
    <row r="110" spans="1:4">
      <c r="A110" s="1060">
        <v>109</v>
      </c>
      <c r="B110" t="s">
        <v>971</v>
      </c>
      <c r="C110" t="s">
        <v>993</v>
      </c>
      <c r="D110" t="s">
        <v>994</v>
      </c>
    </row>
    <row r="111" spans="1:4">
      <c r="A111" s="1060">
        <v>110</v>
      </c>
      <c r="B111" t="s">
        <v>971</v>
      </c>
      <c r="C111" t="s">
        <v>995</v>
      </c>
      <c r="D111" t="s">
        <v>996</v>
      </c>
    </row>
    <row r="112" spans="1:4">
      <c r="A112" s="1060">
        <v>111</v>
      </c>
      <c r="B112" t="s">
        <v>997</v>
      </c>
      <c r="C112" t="s">
        <v>999</v>
      </c>
      <c r="D112" t="s">
        <v>1000</v>
      </c>
    </row>
    <row r="113" spans="1:4">
      <c r="A113" s="1060">
        <v>112</v>
      </c>
      <c r="B113" t="s">
        <v>997</v>
      </c>
      <c r="C113" t="s">
        <v>1001</v>
      </c>
      <c r="D113" t="s">
        <v>1002</v>
      </c>
    </row>
    <row r="114" spans="1:4">
      <c r="A114" s="1060">
        <v>113</v>
      </c>
      <c r="B114" t="s">
        <v>997</v>
      </c>
      <c r="C114" t="s">
        <v>1003</v>
      </c>
      <c r="D114" t="s">
        <v>1004</v>
      </c>
    </row>
    <row r="115" spans="1:4">
      <c r="A115" s="1060">
        <v>114</v>
      </c>
      <c r="B115" t="s">
        <v>997</v>
      </c>
      <c r="C115" t="s">
        <v>1005</v>
      </c>
      <c r="D115" t="s">
        <v>1006</v>
      </c>
    </row>
    <row r="116" spans="1:4">
      <c r="A116" s="1060">
        <v>115</v>
      </c>
      <c r="B116" t="s">
        <v>997</v>
      </c>
      <c r="C116" t="s">
        <v>1007</v>
      </c>
      <c r="D116" t="s">
        <v>1008</v>
      </c>
    </row>
    <row r="117" spans="1:4">
      <c r="A117" s="1060">
        <v>116</v>
      </c>
      <c r="B117" t="s">
        <v>997</v>
      </c>
      <c r="C117" t="s">
        <v>997</v>
      </c>
      <c r="D117" t="s">
        <v>998</v>
      </c>
    </row>
    <row r="118" spans="1:4">
      <c r="A118" s="1060">
        <v>117</v>
      </c>
      <c r="B118" t="s">
        <v>997</v>
      </c>
      <c r="C118" t="s">
        <v>1009</v>
      </c>
      <c r="D118" t="s">
        <v>1010</v>
      </c>
    </row>
    <row r="119" spans="1:4">
      <c r="A119" s="1060">
        <v>118</v>
      </c>
      <c r="B119" t="s">
        <v>997</v>
      </c>
      <c r="C119" t="s">
        <v>1011</v>
      </c>
      <c r="D119" t="s">
        <v>1012</v>
      </c>
    </row>
    <row r="120" spans="1:4">
      <c r="A120" s="1060">
        <v>119</v>
      </c>
      <c r="B120" t="s">
        <v>997</v>
      </c>
      <c r="C120" t="s">
        <v>1013</v>
      </c>
      <c r="D120" t="s">
        <v>1014</v>
      </c>
    </row>
    <row r="121" spans="1:4">
      <c r="A121" s="1060">
        <v>120</v>
      </c>
      <c r="B121" t="s">
        <v>997</v>
      </c>
      <c r="C121" t="s">
        <v>1015</v>
      </c>
      <c r="D121" t="s">
        <v>1016</v>
      </c>
    </row>
    <row r="122" spans="1:4">
      <c r="A122" s="1060">
        <v>121</v>
      </c>
      <c r="B122" t="s">
        <v>997</v>
      </c>
      <c r="C122" t="s">
        <v>1017</v>
      </c>
      <c r="D122" t="s">
        <v>1018</v>
      </c>
    </row>
    <row r="123" spans="1:4">
      <c r="A123" s="1060">
        <v>122</v>
      </c>
      <c r="B123" t="s">
        <v>997</v>
      </c>
      <c r="C123" t="s">
        <v>1019</v>
      </c>
      <c r="D123" t="s">
        <v>1020</v>
      </c>
    </row>
    <row r="124" spans="1:4">
      <c r="A124" s="1060">
        <v>123</v>
      </c>
      <c r="B124" t="s">
        <v>1021</v>
      </c>
      <c r="C124" t="s">
        <v>1023</v>
      </c>
      <c r="D124" t="s">
        <v>1024</v>
      </c>
    </row>
    <row r="125" spans="1:4">
      <c r="A125" s="1060">
        <v>124</v>
      </c>
      <c r="B125" t="s">
        <v>1021</v>
      </c>
      <c r="C125" t="s">
        <v>1025</v>
      </c>
      <c r="D125" t="s">
        <v>1026</v>
      </c>
    </row>
    <row r="126" spans="1:4">
      <c r="A126" s="1060">
        <v>125</v>
      </c>
      <c r="B126" t="s">
        <v>1021</v>
      </c>
      <c r="C126" t="s">
        <v>1027</v>
      </c>
      <c r="D126" t="s">
        <v>1028</v>
      </c>
    </row>
    <row r="127" spans="1:4">
      <c r="A127" s="1060">
        <v>126</v>
      </c>
      <c r="B127" t="s">
        <v>1021</v>
      </c>
      <c r="C127" t="s">
        <v>1029</v>
      </c>
      <c r="D127" t="s">
        <v>1030</v>
      </c>
    </row>
    <row r="128" spans="1:4">
      <c r="A128" s="1060">
        <v>127</v>
      </c>
      <c r="B128" t="s">
        <v>1021</v>
      </c>
      <c r="C128" t="s">
        <v>1031</v>
      </c>
      <c r="D128" t="s">
        <v>1032</v>
      </c>
    </row>
    <row r="129" spans="1:4">
      <c r="A129" s="1060">
        <v>128</v>
      </c>
      <c r="B129" t="s">
        <v>1021</v>
      </c>
      <c r="C129" t="s">
        <v>1033</v>
      </c>
      <c r="D129" t="s">
        <v>1034</v>
      </c>
    </row>
    <row r="130" spans="1:4">
      <c r="A130" s="1060">
        <v>129</v>
      </c>
      <c r="B130" t="s">
        <v>1021</v>
      </c>
      <c r="C130" t="s">
        <v>1021</v>
      </c>
      <c r="D130" t="s">
        <v>1022</v>
      </c>
    </row>
    <row r="131" spans="1:4">
      <c r="A131" s="1060">
        <v>130</v>
      </c>
      <c r="B131" t="s">
        <v>1021</v>
      </c>
      <c r="C131" t="s">
        <v>1035</v>
      </c>
      <c r="D131" t="s">
        <v>1036</v>
      </c>
    </row>
    <row r="132" spans="1:4">
      <c r="A132" s="1060">
        <v>131</v>
      </c>
      <c r="B132" t="s">
        <v>1021</v>
      </c>
      <c r="C132" t="s">
        <v>1037</v>
      </c>
      <c r="D132" t="s">
        <v>1038</v>
      </c>
    </row>
    <row r="133" spans="1:4">
      <c r="A133" s="1060">
        <v>132</v>
      </c>
      <c r="B133" t="s">
        <v>1021</v>
      </c>
      <c r="C133" t="s">
        <v>1039</v>
      </c>
      <c r="D133" t="s">
        <v>1040</v>
      </c>
    </row>
    <row r="134" spans="1:4">
      <c r="A134" s="1060">
        <v>133</v>
      </c>
      <c r="B134" t="s">
        <v>1021</v>
      </c>
      <c r="C134" t="s">
        <v>1041</v>
      </c>
      <c r="D134" t="s">
        <v>1042</v>
      </c>
    </row>
    <row r="135" spans="1:4">
      <c r="A135" s="1060">
        <v>134</v>
      </c>
      <c r="B135" t="s">
        <v>1021</v>
      </c>
      <c r="C135" t="s">
        <v>1043</v>
      </c>
      <c r="D135" t="s">
        <v>1044</v>
      </c>
    </row>
    <row r="136" spans="1:4">
      <c r="A136" s="1060">
        <v>135</v>
      </c>
      <c r="B136" t="s">
        <v>1045</v>
      </c>
      <c r="C136" t="s">
        <v>1047</v>
      </c>
      <c r="D136" t="s">
        <v>1048</v>
      </c>
    </row>
    <row r="137" spans="1:4">
      <c r="A137" s="1060">
        <v>136</v>
      </c>
      <c r="B137" t="s">
        <v>1045</v>
      </c>
      <c r="C137" t="s">
        <v>1049</v>
      </c>
      <c r="D137" t="s">
        <v>1050</v>
      </c>
    </row>
    <row r="138" spans="1:4">
      <c r="A138" s="1060">
        <v>137</v>
      </c>
      <c r="B138" t="s">
        <v>1045</v>
      </c>
      <c r="C138" t="s">
        <v>1051</v>
      </c>
      <c r="D138" t="s">
        <v>1052</v>
      </c>
    </row>
    <row r="139" spans="1:4">
      <c r="A139" s="1060">
        <v>138</v>
      </c>
      <c r="B139" t="s">
        <v>1045</v>
      </c>
      <c r="C139" t="s">
        <v>1053</v>
      </c>
      <c r="D139" t="s">
        <v>1054</v>
      </c>
    </row>
    <row r="140" spans="1:4">
      <c r="A140" s="1060">
        <v>139</v>
      </c>
      <c r="B140" t="s">
        <v>1045</v>
      </c>
      <c r="C140" t="s">
        <v>1045</v>
      </c>
      <c r="D140" t="s">
        <v>1046</v>
      </c>
    </row>
    <row r="141" spans="1:4">
      <c r="A141" s="1060">
        <v>140</v>
      </c>
      <c r="B141" t="s">
        <v>1045</v>
      </c>
      <c r="C141" t="s">
        <v>1055</v>
      </c>
      <c r="D141" t="s">
        <v>1056</v>
      </c>
    </row>
    <row r="142" spans="1:4">
      <c r="A142" s="1060">
        <v>141</v>
      </c>
      <c r="B142" t="s">
        <v>1045</v>
      </c>
      <c r="C142" t="s">
        <v>1057</v>
      </c>
      <c r="D142" t="s">
        <v>1058</v>
      </c>
    </row>
    <row r="143" spans="1:4">
      <c r="A143" s="1060">
        <v>142</v>
      </c>
      <c r="B143" t="s">
        <v>1045</v>
      </c>
      <c r="C143" t="s">
        <v>1059</v>
      </c>
      <c r="D143" t="s">
        <v>1060</v>
      </c>
    </row>
    <row r="144" spans="1:4">
      <c r="A144" s="1060">
        <v>143</v>
      </c>
      <c r="B144" t="s">
        <v>1045</v>
      </c>
      <c r="C144" t="s">
        <v>1061</v>
      </c>
      <c r="D144" t="s">
        <v>1062</v>
      </c>
    </row>
    <row r="145" spans="1:4">
      <c r="A145" s="1060">
        <v>144</v>
      </c>
      <c r="B145" t="s">
        <v>1045</v>
      </c>
      <c r="C145" t="s">
        <v>1063</v>
      </c>
      <c r="D145" t="s">
        <v>1064</v>
      </c>
    </row>
    <row r="146" spans="1:4">
      <c r="A146" s="1060">
        <v>145</v>
      </c>
      <c r="B146" t="s">
        <v>1065</v>
      </c>
      <c r="C146" t="s">
        <v>1067</v>
      </c>
      <c r="D146" t="s">
        <v>1068</v>
      </c>
    </row>
    <row r="147" spans="1:4">
      <c r="A147" s="1060">
        <v>146</v>
      </c>
      <c r="B147" t="s">
        <v>1065</v>
      </c>
      <c r="C147" t="s">
        <v>1069</v>
      </c>
      <c r="D147" t="s">
        <v>1070</v>
      </c>
    </row>
    <row r="148" spans="1:4">
      <c r="A148" s="1060">
        <v>147</v>
      </c>
      <c r="B148" t="s">
        <v>1065</v>
      </c>
      <c r="C148" t="s">
        <v>1071</v>
      </c>
      <c r="D148" t="s">
        <v>1072</v>
      </c>
    </row>
    <row r="149" spans="1:4">
      <c r="A149" s="1060">
        <v>148</v>
      </c>
      <c r="B149" t="s">
        <v>1065</v>
      </c>
      <c r="C149" t="s">
        <v>1073</v>
      </c>
      <c r="D149" t="s">
        <v>1074</v>
      </c>
    </row>
    <row r="150" spans="1:4">
      <c r="A150" s="1060">
        <v>149</v>
      </c>
      <c r="B150" t="s">
        <v>1065</v>
      </c>
      <c r="C150" t="s">
        <v>1075</v>
      </c>
      <c r="D150" t="s">
        <v>1076</v>
      </c>
    </row>
    <row r="151" spans="1:4">
      <c r="A151" s="1060">
        <v>150</v>
      </c>
      <c r="B151" t="s">
        <v>1065</v>
      </c>
      <c r="C151" t="s">
        <v>1077</v>
      </c>
      <c r="D151" t="s">
        <v>1078</v>
      </c>
    </row>
    <row r="152" spans="1:4">
      <c r="A152" s="1060">
        <v>151</v>
      </c>
      <c r="B152" t="s">
        <v>1065</v>
      </c>
      <c r="C152" t="s">
        <v>1065</v>
      </c>
      <c r="D152" t="s">
        <v>1066</v>
      </c>
    </row>
    <row r="153" spans="1:4">
      <c r="A153" s="1060">
        <v>152</v>
      </c>
      <c r="B153" t="s">
        <v>1065</v>
      </c>
      <c r="C153" t="s">
        <v>1079</v>
      </c>
      <c r="D153" t="s">
        <v>1080</v>
      </c>
    </row>
    <row r="154" spans="1:4">
      <c r="A154" s="1060">
        <v>153</v>
      </c>
      <c r="B154" t="s">
        <v>1065</v>
      </c>
      <c r="C154" t="s">
        <v>1081</v>
      </c>
      <c r="D154" t="s">
        <v>1082</v>
      </c>
    </row>
    <row r="155" spans="1:4">
      <c r="A155" s="1060">
        <v>154</v>
      </c>
      <c r="B155" t="s">
        <v>1065</v>
      </c>
      <c r="C155" t="s">
        <v>1083</v>
      </c>
      <c r="D155" t="s">
        <v>1084</v>
      </c>
    </row>
    <row r="156" spans="1:4">
      <c r="A156" s="1060">
        <v>155</v>
      </c>
      <c r="B156" t="s">
        <v>1065</v>
      </c>
      <c r="C156" t="s">
        <v>1085</v>
      </c>
      <c r="D156" t="s">
        <v>1086</v>
      </c>
    </row>
    <row r="157" spans="1:4">
      <c r="A157" s="1060">
        <v>156</v>
      </c>
      <c r="B157" t="s">
        <v>1065</v>
      </c>
      <c r="C157" t="s">
        <v>1087</v>
      </c>
      <c r="D157" t="s">
        <v>1088</v>
      </c>
    </row>
    <row r="158" spans="1:4">
      <c r="A158" s="1060">
        <v>157</v>
      </c>
      <c r="B158" t="s">
        <v>1065</v>
      </c>
      <c r="C158" t="s">
        <v>1089</v>
      </c>
      <c r="D158" t="s">
        <v>1090</v>
      </c>
    </row>
    <row r="159" spans="1:4">
      <c r="A159" s="1060">
        <v>158</v>
      </c>
      <c r="B159" t="s">
        <v>1065</v>
      </c>
      <c r="C159" t="s">
        <v>1091</v>
      </c>
      <c r="D159" t="s">
        <v>1092</v>
      </c>
    </row>
    <row r="160" spans="1:4">
      <c r="A160" s="1060">
        <v>159</v>
      </c>
      <c r="B160" t="s">
        <v>1065</v>
      </c>
      <c r="C160" t="s">
        <v>1093</v>
      </c>
      <c r="D160" t="s">
        <v>1094</v>
      </c>
    </row>
    <row r="161" spans="1:4">
      <c r="A161" s="1060">
        <v>160</v>
      </c>
      <c r="B161" t="s">
        <v>3042</v>
      </c>
      <c r="C161" t="s">
        <v>3042</v>
      </c>
      <c r="D161" t="s">
        <v>3043</v>
      </c>
    </row>
    <row r="162" spans="1:4">
      <c r="A162" s="1060">
        <v>161</v>
      </c>
      <c r="B162" t="s">
        <v>1095</v>
      </c>
      <c r="C162" t="s">
        <v>1097</v>
      </c>
      <c r="D162" t="s">
        <v>1098</v>
      </c>
    </row>
    <row r="163" spans="1:4">
      <c r="A163" s="1060">
        <v>162</v>
      </c>
      <c r="B163" t="s">
        <v>1095</v>
      </c>
      <c r="C163" t="s">
        <v>1095</v>
      </c>
      <c r="D163" t="s">
        <v>1096</v>
      </c>
    </row>
    <row r="164" spans="1:4">
      <c r="A164" s="1060">
        <v>163</v>
      </c>
      <c r="B164" t="s">
        <v>1095</v>
      </c>
      <c r="C164" t="s">
        <v>1099</v>
      </c>
      <c r="D164" t="s">
        <v>1100</v>
      </c>
    </row>
    <row r="165" spans="1:4">
      <c r="A165" s="1060">
        <v>164</v>
      </c>
      <c r="B165" t="s">
        <v>1095</v>
      </c>
      <c r="C165" t="s">
        <v>1101</v>
      </c>
      <c r="D165" t="s">
        <v>1102</v>
      </c>
    </row>
    <row r="166" spans="1:4">
      <c r="A166" s="1060">
        <v>165</v>
      </c>
      <c r="B166" t="s">
        <v>1103</v>
      </c>
      <c r="C166" t="s">
        <v>1105</v>
      </c>
      <c r="D166" t="s">
        <v>1106</v>
      </c>
    </row>
    <row r="167" spans="1:4">
      <c r="A167" s="1060">
        <v>166</v>
      </c>
      <c r="B167" t="s">
        <v>1103</v>
      </c>
      <c r="C167" t="s">
        <v>1107</v>
      </c>
      <c r="D167" t="s">
        <v>1108</v>
      </c>
    </row>
    <row r="168" spans="1:4">
      <c r="A168" s="1060">
        <v>167</v>
      </c>
      <c r="B168" t="s">
        <v>1103</v>
      </c>
      <c r="C168" t="s">
        <v>1109</v>
      </c>
      <c r="D168" t="s">
        <v>1110</v>
      </c>
    </row>
    <row r="169" spans="1:4">
      <c r="A169" s="1060">
        <v>168</v>
      </c>
      <c r="B169" t="s">
        <v>1103</v>
      </c>
      <c r="C169" t="s">
        <v>1111</v>
      </c>
      <c r="D169" t="s">
        <v>1112</v>
      </c>
    </row>
    <row r="170" spans="1:4">
      <c r="A170" s="1060">
        <v>169</v>
      </c>
      <c r="B170" t="s">
        <v>1103</v>
      </c>
      <c r="C170" t="s">
        <v>1113</v>
      </c>
      <c r="D170" t="s">
        <v>1114</v>
      </c>
    </row>
    <row r="171" spans="1:4">
      <c r="A171" s="1060">
        <v>170</v>
      </c>
      <c r="B171" t="s">
        <v>1103</v>
      </c>
      <c r="C171" t="s">
        <v>1115</v>
      </c>
      <c r="D171" t="s">
        <v>1116</v>
      </c>
    </row>
    <row r="172" spans="1:4">
      <c r="A172" s="1060">
        <v>171</v>
      </c>
      <c r="B172" t="s">
        <v>1103</v>
      </c>
      <c r="C172" t="s">
        <v>1117</v>
      </c>
      <c r="D172" t="s">
        <v>1118</v>
      </c>
    </row>
    <row r="173" spans="1:4">
      <c r="A173" s="1060">
        <v>172</v>
      </c>
      <c r="B173" t="s">
        <v>1103</v>
      </c>
      <c r="C173" t="s">
        <v>1103</v>
      </c>
      <c r="D173" t="s">
        <v>1104</v>
      </c>
    </row>
    <row r="174" spans="1:4">
      <c r="A174" s="1060">
        <v>173</v>
      </c>
      <c r="B174" t="s">
        <v>1103</v>
      </c>
      <c r="C174" t="s">
        <v>1119</v>
      </c>
      <c r="D174" t="s">
        <v>1120</v>
      </c>
    </row>
    <row r="175" spans="1:4">
      <c r="A175" s="1060">
        <v>174</v>
      </c>
      <c r="B175" t="s">
        <v>1103</v>
      </c>
      <c r="C175" t="s">
        <v>1121</v>
      </c>
      <c r="D175" t="s">
        <v>1122</v>
      </c>
    </row>
    <row r="176" spans="1:4">
      <c r="A176" s="1060">
        <v>175</v>
      </c>
      <c r="B176" t="s">
        <v>1103</v>
      </c>
      <c r="C176" t="s">
        <v>1123</v>
      </c>
      <c r="D176" t="s">
        <v>1124</v>
      </c>
    </row>
    <row r="177" spans="1:4">
      <c r="A177" s="1060">
        <v>176</v>
      </c>
      <c r="B177" t="s">
        <v>1103</v>
      </c>
      <c r="C177" t="s">
        <v>1125</v>
      </c>
      <c r="D177" t="s">
        <v>1126</v>
      </c>
    </row>
    <row r="178" spans="1:4">
      <c r="A178" s="1060">
        <v>177</v>
      </c>
      <c r="B178" t="s">
        <v>1103</v>
      </c>
      <c r="C178" t="s">
        <v>1127</v>
      </c>
      <c r="D178" t="s">
        <v>1128</v>
      </c>
    </row>
    <row r="179" spans="1:4">
      <c r="A179" s="1060">
        <v>178</v>
      </c>
      <c r="B179" t="s">
        <v>1103</v>
      </c>
      <c r="C179" t="s">
        <v>1129</v>
      </c>
      <c r="D179" t="s">
        <v>1130</v>
      </c>
    </row>
    <row r="180" spans="1:4">
      <c r="A180" s="1060">
        <v>179</v>
      </c>
      <c r="B180" t="s">
        <v>1103</v>
      </c>
      <c r="C180" t="s">
        <v>1131</v>
      </c>
      <c r="D180" t="s">
        <v>1132</v>
      </c>
    </row>
    <row r="181" spans="1:4">
      <c r="A181" s="1060">
        <v>180</v>
      </c>
      <c r="B181" t="s">
        <v>1103</v>
      </c>
      <c r="C181" t="s">
        <v>1133</v>
      </c>
      <c r="D181" t="s">
        <v>1134</v>
      </c>
    </row>
    <row r="182" spans="1:4">
      <c r="A182" s="1060">
        <v>181</v>
      </c>
      <c r="B182" t="s">
        <v>1135</v>
      </c>
      <c r="C182" t="s">
        <v>1137</v>
      </c>
      <c r="D182" t="s">
        <v>1138</v>
      </c>
    </row>
    <row r="183" spans="1:4">
      <c r="A183" s="1060">
        <v>182</v>
      </c>
      <c r="B183" t="s">
        <v>1135</v>
      </c>
      <c r="C183" t="s">
        <v>1139</v>
      </c>
      <c r="D183" t="s">
        <v>1140</v>
      </c>
    </row>
    <row r="184" spans="1:4">
      <c r="A184" s="1060">
        <v>183</v>
      </c>
      <c r="B184" t="s">
        <v>1135</v>
      </c>
      <c r="C184" t="s">
        <v>1135</v>
      </c>
      <c r="D184" t="s">
        <v>1136</v>
      </c>
    </row>
    <row r="185" spans="1:4">
      <c r="A185" s="1060">
        <v>184</v>
      </c>
      <c r="B185" t="s">
        <v>1135</v>
      </c>
      <c r="C185" t="s">
        <v>1141</v>
      </c>
      <c r="D185" t="s">
        <v>1142</v>
      </c>
    </row>
    <row r="186" spans="1:4">
      <c r="A186" s="1060">
        <v>185</v>
      </c>
      <c r="B186" t="s">
        <v>1135</v>
      </c>
      <c r="C186" t="s">
        <v>1143</v>
      </c>
      <c r="D186" t="s">
        <v>1144</v>
      </c>
    </row>
    <row r="187" spans="1:4">
      <c r="A187" s="1060">
        <v>186</v>
      </c>
      <c r="B187" t="s">
        <v>1135</v>
      </c>
      <c r="C187" t="s">
        <v>1145</v>
      </c>
      <c r="D187" t="s">
        <v>1146</v>
      </c>
    </row>
    <row r="188" spans="1:4">
      <c r="A188" s="1060">
        <v>187</v>
      </c>
      <c r="B188" t="s">
        <v>1135</v>
      </c>
      <c r="C188" t="s">
        <v>1147</v>
      </c>
      <c r="D188" t="s">
        <v>1148</v>
      </c>
    </row>
    <row r="189" spans="1:4">
      <c r="A189" s="1060">
        <v>188</v>
      </c>
      <c r="B189" t="s">
        <v>1135</v>
      </c>
      <c r="C189" t="s">
        <v>1149</v>
      </c>
      <c r="D189" t="s">
        <v>1150</v>
      </c>
    </row>
    <row r="190" spans="1:4">
      <c r="A190" s="1060">
        <v>189</v>
      </c>
      <c r="B190" t="s">
        <v>1135</v>
      </c>
      <c r="C190" t="s">
        <v>1151</v>
      </c>
      <c r="D190" t="s">
        <v>1152</v>
      </c>
    </row>
    <row r="191" spans="1:4">
      <c r="A191" s="1060">
        <v>190</v>
      </c>
      <c r="B191" t="s">
        <v>1135</v>
      </c>
      <c r="C191" t="s">
        <v>1153</v>
      </c>
      <c r="D191" t="s">
        <v>1154</v>
      </c>
    </row>
    <row r="192" spans="1:4">
      <c r="A192" s="1060">
        <v>191</v>
      </c>
      <c r="B192" t="s">
        <v>1155</v>
      </c>
      <c r="C192" t="s">
        <v>1157</v>
      </c>
      <c r="D192" t="s">
        <v>1158</v>
      </c>
    </row>
    <row r="193" spans="1:4">
      <c r="A193" s="1060">
        <v>192</v>
      </c>
      <c r="B193" t="s">
        <v>1155</v>
      </c>
      <c r="C193" t="s">
        <v>1159</v>
      </c>
      <c r="D193" t="s">
        <v>1160</v>
      </c>
    </row>
    <row r="194" spans="1:4">
      <c r="A194" s="1060">
        <v>193</v>
      </c>
      <c r="B194" t="s">
        <v>1155</v>
      </c>
      <c r="C194" t="s">
        <v>1155</v>
      </c>
      <c r="D194" t="s">
        <v>1156</v>
      </c>
    </row>
    <row r="195" spans="1:4">
      <c r="A195" s="1060">
        <v>194</v>
      </c>
      <c r="B195" t="s">
        <v>1155</v>
      </c>
      <c r="C195" t="s">
        <v>1161</v>
      </c>
      <c r="D195" t="s">
        <v>1162</v>
      </c>
    </row>
    <row r="196" spans="1:4">
      <c r="A196" s="1060">
        <v>195</v>
      </c>
      <c r="B196" t="s">
        <v>1155</v>
      </c>
      <c r="C196" t="s">
        <v>907</v>
      </c>
      <c r="D196" t="s">
        <v>1163</v>
      </c>
    </row>
    <row r="197" spans="1:4">
      <c r="A197" s="1060">
        <v>196</v>
      </c>
      <c r="B197" t="s">
        <v>1155</v>
      </c>
      <c r="C197" t="s">
        <v>1164</v>
      </c>
      <c r="D197" t="s">
        <v>1165</v>
      </c>
    </row>
    <row r="198" spans="1:4">
      <c r="A198" s="1060">
        <v>197</v>
      </c>
      <c r="B198" t="s">
        <v>3044</v>
      </c>
      <c r="C198" t="s">
        <v>3044</v>
      </c>
      <c r="D198" t="s">
        <v>1240</v>
      </c>
    </row>
    <row r="199" spans="1:4">
      <c r="A199" s="1060">
        <v>198</v>
      </c>
      <c r="B199" t="s">
        <v>1166</v>
      </c>
      <c r="C199" t="s">
        <v>1168</v>
      </c>
      <c r="D199" t="s">
        <v>1169</v>
      </c>
    </row>
    <row r="200" spans="1:4">
      <c r="A200" s="1060">
        <v>199</v>
      </c>
      <c r="B200" t="s">
        <v>1166</v>
      </c>
      <c r="C200" t="s">
        <v>1170</v>
      </c>
      <c r="D200" t="s">
        <v>1171</v>
      </c>
    </row>
    <row r="201" spans="1:4">
      <c r="A201" s="1060">
        <v>200</v>
      </c>
      <c r="B201" t="s">
        <v>1166</v>
      </c>
      <c r="C201" t="s">
        <v>1172</v>
      </c>
      <c r="D201" t="s">
        <v>1173</v>
      </c>
    </row>
    <row r="202" spans="1:4">
      <c r="A202" s="1060">
        <v>201</v>
      </c>
      <c r="B202" t="s">
        <v>1166</v>
      </c>
      <c r="C202" t="s">
        <v>1174</v>
      </c>
      <c r="D202" t="s">
        <v>1175</v>
      </c>
    </row>
    <row r="203" spans="1:4">
      <c r="A203" s="1060">
        <v>202</v>
      </c>
      <c r="B203" t="s">
        <v>1166</v>
      </c>
      <c r="C203" t="s">
        <v>1166</v>
      </c>
      <c r="D203" t="s">
        <v>1167</v>
      </c>
    </row>
    <row r="204" spans="1:4">
      <c r="A204" s="1060">
        <v>203</v>
      </c>
      <c r="B204" t="s">
        <v>1166</v>
      </c>
      <c r="C204" t="s">
        <v>1176</v>
      </c>
      <c r="D204" t="s">
        <v>1177</v>
      </c>
    </row>
    <row r="205" spans="1:4">
      <c r="A205" s="1060">
        <v>204</v>
      </c>
      <c r="B205" t="s">
        <v>1166</v>
      </c>
      <c r="C205" t="s">
        <v>1178</v>
      </c>
      <c r="D205" t="s">
        <v>1179</v>
      </c>
    </row>
    <row r="206" spans="1:4">
      <c r="A206" s="1060">
        <v>205</v>
      </c>
      <c r="B206" t="s">
        <v>1166</v>
      </c>
      <c r="C206" t="s">
        <v>1180</v>
      </c>
      <c r="D206" t="s">
        <v>1181</v>
      </c>
    </row>
    <row r="207" spans="1:4">
      <c r="A207" s="1060">
        <v>206</v>
      </c>
      <c r="B207" t="s">
        <v>1166</v>
      </c>
      <c r="C207" t="s">
        <v>1182</v>
      </c>
      <c r="D207" t="s">
        <v>1183</v>
      </c>
    </row>
    <row r="208" spans="1:4">
      <c r="A208" s="1060">
        <v>207</v>
      </c>
      <c r="B208" t="s">
        <v>1166</v>
      </c>
      <c r="C208" t="s">
        <v>1184</v>
      </c>
      <c r="D208" t="s">
        <v>1185</v>
      </c>
    </row>
    <row r="209" spans="1:4">
      <c r="A209" s="1060">
        <v>208</v>
      </c>
      <c r="B209" t="s">
        <v>1166</v>
      </c>
      <c r="C209" t="s">
        <v>1186</v>
      </c>
      <c r="D209" t="s">
        <v>1187</v>
      </c>
    </row>
    <row r="210" spans="1:4">
      <c r="A210" s="1060">
        <v>209</v>
      </c>
      <c r="B210" t="s">
        <v>1188</v>
      </c>
      <c r="C210" t="s">
        <v>1190</v>
      </c>
      <c r="D210" t="s">
        <v>1191</v>
      </c>
    </row>
    <row r="211" spans="1:4">
      <c r="A211" s="1060">
        <v>210</v>
      </c>
      <c r="B211" t="s">
        <v>1188</v>
      </c>
      <c r="C211" t="s">
        <v>1192</v>
      </c>
      <c r="D211" t="s">
        <v>1193</v>
      </c>
    </row>
    <row r="212" spans="1:4">
      <c r="A212" s="1060">
        <v>211</v>
      </c>
      <c r="B212" t="s">
        <v>1188</v>
      </c>
      <c r="C212" t="s">
        <v>1194</v>
      </c>
      <c r="D212" t="s">
        <v>1195</v>
      </c>
    </row>
    <row r="213" spans="1:4">
      <c r="A213" s="1060">
        <v>212</v>
      </c>
      <c r="B213" t="s">
        <v>1188</v>
      </c>
      <c r="C213" t="s">
        <v>1188</v>
      </c>
      <c r="D213" t="s">
        <v>1189</v>
      </c>
    </row>
    <row r="214" spans="1:4">
      <c r="A214" s="1060">
        <v>213</v>
      </c>
      <c r="B214" t="s">
        <v>1188</v>
      </c>
      <c r="C214" t="s">
        <v>1196</v>
      </c>
      <c r="D214" t="s">
        <v>1197</v>
      </c>
    </row>
    <row r="215" spans="1:4">
      <c r="A215" s="1060">
        <v>214</v>
      </c>
      <c r="B215" t="s">
        <v>1188</v>
      </c>
      <c r="C215" t="s">
        <v>1198</v>
      </c>
      <c r="D215" t="s">
        <v>1199</v>
      </c>
    </row>
    <row r="216" spans="1:4">
      <c r="A216" s="1060">
        <v>215</v>
      </c>
      <c r="B216" t="s">
        <v>1200</v>
      </c>
      <c r="C216" t="s">
        <v>1202</v>
      </c>
      <c r="D216" t="s">
        <v>1203</v>
      </c>
    </row>
    <row r="217" spans="1:4">
      <c r="A217" s="1060">
        <v>216</v>
      </c>
      <c r="B217" t="s">
        <v>1200</v>
      </c>
      <c r="C217" t="s">
        <v>1204</v>
      </c>
      <c r="D217" t="s">
        <v>1205</v>
      </c>
    </row>
    <row r="218" spans="1:4">
      <c r="A218" s="1060">
        <v>217</v>
      </c>
      <c r="B218" t="s">
        <v>1200</v>
      </c>
      <c r="C218" t="s">
        <v>1206</v>
      </c>
      <c r="D218" t="s">
        <v>1207</v>
      </c>
    </row>
    <row r="219" spans="1:4">
      <c r="A219" s="1060">
        <v>218</v>
      </c>
      <c r="B219" t="s">
        <v>1200</v>
      </c>
      <c r="C219" t="s">
        <v>1208</v>
      </c>
      <c r="D219" t="s">
        <v>1209</v>
      </c>
    </row>
    <row r="220" spans="1:4">
      <c r="A220" s="1060">
        <v>219</v>
      </c>
      <c r="B220" t="s">
        <v>1200</v>
      </c>
      <c r="C220" t="s">
        <v>1210</v>
      </c>
      <c r="D220" t="s">
        <v>1211</v>
      </c>
    </row>
    <row r="221" spans="1:4">
      <c r="A221" s="1060">
        <v>220</v>
      </c>
      <c r="B221" t="s">
        <v>1200</v>
      </c>
      <c r="C221" t="s">
        <v>1212</v>
      </c>
      <c r="D221" t="s">
        <v>1213</v>
      </c>
    </row>
    <row r="222" spans="1:4">
      <c r="A222" s="1060">
        <v>221</v>
      </c>
      <c r="B222" t="s">
        <v>1200</v>
      </c>
      <c r="C222" t="s">
        <v>1214</v>
      </c>
      <c r="D222" t="s">
        <v>1215</v>
      </c>
    </row>
    <row r="223" spans="1:4">
      <c r="A223" s="1060">
        <v>222</v>
      </c>
      <c r="B223" t="s">
        <v>1200</v>
      </c>
      <c r="C223" t="s">
        <v>1216</v>
      </c>
      <c r="D223" t="s">
        <v>1217</v>
      </c>
    </row>
    <row r="224" spans="1:4">
      <c r="A224" s="1060">
        <v>223</v>
      </c>
      <c r="B224" t="s">
        <v>1200</v>
      </c>
      <c r="C224" t="s">
        <v>1200</v>
      </c>
      <c r="D224" t="s">
        <v>1201</v>
      </c>
    </row>
    <row r="225" spans="1:4">
      <c r="A225" s="1060">
        <v>224</v>
      </c>
      <c r="B225" t="s">
        <v>1200</v>
      </c>
      <c r="C225" t="s">
        <v>1218</v>
      </c>
      <c r="D225" t="s">
        <v>1219</v>
      </c>
    </row>
    <row r="226" spans="1:4">
      <c r="A226" s="1060">
        <v>225</v>
      </c>
      <c r="B226" t="s">
        <v>1200</v>
      </c>
      <c r="C226" t="s">
        <v>1220</v>
      </c>
      <c r="D226" t="s">
        <v>1221</v>
      </c>
    </row>
    <row r="227" spans="1:4">
      <c r="A227" s="1060">
        <v>226</v>
      </c>
      <c r="B227" t="s">
        <v>1200</v>
      </c>
      <c r="C227" t="s">
        <v>1222</v>
      </c>
      <c r="D227" t="s">
        <v>1223</v>
      </c>
    </row>
    <row r="228" spans="1:4">
      <c r="A228" s="1060">
        <v>227</v>
      </c>
      <c r="B228" t="s">
        <v>1200</v>
      </c>
      <c r="C228" t="s">
        <v>1224</v>
      </c>
      <c r="D228" t="s">
        <v>1225</v>
      </c>
    </row>
    <row r="229" spans="1:4">
      <c r="A229" s="1060">
        <v>228</v>
      </c>
      <c r="B229" t="s">
        <v>1200</v>
      </c>
      <c r="C229" t="s">
        <v>1226</v>
      </c>
      <c r="D229" t="s">
        <v>1227</v>
      </c>
    </row>
    <row r="230" spans="1:4">
      <c r="A230" s="1060">
        <v>229</v>
      </c>
      <c r="B230" t="s">
        <v>1228</v>
      </c>
      <c r="C230" t="s">
        <v>1230</v>
      </c>
      <c r="D230" t="s">
        <v>1231</v>
      </c>
    </row>
    <row r="231" spans="1:4">
      <c r="A231" s="1060">
        <v>230</v>
      </c>
      <c r="B231" t="s">
        <v>1228</v>
      </c>
      <c r="C231" t="s">
        <v>1232</v>
      </c>
      <c r="D231" t="s">
        <v>1233</v>
      </c>
    </row>
    <row r="232" spans="1:4">
      <c r="A232" s="1060">
        <v>231</v>
      </c>
      <c r="B232" t="s">
        <v>1228</v>
      </c>
      <c r="C232" t="s">
        <v>1234</v>
      </c>
      <c r="D232" t="s">
        <v>1235</v>
      </c>
    </row>
    <row r="233" spans="1:4">
      <c r="A233" s="1060">
        <v>232</v>
      </c>
      <c r="B233" t="s">
        <v>1228</v>
      </c>
      <c r="C233" t="s">
        <v>1236</v>
      </c>
      <c r="D233" t="s">
        <v>1237</v>
      </c>
    </row>
    <row r="234" spans="1:4">
      <c r="A234" s="1060">
        <v>233</v>
      </c>
      <c r="B234" t="s">
        <v>1228</v>
      </c>
      <c r="C234" t="s">
        <v>1228</v>
      </c>
      <c r="D234" t="s">
        <v>1229</v>
      </c>
    </row>
    <row r="235" spans="1:4">
      <c r="A235" s="1060">
        <v>234</v>
      </c>
      <c r="B235" t="s">
        <v>1228</v>
      </c>
      <c r="C235" t="s">
        <v>1238</v>
      </c>
      <c r="D235" t="s">
        <v>1239</v>
      </c>
    </row>
    <row r="236" spans="1:4">
      <c r="A236" s="1060">
        <v>235</v>
      </c>
      <c r="B236" t="s">
        <v>1241</v>
      </c>
      <c r="C236" t="s">
        <v>1243</v>
      </c>
      <c r="D236" t="s">
        <v>1244</v>
      </c>
    </row>
    <row r="237" spans="1:4">
      <c r="A237" s="1060">
        <v>236</v>
      </c>
      <c r="B237" t="s">
        <v>1241</v>
      </c>
      <c r="C237" t="s">
        <v>1245</v>
      </c>
      <c r="D237" t="s">
        <v>1246</v>
      </c>
    </row>
    <row r="238" spans="1:4">
      <c r="A238" s="1060">
        <v>237</v>
      </c>
      <c r="B238" t="s">
        <v>1241</v>
      </c>
      <c r="C238" t="s">
        <v>1247</v>
      </c>
      <c r="D238" t="s">
        <v>1248</v>
      </c>
    </row>
    <row r="239" spans="1:4">
      <c r="A239" s="1060">
        <v>238</v>
      </c>
      <c r="B239" t="s">
        <v>1241</v>
      </c>
      <c r="C239" t="s">
        <v>1249</v>
      </c>
      <c r="D239" t="s">
        <v>1250</v>
      </c>
    </row>
    <row r="240" spans="1:4">
      <c r="A240" s="1060">
        <v>239</v>
      </c>
      <c r="B240" t="s">
        <v>1241</v>
      </c>
      <c r="C240" t="s">
        <v>1251</v>
      </c>
      <c r="D240" t="s">
        <v>1252</v>
      </c>
    </row>
    <row r="241" spans="1:4">
      <c r="A241" s="1060">
        <v>240</v>
      </c>
      <c r="B241" t="s">
        <v>1241</v>
      </c>
      <c r="C241" t="s">
        <v>1253</v>
      </c>
      <c r="D241" t="s">
        <v>1254</v>
      </c>
    </row>
    <row r="242" spans="1:4">
      <c r="A242" s="1060">
        <v>241</v>
      </c>
      <c r="B242" t="s">
        <v>1241</v>
      </c>
      <c r="C242" t="s">
        <v>1255</v>
      </c>
      <c r="D242" t="s">
        <v>1256</v>
      </c>
    </row>
    <row r="243" spans="1:4">
      <c r="A243" s="1060">
        <v>242</v>
      </c>
      <c r="B243" t="s">
        <v>1241</v>
      </c>
      <c r="C243" t="s">
        <v>1241</v>
      </c>
      <c r="D243" t="s">
        <v>1242</v>
      </c>
    </row>
    <row r="244" spans="1:4">
      <c r="A244" s="1060">
        <v>243</v>
      </c>
      <c r="B244" t="s">
        <v>1257</v>
      </c>
      <c r="C244" t="s">
        <v>1259</v>
      </c>
      <c r="D244" t="s">
        <v>1260</v>
      </c>
    </row>
    <row r="245" spans="1:4">
      <c r="A245" s="1060">
        <v>244</v>
      </c>
      <c r="B245" t="s">
        <v>1257</v>
      </c>
      <c r="C245" t="s">
        <v>1261</v>
      </c>
      <c r="D245" t="s">
        <v>1262</v>
      </c>
    </row>
    <row r="246" spans="1:4">
      <c r="A246" s="1060">
        <v>245</v>
      </c>
      <c r="B246" t="s">
        <v>1257</v>
      </c>
      <c r="C246" t="s">
        <v>1263</v>
      </c>
      <c r="D246" t="s">
        <v>1264</v>
      </c>
    </row>
    <row r="247" spans="1:4">
      <c r="A247" s="1060">
        <v>246</v>
      </c>
      <c r="B247" t="s">
        <v>1257</v>
      </c>
      <c r="C247" t="s">
        <v>1265</v>
      </c>
      <c r="D247" t="s">
        <v>1266</v>
      </c>
    </row>
    <row r="248" spans="1:4">
      <c r="A248" s="1060">
        <v>247</v>
      </c>
      <c r="B248" t="s">
        <v>1257</v>
      </c>
      <c r="C248" t="s">
        <v>1267</v>
      </c>
      <c r="D248" t="s">
        <v>1268</v>
      </c>
    </row>
    <row r="249" spans="1:4">
      <c r="A249" s="1060">
        <v>248</v>
      </c>
      <c r="B249" t="s">
        <v>1257</v>
      </c>
      <c r="C249" t="s">
        <v>1269</v>
      </c>
      <c r="D249" t="s">
        <v>1270</v>
      </c>
    </row>
    <row r="250" spans="1:4">
      <c r="A250" s="1060">
        <v>249</v>
      </c>
      <c r="B250" t="s">
        <v>1257</v>
      </c>
      <c r="C250" t="s">
        <v>1271</v>
      </c>
      <c r="D250" t="s">
        <v>1272</v>
      </c>
    </row>
    <row r="251" spans="1:4">
      <c r="A251" s="1060">
        <v>250</v>
      </c>
      <c r="B251" t="s">
        <v>1257</v>
      </c>
      <c r="C251" t="s">
        <v>1273</v>
      </c>
      <c r="D251" t="s">
        <v>1274</v>
      </c>
    </row>
    <row r="252" spans="1:4">
      <c r="A252" s="1060">
        <v>251</v>
      </c>
      <c r="B252" t="s">
        <v>1257</v>
      </c>
      <c r="C252" t="s">
        <v>1275</v>
      </c>
      <c r="D252" t="s">
        <v>1276</v>
      </c>
    </row>
    <row r="253" spans="1:4">
      <c r="A253" s="1060">
        <v>252</v>
      </c>
      <c r="B253" t="s">
        <v>1257</v>
      </c>
      <c r="C253" t="s">
        <v>1277</v>
      </c>
      <c r="D253" t="s">
        <v>1278</v>
      </c>
    </row>
    <row r="254" spans="1:4">
      <c r="A254" s="1060">
        <v>253</v>
      </c>
      <c r="B254" t="s">
        <v>1257</v>
      </c>
      <c r="C254" t="s">
        <v>1279</v>
      </c>
      <c r="D254" t="s">
        <v>1280</v>
      </c>
    </row>
    <row r="255" spans="1:4">
      <c r="A255" s="1060">
        <v>254</v>
      </c>
      <c r="B255" t="s">
        <v>1257</v>
      </c>
      <c r="C255" t="s">
        <v>1281</v>
      </c>
      <c r="D255" t="s">
        <v>1282</v>
      </c>
    </row>
    <row r="256" spans="1:4">
      <c r="A256" s="1060">
        <v>255</v>
      </c>
      <c r="B256" t="s">
        <v>1257</v>
      </c>
      <c r="C256" t="s">
        <v>1283</v>
      </c>
      <c r="D256" t="s">
        <v>1284</v>
      </c>
    </row>
    <row r="257" spans="1:4">
      <c r="A257" s="1060">
        <v>256</v>
      </c>
      <c r="B257" t="s">
        <v>1257</v>
      </c>
      <c r="C257" t="s">
        <v>1285</v>
      </c>
      <c r="D257" t="s">
        <v>1286</v>
      </c>
    </row>
    <row r="258" spans="1:4">
      <c r="A258" s="1060">
        <v>257</v>
      </c>
      <c r="B258" t="s">
        <v>1257</v>
      </c>
      <c r="C258" t="s">
        <v>1257</v>
      </c>
      <c r="D258" t="s">
        <v>1258</v>
      </c>
    </row>
    <row r="259" spans="1:4">
      <c r="A259" s="1060">
        <v>258</v>
      </c>
      <c r="B259" t="s">
        <v>1257</v>
      </c>
      <c r="C259" t="s">
        <v>1287</v>
      </c>
      <c r="D259" t="s">
        <v>1288</v>
      </c>
    </row>
    <row r="260" spans="1:4">
      <c r="A260" s="1060">
        <v>259</v>
      </c>
      <c r="B260" t="s">
        <v>1257</v>
      </c>
      <c r="C260" t="s">
        <v>1289</v>
      </c>
      <c r="D260" t="s">
        <v>1290</v>
      </c>
    </row>
    <row r="261" spans="1:4">
      <c r="A261" s="1060">
        <v>260</v>
      </c>
      <c r="B261" t="s">
        <v>1291</v>
      </c>
      <c r="C261" t="s">
        <v>1293</v>
      </c>
      <c r="D261" t="s">
        <v>1294</v>
      </c>
    </row>
    <row r="262" spans="1:4">
      <c r="A262" s="1060">
        <v>261</v>
      </c>
      <c r="B262" t="s">
        <v>1291</v>
      </c>
      <c r="C262" t="s">
        <v>1295</v>
      </c>
      <c r="D262" t="s">
        <v>1296</v>
      </c>
    </row>
    <row r="263" spans="1:4">
      <c r="A263" s="1060">
        <v>262</v>
      </c>
      <c r="B263" t="s">
        <v>1291</v>
      </c>
      <c r="C263" t="s">
        <v>1297</v>
      </c>
      <c r="D263" t="s">
        <v>1298</v>
      </c>
    </row>
    <row r="264" spans="1:4">
      <c r="A264" s="1060">
        <v>263</v>
      </c>
      <c r="B264" t="s">
        <v>1291</v>
      </c>
      <c r="C264" t="s">
        <v>1299</v>
      </c>
      <c r="D264" t="s">
        <v>1300</v>
      </c>
    </row>
    <row r="265" spans="1:4">
      <c r="A265" s="1060">
        <v>264</v>
      </c>
      <c r="B265" t="s">
        <v>1291</v>
      </c>
      <c r="C265" t="s">
        <v>1301</v>
      </c>
      <c r="D265" t="s">
        <v>1302</v>
      </c>
    </row>
    <row r="266" spans="1:4">
      <c r="A266" s="1060">
        <v>265</v>
      </c>
      <c r="B266" t="s">
        <v>1291</v>
      </c>
      <c r="C266" t="s">
        <v>1303</v>
      </c>
      <c r="D266" t="s">
        <v>1304</v>
      </c>
    </row>
    <row r="267" spans="1:4">
      <c r="A267" s="1060">
        <v>266</v>
      </c>
      <c r="B267" t="s">
        <v>1291</v>
      </c>
      <c r="C267" t="s">
        <v>1305</v>
      </c>
      <c r="D267" t="s">
        <v>1306</v>
      </c>
    </row>
    <row r="268" spans="1:4">
      <c r="A268" s="1060">
        <v>267</v>
      </c>
      <c r="B268" t="s">
        <v>1291</v>
      </c>
      <c r="C268" t="s">
        <v>1307</v>
      </c>
      <c r="D268" t="s">
        <v>1308</v>
      </c>
    </row>
    <row r="269" spans="1:4">
      <c r="A269" s="1060">
        <v>268</v>
      </c>
      <c r="B269" t="s">
        <v>1291</v>
      </c>
      <c r="C269" t="s">
        <v>1309</v>
      </c>
      <c r="D269" t="s">
        <v>1310</v>
      </c>
    </row>
    <row r="270" spans="1:4">
      <c r="A270" s="1060">
        <v>269</v>
      </c>
      <c r="B270" t="s">
        <v>1291</v>
      </c>
      <c r="C270" t="s">
        <v>1311</v>
      </c>
      <c r="D270" t="s">
        <v>1312</v>
      </c>
    </row>
    <row r="271" spans="1:4">
      <c r="A271" s="1060">
        <v>270</v>
      </c>
      <c r="B271" t="s">
        <v>1291</v>
      </c>
      <c r="C271" t="s">
        <v>1313</v>
      </c>
      <c r="D271" t="s">
        <v>1314</v>
      </c>
    </row>
    <row r="272" spans="1:4">
      <c r="A272" s="1060">
        <v>271</v>
      </c>
      <c r="B272" t="s">
        <v>1291</v>
      </c>
      <c r="C272" t="s">
        <v>1291</v>
      </c>
      <c r="D272" t="s">
        <v>1292</v>
      </c>
    </row>
    <row r="273" spans="1:4">
      <c r="A273" s="1060">
        <v>272</v>
      </c>
      <c r="B273" t="s">
        <v>1291</v>
      </c>
      <c r="C273" t="s">
        <v>1315</v>
      </c>
      <c r="D273" t="s">
        <v>1316</v>
      </c>
    </row>
    <row r="274" spans="1:4">
      <c r="A274" s="1060">
        <v>273</v>
      </c>
      <c r="B274" t="s">
        <v>1291</v>
      </c>
      <c r="C274" t="s">
        <v>3045</v>
      </c>
      <c r="D274" t="s">
        <v>3046</v>
      </c>
    </row>
    <row r="275" spans="1:4">
      <c r="A275" s="1060">
        <v>274</v>
      </c>
      <c r="B275" t="s">
        <v>1291</v>
      </c>
      <c r="C275" t="s">
        <v>1317</v>
      </c>
      <c r="D275" t="s">
        <v>1318</v>
      </c>
    </row>
    <row r="276" spans="1:4">
      <c r="A276" s="1060">
        <v>275</v>
      </c>
      <c r="B276" t="s">
        <v>1291</v>
      </c>
      <c r="C276" t="s">
        <v>1319</v>
      </c>
      <c r="D276" t="s">
        <v>1320</v>
      </c>
    </row>
    <row r="277" spans="1:4">
      <c r="A277" s="1060">
        <v>276</v>
      </c>
      <c r="B277" t="s">
        <v>1321</v>
      </c>
      <c r="C277" t="s">
        <v>1323</v>
      </c>
      <c r="D277" t="s">
        <v>1324</v>
      </c>
    </row>
    <row r="278" spans="1:4">
      <c r="A278" s="1060">
        <v>277</v>
      </c>
      <c r="B278" t="s">
        <v>1321</v>
      </c>
      <c r="C278" t="s">
        <v>1325</v>
      </c>
      <c r="D278" t="s">
        <v>1326</v>
      </c>
    </row>
    <row r="279" spans="1:4">
      <c r="A279" s="1060">
        <v>278</v>
      </c>
      <c r="B279" t="s">
        <v>1321</v>
      </c>
      <c r="C279" t="s">
        <v>1327</v>
      </c>
      <c r="D279" t="s">
        <v>1328</v>
      </c>
    </row>
    <row r="280" spans="1:4">
      <c r="A280" s="1060">
        <v>279</v>
      </c>
      <c r="B280" t="s">
        <v>1321</v>
      </c>
      <c r="C280" t="s">
        <v>1329</v>
      </c>
      <c r="D280" t="s">
        <v>1330</v>
      </c>
    </row>
    <row r="281" spans="1:4">
      <c r="A281" s="1060">
        <v>280</v>
      </c>
      <c r="B281" t="s">
        <v>1321</v>
      </c>
      <c r="C281" t="s">
        <v>1331</v>
      </c>
      <c r="D281" t="s">
        <v>1332</v>
      </c>
    </row>
    <row r="282" spans="1:4">
      <c r="A282" s="1060">
        <v>281</v>
      </c>
      <c r="B282" t="s">
        <v>1321</v>
      </c>
      <c r="C282" t="s">
        <v>1333</v>
      </c>
      <c r="D282" t="s">
        <v>1334</v>
      </c>
    </row>
    <row r="283" spans="1:4">
      <c r="A283" s="1060">
        <v>282</v>
      </c>
      <c r="B283" t="s">
        <v>1321</v>
      </c>
      <c r="C283" t="s">
        <v>1335</v>
      </c>
      <c r="D283" t="s">
        <v>1336</v>
      </c>
    </row>
    <row r="284" spans="1:4">
      <c r="A284" s="1060">
        <v>283</v>
      </c>
      <c r="B284" t="s">
        <v>1321</v>
      </c>
      <c r="C284" t="s">
        <v>1321</v>
      </c>
      <c r="D284" t="s">
        <v>1322</v>
      </c>
    </row>
    <row r="285" spans="1:4">
      <c r="A285" s="1060">
        <v>284</v>
      </c>
      <c r="B285" t="s">
        <v>1321</v>
      </c>
      <c r="C285" t="s">
        <v>1337</v>
      </c>
      <c r="D285" t="s">
        <v>1338</v>
      </c>
    </row>
    <row r="286" spans="1:4">
      <c r="A286" s="1060">
        <v>285</v>
      </c>
      <c r="B286" t="s">
        <v>1321</v>
      </c>
      <c r="C286" t="s">
        <v>1339</v>
      </c>
      <c r="D286" t="s">
        <v>1340</v>
      </c>
    </row>
    <row r="287" spans="1:4">
      <c r="A287" s="1060">
        <v>286</v>
      </c>
      <c r="B287" t="s">
        <v>1321</v>
      </c>
      <c r="C287" t="s">
        <v>1341</v>
      </c>
      <c r="D287" t="s">
        <v>1342</v>
      </c>
    </row>
    <row r="288" spans="1:4">
      <c r="A288" s="1060">
        <v>287</v>
      </c>
      <c r="B288" t="s">
        <v>1343</v>
      </c>
      <c r="C288" t="s">
        <v>1345</v>
      </c>
      <c r="D288" t="s">
        <v>1346</v>
      </c>
    </row>
    <row r="289" spans="1:4">
      <c r="A289" s="1060">
        <v>288</v>
      </c>
      <c r="B289" t="s">
        <v>1343</v>
      </c>
      <c r="C289" t="s">
        <v>1347</v>
      </c>
      <c r="D289" t="s">
        <v>1348</v>
      </c>
    </row>
    <row r="290" spans="1:4">
      <c r="A290" s="1060">
        <v>289</v>
      </c>
      <c r="B290" t="s">
        <v>1343</v>
      </c>
      <c r="C290" t="s">
        <v>1349</v>
      </c>
      <c r="D290" t="s">
        <v>1350</v>
      </c>
    </row>
    <row r="291" spans="1:4">
      <c r="A291" s="1060">
        <v>290</v>
      </c>
      <c r="B291" t="s">
        <v>1343</v>
      </c>
      <c r="C291" t="s">
        <v>1351</v>
      </c>
      <c r="D291" t="s">
        <v>1352</v>
      </c>
    </row>
    <row r="292" spans="1:4">
      <c r="A292" s="1060">
        <v>291</v>
      </c>
      <c r="B292" t="s">
        <v>1343</v>
      </c>
      <c r="C292" t="s">
        <v>1353</v>
      </c>
      <c r="D292" t="s">
        <v>1354</v>
      </c>
    </row>
    <row r="293" spans="1:4">
      <c r="A293" s="1060">
        <v>292</v>
      </c>
      <c r="B293" t="s">
        <v>1343</v>
      </c>
      <c r="C293" t="s">
        <v>1355</v>
      </c>
      <c r="D293" t="s">
        <v>1356</v>
      </c>
    </row>
    <row r="294" spans="1:4">
      <c r="A294" s="1060">
        <v>293</v>
      </c>
      <c r="B294" t="s">
        <v>1343</v>
      </c>
      <c r="C294" t="s">
        <v>1357</v>
      </c>
      <c r="D294" t="s">
        <v>1358</v>
      </c>
    </row>
    <row r="295" spans="1:4">
      <c r="A295" s="1060">
        <v>294</v>
      </c>
      <c r="B295" t="s">
        <v>1343</v>
      </c>
      <c r="C295" t="s">
        <v>1359</v>
      </c>
      <c r="D295" t="s">
        <v>1360</v>
      </c>
    </row>
    <row r="296" spans="1:4">
      <c r="A296" s="1060">
        <v>295</v>
      </c>
      <c r="B296" t="s">
        <v>1343</v>
      </c>
      <c r="C296" t="s">
        <v>907</v>
      </c>
      <c r="D296" t="s">
        <v>1361</v>
      </c>
    </row>
    <row r="297" spans="1:4">
      <c r="A297" s="1060">
        <v>296</v>
      </c>
      <c r="B297" t="s">
        <v>1343</v>
      </c>
      <c r="C297" t="s">
        <v>1362</v>
      </c>
      <c r="D297" t="s">
        <v>1363</v>
      </c>
    </row>
    <row r="298" spans="1:4">
      <c r="A298" s="1060">
        <v>297</v>
      </c>
      <c r="B298" t="s">
        <v>1343</v>
      </c>
      <c r="C298" t="s">
        <v>1343</v>
      </c>
      <c r="D298" t="s">
        <v>1344</v>
      </c>
    </row>
    <row r="299" spans="1:4">
      <c r="A299" s="1060">
        <v>298</v>
      </c>
      <c r="B299" t="s">
        <v>1343</v>
      </c>
      <c r="C299" t="s">
        <v>1364</v>
      </c>
      <c r="D299" t="s">
        <v>1365</v>
      </c>
    </row>
    <row r="300" spans="1:4">
      <c r="A300" s="1060">
        <v>299</v>
      </c>
      <c r="B300" t="s">
        <v>1366</v>
      </c>
      <c r="C300" t="s">
        <v>1368</v>
      </c>
      <c r="D300" t="s">
        <v>1369</v>
      </c>
    </row>
    <row r="301" spans="1:4">
      <c r="A301" s="1060">
        <v>300</v>
      </c>
      <c r="B301" t="s">
        <v>1366</v>
      </c>
      <c r="C301" t="s">
        <v>1370</v>
      </c>
      <c r="D301" t="s">
        <v>1371</v>
      </c>
    </row>
    <row r="302" spans="1:4">
      <c r="A302" s="1060">
        <v>301</v>
      </c>
      <c r="B302" t="s">
        <v>1366</v>
      </c>
      <c r="C302" t="s">
        <v>1372</v>
      </c>
      <c r="D302" t="s">
        <v>1373</v>
      </c>
    </row>
    <row r="303" spans="1:4">
      <c r="A303" s="1060">
        <v>302</v>
      </c>
      <c r="B303" t="s">
        <v>1366</v>
      </c>
      <c r="C303" t="s">
        <v>1374</v>
      </c>
      <c r="D303" t="s">
        <v>1375</v>
      </c>
    </row>
    <row r="304" spans="1:4">
      <c r="A304" s="1060">
        <v>303</v>
      </c>
      <c r="B304" t="s">
        <v>1366</v>
      </c>
      <c r="C304" t="s">
        <v>1376</v>
      </c>
      <c r="D304" t="s">
        <v>1377</v>
      </c>
    </row>
    <row r="305" spans="1:4">
      <c r="A305" s="1060">
        <v>304</v>
      </c>
      <c r="B305" t="s">
        <v>1366</v>
      </c>
      <c r="C305" t="s">
        <v>1378</v>
      </c>
      <c r="D305" t="s">
        <v>1379</v>
      </c>
    </row>
    <row r="306" spans="1:4">
      <c r="A306" s="1060">
        <v>305</v>
      </c>
      <c r="B306" t="s">
        <v>1366</v>
      </c>
      <c r="C306" t="s">
        <v>1380</v>
      </c>
      <c r="D306" t="s">
        <v>1381</v>
      </c>
    </row>
    <row r="307" spans="1:4">
      <c r="A307" s="1060">
        <v>306</v>
      </c>
      <c r="B307" t="s">
        <v>1366</v>
      </c>
      <c r="C307" t="s">
        <v>1382</v>
      </c>
      <c r="D307" t="s">
        <v>1383</v>
      </c>
    </row>
    <row r="308" spans="1:4">
      <c r="A308" s="1060">
        <v>307</v>
      </c>
      <c r="B308" t="s">
        <v>1366</v>
      </c>
      <c r="C308" t="s">
        <v>1366</v>
      </c>
      <c r="D308" t="s">
        <v>1367</v>
      </c>
    </row>
    <row r="309" spans="1:4">
      <c r="A309" s="1060">
        <v>308</v>
      </c>
      <c r="B309" t="s">
        <v>1366</v>
      </c>
      <c r="C309" t="s">
        <v>1384</v>
      </c>
      <c r="D309" t="s">
        <v>1385</v>
      </c>
    </row>
    <row r="310" spans="1:4">
      <c r="A310" s="1060">
        <v>309</v>
      </c>
      <c r="B310" t="s">
        <v>1386</v>
      </c>
      <c r="C310" t="s">
        <v>1388</v>
      </c>
      <c r="D310" t="s">
        <v>1389</v>
      </c>
    </row>
    <row r="311" spans="1:4">
      <c r="A311" s="1060">
        <v>310</v>
      </c>
      <c r="B311" t="s">
        <v>1386</v>
      </c>
      <c r="C311" t="s">
        <v>1390</v>
      </c>
      <c r="D311" t="s">
        <v>1391</v>
      </c>
    </row>
    <row r="312" spans="1:4">
      <c r="A312" s="1060">
        <v>311</v>
      </c>
      <c r="B312" t="s">
        <v>1386</v>
      </c>
      <c r="C312" t="s">
        <v>1309</v>
      </c>
      <c r="D312" t="s">
        <v>1392</v>
      </c>
    </row>
    <row r="313" spans="1:4">
      <c r="A313" s="1060">
        <v>312</v>
      </c>
      <c r="B313" t="s">
        <v>1386</v>
      </c>
      <c r="C313" t="s">
        <v>1393</v>
      </c>
      <c r="D313" t="s">
        <v>1394</v>
      </c>
    </row>
    <row r="314" spans="1:4">
      <c r="A314" s="1060">
        <v>313</v>
      </c>
      <c r="B314" t="s">
        <v>1386</v>
      </c>
      <c r="C314" t="s">
        <v>1395</v>
      </c>
      <c r="D314" t="s">
        <v>1396</v>
      </c>
    </row>
    <row r="315" spans="1:4">
      <c r="A315" s="1060">
        <v>314</v>
      </c>
      <c r="B315" t="s">
        <v>1386</v>
      </c>
      <c r="C315" t="s">
        <v>1397</v>
      </c>
      <c r="D315" t="s">
        <v>1398</v>
      </c>
    </row>
    <row r="316" spans="1:4">
      <c r="A316" s="1060">
        <v>315</v>
      </c>
      <c r="B316" t="s">
        <v>1386</v>
      </c>
      <c r="C316" t="s">
        <v>1399</v>
      </c>
      <c r="D316" t="s">
        <v>1400</v>
      </c>
    </row>
    <row r="317" spans="1:4">
      <c r="A317" s="1060">
        <v>316</v>
      </c>
      <c r="B317" t="s">
        <v>1386</v>
      </c>
      <c r="C317" t="s">
        <v>1401</v>
      </c>
      <c r="D317" t="s">
        <v>1402</v>
      </c>
    </row>
    <row r="318" spans="1:4">
      <c r="A318" s="1060">
        <v>317</v>
      </c>
      <c r="B318" t="s">
        <v>1386</v>
      </c>
      <c r="C318" t="s">
        <v>1403</v>
      </c>
      <c r="D318" t="s">
        <v>1404</v>
      </c>
    </row>
    <row r="319" spans="1:4">
      <c r="A319" s="1060">
        <v>318</v>
      </c>
      <c r="B319" t="s">
        <v>1386</v>
      </c>
      <c r="C319" t="s">
        <v>1405</v>
      </c>
      <c r="D319" t="s">
        <v>1406</v>
      </c>
    </row>
    <row r="320" spans="1:4">
      <c r="A320" s="1060">
        <v>319</v>
      </c>
      <c r="B320" t="s">
        <v>1386</v>
      </c>
      <c r="C320" t="s">
        <v>1407</v>
      </c>
      <c r="D320" t="s">
        <v>1408</v>
      </c>
    </row>
    <row r="321" spans="1:4">
      <c r="A321" s="1060">
        <v>320</v>
      </c>
      <c r="B321" t="s">
        <v>1386</v>
      </c>
      <c r="C321" t="s">
        <v>1386</v>
      </c>
      <c r="D321" t="s">
        <v>1387</v>
      </c>
    </row>
    <row r="322" spans="1:4">
      <c r="A322" s="1060">
        <v>321</v>
      </c>
      <c r="B322" t="s">
        <v>1386</v>
      </c>
      <c r="C322" t="s">
        <v>1409</v>
      </c>
      <c r="D322" t="s">
        <v>1410</v>
      </c>
    </row>
  </sheetData>
  <phoneticPr fontId="13" type="noConversion"/>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Info">
    <tabColor indexed="47"/>
  </sheetPr>
  <dimension ref="A1:D36"/>
  <sheetViews>
    <sheetView showGridLines="0" zoomScaleNormal="100" workbookViewId="0"/>
  </sheetViews>
  <sheetFormatPr defaultRowHeight="11.25"/>
  <cols>
    <col min="1" max="1" width="3.7109375" style="43" customWidth="1"/>
    <col min="2" max="2" width="90.7109375" style="43" customWidth="1"/>
    <col min="3" max="16384" width="9.140625" style="43"/>
  </cols>
  <sheetData>
    <row r="1" spans="2:4">
      <c r="B1" s="51" t="s">
        <v>60</v>
      </c>
    </row>
    <row r="2" spans="2:4" ht="90">
      <c r="B2" s="53" t="s">
        <v>503</v>
      </c>
    </row>
    <row r="3" spans="2:4" ht="67.5">
      <c r="B3" s="53" t="s">
        <v>391</v>
      </c>
    </row>
    <row r="4" spans="2:4" ht="33.75">
      <c r="B4" s="53" t="s">
        <v>604</v>
      </c>
    </row>
    <row r="5" spans="2:4">
      <c r="B5" s="53" t="s">
        <v>223</v>
      </c>
    </row>
    <row r="6" spans="2:4" ht="22.5">
      <c r="B6" s="53" t="s">
        <v>267</v>
      </c>
    </row>
    <row r="7" spans="2:4" ht="22.5">
      <c r="B7" s="53" t="s">
        <v>268</v>
      </c>
    </row>
    <row r="8" spans="2:4" ht="22.5">
      <c r="B8" s="53" t="s">
        <v>269</v>
      </c>
    </row>
    <row r="9" spans="2:4" ht="22.5">
      <c r="B9" s="53" t="s">
        <v>504</v>
      </c>
    </row>
    <row r="10" spans="2:4" ht="56.25">
      <c r="B10" s="53" t="s">
        <v>767</v>
      </c>
    </row>
    <row r="11" spans="2:4" ht="12.75">
      <c r="B11" s="222" t="s">
        <v>389</v>
      </c>
    </row>
    <row r="12" spans="2:4">
      <c r="B12" s="51" t="s">
        <v>182</v>
      </c>
    </row>
    <row r="13" spans="2:4" ht="22.5">
      <c r="B13" s="53" t="s">
        <v>198</v>
      </c>
    </row>
    <row r="14" spans="2:4" ht="67.5">
      <c r="B14" s="53" t="s">
        <v>251</v>
      </c>
    </row>
    <row r="15" spans="2:4" ht="22.5">
      <c r="B15" s="53" t="s">
        <v>231</v>
      </c>
    </row>
    <row r="16" spans="2:4">
      <c r="B16" s="51" t="s">
        <v>207</v>
      </c>
      <c r="D16" s="93"/>
    </row>
    <row r="17" spans="1:2" ht="33.75">
      <c r="B17" s="53" t="s">
        <v>265</v>
      </c>
    </row>
    <row r="18" spans="1:2" ht="33.75">
      <c r="B18" s="53" t="s">
        <v>266</v>
      </c>
    </row>
    <row r="19" spans="1:2">
      <c r="B19" s="53" t="s">
        <v>252</v>
      </c>
    </row>
    <row r="20" spans="1:2" ht="33.75">
      <c r="B20" s="53" t="s">
        <v>293</v>
      </c>
    </row>
    <row r="21" spans="1:2">
      <c r="B21" s="51" t="s">
        <v>220</v>
      </c>
    </row>
    <row r="22" spans="1:2">
      <c r="B22" s="53" t="s">
        <v>222</v>
      </c>
    </row>
    <row r="24" spans="1:2" ht="22.5">
      <c r="B24" s="224" t="s">
        <v>372</v>
      </c>
    </row>
    <row r="26" spans="1:2">
      <c r="B26" s="51" t="s">
        <v>333</v>
      </c>
    </row>
    <row r="27" spans="1:2" ht="22.5">
      <c r="B27" s="223" t="s">
        <v>476</v>
      </c>
    </row>
    <row r="28" spans="1:2" ht="56.25">
      <c r="B28" s="223" t="s">
        <v>475</v>
      </c>
    </row>
    <row r="29" spans="1:2">
      <c r="B29" s="310" t="s">
        <v>390</v>
      </c>
    </row>
    <row r="30" spans="1:2" ht="22.5">
      <c r="B30" s="223" t="s">
        <v>603</v>
      </c>
    </row>
    <row r="32" spans="1:2">
      <c r="A32" s="281"/>
      <c r="B32" s="282" t="s">
        <v>434</v>
      </c>
    </row>
    <row r="33" spans="1:2" ht="14.25">
      <c r="A33" s="283">
        <v>1</v>
      </c>
      <c r="B33" s="284" t="s">
        <v>435</v>
      </c>
    </row>
    <row r="34" spans="1:2" ht="14.25">
      <c r="A34" s="283">
        <v>2</v>
      </c>
      <c r="B34" s="284" t="s">
        <v>436</v>
      </c>
    </row>
    <row r="35" spans="1:2">
      <c r="B35" s="282" t="s">
        <v>437</v>
      </c>
    </row>
    <row r="36" spans="1:2">
      <c r="B36" s="284" t="s">
        <v>438</v>
      </c>
    </row>
  </sheetData>
  <phoneticPr fontId="13" type="noConversion"/>
  <pageMargins left="0.75" right="0.75" top="1" bottom="1" header="0.5" footer="0.5"/>
  <pageSetup paperSize="9" orientation="portrait" horizontalDpi="200" verticalDpi="200" r:id="rId1"/>
  <headerFooter alignWithMargins="0"/>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5">
    <tabColor rgb="FFFFCC99"/>
  </sheetPr>
  <dimension ref="A1"/>
  <sheetViews>
    <sheetView showGridLines="0" workbookViewId="0"/>
  </sheetViews>
  <sheetFormatPr defaultRowHeight="11.25"/>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2">
    <tabColor rgb="FFCCCCFF"/>
  </sheetPr>
  <dimension ref="A1:X40"/>
  <sheetViews>
    <sheetView showGridLines="0" topLeftCell="C4" zoomScaleNormal="100" workbookViewId="0">
      <selection activeCell="J21" sqref="J21:J24"/>
    </sheetView>
  </sheetViews>
  <sheetFormatPr defaultRowHeight="11.25"/>
  <cols>
    <col min="1" max="2" width="3.7109375" style="210" hidden="1" customWidth="1"/>
    <col min="3" max="3" width="3.7109375" style="102" bestFit="1" customWidth="1"/>
    <col min="4" max="4" width="6.140625" style="102" customWidth="1"/>
    <col min="5" max="5" width="50.7109375" style="102" customWidth="1"/>
    <col min="6" max="6" width="33.85546875" style="102" customWidth="1"/>
    <col min="7" max="7" width="8.5703125" style="102" customWidth="1"/>
    <col min="8" max="8" width="3.7109375" style="102" customWidth="1"/>
    <col min="9" max="9" width="5.42578125" style="102" customWidth="1"/>
    <col min="10" max="10" width="47.85546875" style="102" customWidth="1"/>
    <col min="11" max="12" width="3.7109375" style="102" customWidth="1"/>
    <col min="13" max="13" width="5.7109375" style="102" customWidth="1"/>
    <col min="14" max="14" width="28.140625" style="102" customWidth="1"/>
    <col min="15" max="16" width="3.7109375" style="102" customWidth="1"/>
    <col min="17" max="17" width="5.7109375" style="102" customWidth="1"/>
    <col min="18" max="18" width="34.42578125" style="102" customWidth="1"/>
    <col min="19" max="20" width="3.7109375" style="534" customWidth="1"/>
    <col min="21" max="21" width="5.7109375" style="534" customWidth="1"/>
    <col min="22" max="22" width="34.42578125" style="534" customWidth="1"/>
    <col min="23" max="23" width="30.7109375" style="102" customWidth="1"/>
    <col min="24" max="24" width="3.7109375" style="102" customWidth="1"/>
    <col min="25" max="16384" width="9.140625" style="102"/>
  </cols>
  <sheetData>
    <row r="1" spans="1:24" ht="11.25" hidden="1" customHeight="1">
      <c r="A1" s="216"/>
    </row>
    <row r="2" spans="1:24" ht="11.25" hidden="1" customHeight="1"/>
    <row r="3" spans="1:24" ht="11.25" hidden="1" customHeight="1"/>
    <row r="4" spans="1:24" ht="3" customHeight="1"/>
    <row r="5" spans="1:24" s="120" customFormat="1" ht="29.1" customHeight="1">
      <c r="A5" s="211"/>
      <c r="B5" s="211"/>
      <c r="D5" s="1152" t="s">
        <v>712</v>
      </c>
      <c r="E5" s="1153"/>
      <c r="F5" s="1153"/>
      <c r="G5" s="1153"/>
      <c r="H5" s="1153"/>
      <c r="I5" s="1153"/>
      <c r="J5" s="1154"/>
      <c r="K5" s="436"/>
      <c r="L5" s="176"/>
      <c r="M5" s="176"/>
      <c r="N5" s="176"/>
      <c r="O5" s="176"/>
      <c r="P5" s="176"/>
      <c r="Q5" s="176"/>
      <c r="R5" s="176"/>
      <c r="S5" s="568"/>
      <c r="T5" s="568"/>
      <c r="U5" s="568"/>
      <c r="V5" s="568"/>
      <c r="W5" s="176"/>
    </row>
    <row r="6" spans="1:24" s="469" customFormat="1" ht="3" customHeight="1">
      <c r="A6" s="311"/>
      <c r="B6" s="311"/>
      <c r="D6" s="1168"/>
      <c r="E6" s="1169"/>
      <c r="F6" s="1169"/>
      <c r="G6" s="1169"/>
      <c r="H6" s="1169"/>
      <c r="I6" s="1169"/>
      <c r="J6" s="1170"/>
      <c r="S6" s="646"/>
      <c r="T6" s="646"/>
      <c r="U6" s="646"/>
      <c r="V6" s="646"/>
    </row>
    <row r="7" spans="1:24" s="469" customFormat="1" ht="5.25" hidden="1" customHeight="1">
      <c r="A7" s="311"/>
      <c r="B7" s="311"/>
      <c r="E7" s="1171"/>
      <c r="F7" s="1171"/>
      <c r="G7" s="1167"/>
      <c r="H7" s="1167"/>
      <c r="I7" s="1167"/>
      <c r="J7" s="1167"/>
      <c r="S7" s="646"/>
      <c r="T7" s="646"/>
      <c r="U7" s="646"/>
      <c r="V7" s="646"/>
    </row>
    <row r="8" spans="1:24" s="469" customFormat="1" ht="5.25" hidden="1" customHeight="1">
      <c r="A8" s="311"/>
      <c r="B8" s="311"/>
      <c r="E8" s="1171"/>
      <c r="F8" s="1171"/>
      <c r="G8" s="1167"/>
      <c r="H8" s="1167"/>
      <c r="I8" s="1167"/>
      <c r="J8" s="1167"/>
      <c r="S8" s="646"/>
      <c r="T8" s="646"/>
      <c r="U8" s="646"/>
      <c r="V8" s="646"/>
    </row>
    <row r="9" spans="1:24" s="469" customFormat="1" ht="5.25" hidden="1" customHeight="1">
      <c r="A9" s="311"/>
      <c r="B9" s="311"/>
      <c r="E9" s="1171"/>
      <c r="F9" s="1171"/>
      <c r="G9" s="1167"/>
      <c r="H9" s="1167"/>
      <c r="I9" s="1167"/>
      <c r="J9" s="1167"/>
      <c r="S9" s="646"/>
      <c r="T9" s="646"/>
      <c r="U9" s="646"/>
      <c r="V9" s="646"/>
    </row>
    <row r="10" spans="1:24" s="646" customFormat="1" ht="5.25" hidden="1">
      <c r="A10" s="311"/>
      <c r="B10" s="311"/>
      <c r="E10" s="1172"/>
      <c r="F10" s="1172"/>
      <c r="G10" s="841"/>
      <c r="H10" s="465"/>
      <c r="I10" s="794"/>
      <c r="J10" s="794"/>
    </row>
    <row r="11" spans="1:24" s="159" customFormat="1" ht="18.75" hidden="1" customHeight="1">
      <c r="A11" s="311"/>
      <c r="B11" s="311"/>
      <c r="D11" s="152"/>
      <c r="E11" s="1173" t="s">
        <v>719</v>
      </c>
      <c r="F11" s="1173"/>
      <c r="G11" s="1119" t="s">
        <v>85</v>
      </c>
      <c r="H11" s="467"/>
      <c r="I11" s="166"/>
      <c r="J11" s="152"/>
      <c r="K11" s="153"/>
      <c r="L11" s="152"/>
      <c r="M11" s="152"/>
      <c r="N11" s="153"/>
      <c r="O11" s="153"/>
      <c r="P11" s="152"/>
      <c r="Q11" s="152"/>
      <c r="R11" s="153"/>
      <c r="S11" s="554"/>
      <c r="T11" s="553"/>
      <c r="U11" s="553"/>
      <c r="V11" s="554"/>
    </row>
    <row r="12" spans="1:24" s="469" customFormat="1" ht="18.75" hidden="1">
      <c r="A12" s="311"/>
      <c r="B12" s="311"/>
      <c r="E12" s="1173" t="s">
        <v>720</v>
      </c>
      <c r="F12" s="1173"/>
      <c r="G12" s="1119" t="s">
        <v>85</v>
      </c>
      <c r="H12" s="467"/>
      <c r="I12" s="465"/>
      <c r="J12" s="468"/>
      <c r="K12" s="464"/>
      <c r="L12" s="464"/>
      <c r="M12" s="464"/>
      <c r="N12" s="463"/>
      <c r="O12" s="464"/>
      <c r="P12" s="464"/>
      <c r="Q12" s="464"/>
      <c r="R12" s="463"/>
      <c r="S12" s="645"/>
      <c r="T12" s="645"/>
      <c r="U12" s="645"/>
      <c r="V12" s="644"/>
    </row>
    <row r="13" spans="1:24" s="469" customFormat="1" ht="5.25" hidden="1" customHeight="1">
      <c r="A13" s="311"/>
      <c r="B13" s="311"/>
      <c r="E13" s="1166"/>
      <c r="F13" s="1166"/>
      <c r="G13" s="466"/>
      <c r="H13" s="465"/>
      <c r="I13" s="464"/>
      <c r="J13" s="464"/>
      <c r="K13" s="464"/>
      <c r="L13" s="464"/>
      <c r="M13" s="464"/>
      <c r="N13" s="463"/>
      <c r="O13" s="464"/>
      <c r="P13" s="464"/>
      <c r="Q13" s="464"/>
      <c r="R13" s="463"/>
      <c r="S13" s="645"/>
      <c r="T13" s="645"/>
      <c r="U13" s="645"/>
      <c r="V13" s="644"/>
    </row>
    <row r="14" spans="1:24" s="469" customFormat="1" ht="5.25" hidden="1" customHeight="1">
      <c r="A14" s="311"/>
      <c r="B14" s="311"/>
      <c r="S14" s="646"/>
      <c r="T14" s="646"/>
      <c r="U14" s="646"/>
      <c r="V14" s="646"/>
    </row>
    <row r="15" spans="1:24" s="462" customFormat="1" ht="5.25" hidden="1" customHeight="1">
      <c r="A15" s="471"/>
      <c r="B15" s="471"/>
      <c r="S15" s="643"/>
      <c r="T15" s="643"/>
      <c r="U15" s="643"/>
      <c r="V15" s="643"/>
    </row>
    <row r="16" spans="1:24" s="120" customFormat="1" ht="3" customHeight="1">
      <c r="A16" s="211"/>
      <c r="B16" s="211"/>
      <c r="D16" s="312"/>
      <c r="E16" s="312"/>
      <c r="F16" s="312"/>
      <c r="G16" s="312"/>
      <c r="H16" s="312"/>
      <c r="I16" s="312"/>
      <c r="J16" s="312"/>
      <c r="K16" s="312"/>
      <c r="L16" s="312"/>
      <c r="M16" s="312"/>
      <c r="N16" s="312"/>
      <c r="O16" s="312"/>
      <c r="P16" s="312"/>
      <c r="Q16" s="312"/>
      <c r="R16" s="312"/>
      <c r="S16" s="312"/>
      <c r="T16" s="312"/>
      <c r="U16" s="312"/>
      <c r="V16" s="312"/>
      <c r="W16" s="312"/>
      <c r="X16" s="154"/>
    </row>
    <row r="17" spans="1:24" ht="27" customHeight="1">
      <c r="D17" s="1165" t="s">
        <v>92</v>
      </c>
      <c r="E17" s="1165" t="s">
        <v>297</v>
      </c>
      <c r="F17" s="1165" t="s">
        <v>80</v>
      </c>
      <c r="G17" s="1165" t="s">
        <v>439</v>
      </c>
      <c r="H17" s="1165" t="s">
        <v>92</v>
      </c>
      <c r="I17" s="1165"/>
      <c r="J17" s="1165" t="s">
        <v>20</v>
      </c>
      <c r="K17" s="1177" t="s">
        <v>479</v>
      </c>
      <c r="L17" s="1177"/>
      <c r="M17" s="1177"/>
      <c r="N17" s="1177"/>
      <c r="O17" s="1177" t="s">
        <v>710</v>
      </c>
      <c r="P17" s="1177"/>
      <c r="Q17" s="1177"/>
      <c r="R17" s="1177"/>
      <c r="S17" s="1177" t="s">
        <v>711</v>
      </c>
      <c r="T17" s="1177"/>
      <c r="U17" s="1177"/>
      <c r="V17" s="1177"/>
      <c r="W17" s="1165" t="s">
        <v>244</v>
      </c>
    </row>
    <row r="18" spans="1:24" ht="30.75" customHeight="1">
      <c r="D18" s="1165"/>
      <c r="E18" s="1165"/>
      <c r="F18" s="1165"/>
      <c r="G18" s="1165"/>
      <c r="H18" s="1165"/>
      <c r="I18" s="1165"/>
      <c r="J18" s="1165"/>
      <c r="K18" s="115" t="s">
        <v>300</v>
      </c>
      <c r="L18" s="1165" t="s">
        <v>92</v>
      </c>
      <c r="M18" s="1165"/>
      <c r="N18" s="115" t="s">
        <v>230</v>
      </c>
      <c r="O18" s="115" t="s">
        <v>300</v>
      </c>
      <c r="P18" s="1165" t="s">
        <v>92</v>
      </c>
      <c r="Q18" s="1165"/>
      <c r="R18" s="115" t="s">
        <v>230</v>
      </c>
      <c r="S18" s="541" t="s">
        <v>300</v>
      </c>
      <c r="T18" s="1165" t="s">
        <v>92</v>
      </c>
      <c r="U18" s="1165"/>
      <c r="V18" s="541" t="s">
        <v>400</v>
      </c>
      <c r="W18" s="1165"/>
    </row>
    <row r="19" spans="1:24" s="405" customFormat="1" ht="12" customHeight="1">
      <c r="A19" s="404"/>
      <c r="B19" s="404"/>
      <c r="D19" s="42" t="s">
        <v>93</v>
      </c>
      <c r="E19" s="42" t="s">
        <v>49</v>
      </c>
      <c r="F19" s="42" t="s">
        <v>50</v>
      </c>
      <c r="G19" s="42" t="s">
        <v>51</v>
      </c>
      <c r="H19" s="1174" t="s">
        <v>68</v>
      </c>
      <c r="I19" s="1174"/>
      <c r="J19" s="42" t="s">
        <v>69</v>
      </c>
      <c r="K19" s="42" t="s">
        <v>183</v>
      </c>
      <c r="L19" s="1174" t="s">
        <v>184</v>
      </c>
      <c r="M19" s="1174"/>
      <c r="N19" s="42" t="s">
        <v>208</v>
      </c>
      <c r="O19" s="42" t="s">
        <v>209</v>
      </c>
      <c r="P19" s="1174" t="s">
        <v>210</v>
      </c>
      <c r="Q19" s="1174"/>
      <c r="R19" s="42" t="s">
        <v>211</v>
      </c>
      <c r="S19" s="526" t="s">
        <v>210</v>
      </c>
      <c r="T19" s="1174" t="s">
        <v>211</v>
      </c>
      <c r="U19" s="1174"/>
      <c r="V19" s="526" t="s">
        <v>212</v>
      </c>
      <c r="W19" s="42" t="s">
        <v>213</v>
      </c>
    </row>
    <row r="20" spans="1:24" ht="14.25" hidden="1" customHeight="1">
      <c r="C20" s="309"/>
      <c r="D20" s="349">
        <v>0</v>
      </c>
      <c r="E20" s="400"/>
      <c r="F20" s="400"/>
      <c r="G20" s="121"/>
      <c r="H20" s="401"/>
      <c r="I20" s="401"/>
      <c r="J20" s="221"/>
      <c r="K20" s="121"/>
      <c r="L20" s="221"/>
      <c r="M20" s="221"/>
      <c r="N20" s="402"/>
      <c r="O20" s="121"/>
      <c r="P20" s="221"/>
      <c r="Q20" s="221"/>
      <c r="R20" s="403"/>
      <c r="S20" s="543"/>
      <c r="T20" s="593"/>
      <c r="U20" s="593"/>
      <c r="V20" s="630"/>
      <c r="W20" s="121"/>
      <c r="X20" s="175"/>
    </row>
    <row r="21" spans="1:24" s="1100" customFormat="1" ht="27" customHeight="1">
      <c r="A21" s="749">
        <v>9</v>
      </c>
      <c r="C21" s="309"/>
      <c r="D21" s="1178">
        <v>1</v>
      </c>
      <c r="E21" s="1184" t="s">
        <v>618</v>
      </c>
      <c r="F21" s="1186" t="s">
        <v>1421</v>
      </c>
      <c r="G21" s="1189" t="s">
        <v>85</v>
      </c>
      <c r="H21" s="1178"/>
      <c r="I21" s="1178">
        <v>1</v>
      </c>
      <c r="J21" s="1180" t="s">
        <v>2852</v>
      </c>
      <c r="K21" s="1193" t="s">
        <v>85</v>
      </c>
      <c r="L21" s="1191"/>
      <c r="M21" s="1191" t="s">
        <v>93</v>
      </c>
      <c r="N21" s="1194"/>
      <c r="O21" s="1193" t="s">
        <v>85</v>
      </c>
      <c r="P21" s="1191"/>
      <c r="Q21" s="1191" t="s">
        <v>93</v>
      </c>
      <c r="R21" s="1192"/>
      <c r="S21" s="1193" t="s">
        <v>85</v>
      </c>
      <c r="T21" s="1087"/>
      <c r="U21" s="1087" t="s">
        <v>93</v>
      </c>
      <c r="V21" s="1120"/>
      <c r="W21" s="307"/>
    </row>
    <row r="22" spans="1:24" s="1100" customFormat="1" ht="27" customHeight="1">
      <c r="A22" s="749"/>
      <c r="C22" s="748"/>
      <c r="D22" s="1178"/>
      <c r="E22" s="1184"/>
      <c r="F22" s="1187"/>
      <c r="G22" s="1189"/>
      <c r="H22" s="1178"/>
      <c r="I22" s="1178"/>
      <c r="J22" s="1181"/>
      <c r="K22" s="1193"/>
      <c r="L22" s="1191"/>
      <c r="M22" s="1191"/>
      <c r="N22" s="1194"/>
      <c r="O22" s="1193"/>
      <c r="P22" s="1191"/>
      <c r="Q22" s="1191"/>
      <c r="R22" s="1192"/>
      <c r="S22" s="1193"/>
      <c r="T22" s="1089"/>
      <c r="U22" s="745"/>
      <c r="V22" s="746"/>
      <c r="W22" s="747"/>
    </row>
    <row r="23" spans="1:24" s="1100" customFormat="1" ht="27" customHeight="1">
      <c r="A23" s="749"/>
      <c r="C23" s="748"/>
      <c r="D23" s="1179"/>
      <c r="E23" s="1185"/>
      <c r="F23" s="1187"/>
      <c r="G23" s="1190"/>
      <c r="H23" s="1179"/>
      <c r="I23" s="1179"/>
      <c r="J23" s="1181"/>
      <c r="K23" s="1190"/>
      <c r="L23" s="1179"/>
      <c r="M23" s="1179"/>
      <c r="N23" s="1192"/>
      <c r="O23" s="1190"/>
      <c r="P23" s="1106"/>
      <c r="Q23" s="745"/>
      <c r="R23" s="746"/>
      <c r="S23" s="742"/>
      <c r="T23" s="742"/>
      <c r="U23" s="742"/>
      <c r="V23" s="742"/>
      <c r="W23" s="747"/>
    </row>
    <row r="24" spans="1:24" s="1100" customFormat="1" ht="15" customHeight="1">
      <c r="A24" s="749"/>
      <c r="C24" s="748"/>
      <c r="D24" s="1179"/>
      <c r="E24" s="1185"/>
      <c r="F24" s="1187"/>
      <c r="G24" s="1190"/>
      <c r="H24" s="1179"/>
      <c r="I24" s="1179"/>
      <c r="J24" s="1182"/>
      <c r="K24" s="1190"/>
      <c r="L24" s="745"/>
      <c r="M24" s="746"/>
      <c r="N24" s="746"/>
      <c r="O24" s="746"/>
      <c r="P24" s="746"/>
      <c r="Q24" s="746"/>
      <c r="R24" s="746"/>
      <c r="S24" s="742"/>
      <c r="T24" s="742"/>
      <c r="U24" s="742"/>
      <c r="V24" s="742"/>
      <c r="W24" s="747"/>
    </row>
    <row r="25" spans="1:24" s="1100" customFormat="1" ht="15" customHeight="1">
      <c r="A25" s="749"/>
      <c r="C25" s="748"/>
      <c r="D25" s="1179"/>
      <c r="E25" s="1185"/>
      <c r="F25" s="1188"/>
      <c r="G25" s="1190"/>
      <c r="H25" s="745"/>
      <c r="I25" s="746"/>
      <c r="J25" s="746"/>
      <c r="K25" s="746"/>
      <c r="L25" s="746"/>
      <c r="M25" s="746"/>
      <c r="N25" s="746"/>
      <c r="O25" s="746"/>
      <c r="P25" s="746"/>
      <c r="Q25" s="746"/>
      <c r="R25" s="746"/>
      <c r="S25" s="742"/>
      <c r="T25" s="742"/>
      <c r="U25" s="742"/>
      <c r="V25" s="742"/>
      <c r="W25" s="747"/>
    </row>
    <row r="26" spans="1:24" ht="17.100000000000001" customHeight="1">
      <c r="D26" s="117"/>
      <c r="E26" s="118"/>
      <c r="F26" s="118"/>
      <c r="G26" s="118"/>
      <c r="H26" s="118"/>
      <c r="I26" s="118"/>
      <c r="J26" s="118"/>
      <c r="K26" s="118"/>
      <c r="L26" s="118"/>
      <c r="M26" s="118"/>
      <c r="N26" s="118"/>
      <c r="O26" s="118"/>
      <c r="P26" s="118"/>
      <c r="Q26" s="118"/>
      <c r="R26" s="118"/>
      <c r="S26" s="542"/>
      <c r="T26" s="542"/>
      <c r="U26" s="542"/>
      <c r="V26" s="542"/>
      <c r="W26" s="119"/>
    </row>
    <row r="27" spans="1:24" ht="3" customHeight="1"/>
    <row r="28" spans="1:24" ht="11.25" hidden="1" customHeight="1"/>
    <row r="29" spans="1:24" ht="0.95" customHeight="1"/>
    <row r="30" spans="1:24" ht="23.25" customHeight="1"/>
    <row r="31" spans="1:24" ht="3" customHeight="1"/>
    <row r="32" spans="1:24" ht="17.100000000000001" customHeight="1">
      <c r="E32" s="1183" t="s">
        <v>736</v>
      </c>
      <c r="F32" s="1183"/>
      <c r="G32" s="1183"/>
      <c r="H32" s="1183"/>
      <c r="I32" s="1183"/>
      <c r="J32" s="1183"/>
      <c r="K32" s="1183"/>
      <c r="L32" s="1183"/>
      <c r="M32" s="1183"/>
      <c r="N32" s="1183"/>
      <c r="O32" s="1183"/>
      <c r="P32" s="1183"/>
      <c r="Q32" s="1183"/>
      <c r="R32" s="1183"/>
      <c r="S32" s="1183"/>
      <c r="T32" s="1183"/>
      <c r="U32" s="1183"/>
      <c r="V32" s="1183"/>
      <c r="W32" s="1183"/>
    </row>
    <row r="33" spans="5:23" ht="36.950000000000003" customHeight="1">
      <c r="E33" s="1175" t="s">
        <v>738</v>
      </c>
      <c r="F33" s="1176"/>
      <c r="G33" s="1176"/>
      <c r="H33" s="1176"/>
      <c r="I33" s="1176"/>
      <c r="J33" s="1176"/>
      <c r="K33" s="1176"/>
      <c r="L33" s="1176"/>
      <c r="M33" s="1176"/>
      <c r="N33" s="1176"/>
      <c r="O33" s="1176"/>
      <c r="P33" s="1176"/>
      <c r="Q33" s="1176"/>
      <c r="R33" s="1176"/>
      <c r="S33" s="1176"/>
      <c r="T33" s="1176"/>
      <c r="U33" s="1176"/>
      <c r="V33" s="1176"/>
      <c r="W33" s="1176"/>
    </row>
    <row r="34" spans="5:23" ht="17.100000000000001" customHeight="1">
      <c r="E34" s="1175" t="s">
        <v>739</v>
      </c>
      <c r="F34" s="1176"/>
      <c r="G34" s="1176"/>
      <c r="H34" s="1176"/>
      <c r="I34" s="1176"/>
      <c r="J34" s="1176"/>
      <c r="K34" s="1176"/>
      <c r="L34" s="1176"/>
      <c r="M34" s="1176"/>
      <c r="N34" s="1176"/>
      <c r="O34" s="1176"/>
      <c r="P34" s="1176"/>
      <c r="Q34" s="1176"/>
      <c r="R34" s="1176"/>
      <c r="S34" s="1176"/>
      <c r="T34" s="1176"/>
      <c r="U34" s="1176"/>
      <c r="V34" s="1176"/>
      <c r="W34" s="1176"/>
    </row>
    <row r="35" spans="5:23" ht="27" customHeight="1">
      <c r="E35" s="1175" t="s">
        <v>740</v>
      </c>
      <c r="F35" s="1176"/>
      <c r="G35" s="1176"/>
      <c r="H35" s="1176"/>
      <c r="I35" s="1176"/>
      <c r="J35" s="1176"/>
      <c r="K35" s="1176"/>
      <c r="L35" s="1176"/>
      <c r="M35" s="1176"/>
      <c r="N35" s="1176"/>
      <c r="O35" s="1176"/>
      <c r="P35" s="1176"/>
      <c r="Q35" s="1176"/>
      <c r="R35" s="1176"/>
      <c r="S35" s="1176"/>
      <c r="T35" s="1176"/>
      <c r="U35" s="1176"/>
      <c r="V35" s="1176"/>
      <c r="W35" s="1176"/>
    </row>
    <row r="36" spans="5:23" ht="17.100000000000001" customHeight="1">
      <c r="E36" s="1175" t="s">
        <v>741</v>
      </c>
      <c r="F36" s="1176"/>
      <c r="G36" s="1176"/>
      <c r="H36" s="1176"/>
      <c r="I36" s="1176"/>
      <c r="J36" s="1176"/>
      <c r="K36" s="1176"/>
      <c r="L36" s="1176"/>
      <c r="M36" s="1176"/>
      <c r="N36" s="1176"/>
      <c r="O36" s="1176"/>
      <c r="P36" s="1176"/>
      <c r="Q36" s="1176"/>
      <c r="R36" s="1176"/>
      <c r="S36" s="1176"/>
      <c r="T36" s="1176"/>
      <c r="U36" s="1176"/>
      <c r="V36" s="1176"/>
      <c r="W36" s="1176"/>
    </row>
    <row r="37" spans="5:23" ht="15" customHeight="1">
      <c r="E37" s="793"/>
      <c r="F37" s="218"/>
      <c r="G37" s="218"/>
      <c r="H37" s="218"/>
      <c r="I37" s="218"/>
      <c r="J37" s="218"/>
      <c r="K37" s="218"/>
      <c r="L37" s="218"/>
      <c r="M37" s="218"/>
      <c r="N37" s="218"/>
      <c r="O37" s="218"/>
      <c r="P37" s="218"/>
      <c r="Q37" s="218"/>
      <c r="R37" s="218"/>
      <c r="S37" s="218"/>
      <c r="T37" s="218"/>
      <c r="U37" s="218"/>
      <c r="V37" s="218"/>
      <c r="W37" s="218"/>
    </row>
    <row r="38" spans="5:23" ht="15" customHeight="1">
      <c r="E38" s="1183" t="s">
        <v>737</v>
      </c>
      <c r="F38" s="1183"/>
      <c r="G38" s="1183"/>
      <c r="H38" s="1183"/>
      <c r="I38" s="1183"/>
      <c r="J38" s="1183"/>
      <c r="K38" s="1183"/>
      <c r="L38" s="1183"/>
      <c r="M38" s="1183"/>
      <c r="N38" s="1183"/>
      <c r="O38" s="1183"/>
      <c r="P38" s="1183"/>
      <c r="Q38" s="1183"/>
      <c r="R38" s="1183"/>
      <c r="S38" s="1183"/>
      <c r="T38" s="1183"/>
      <c r="U38" s="1183"/>
      <c r="V38" s="1183"/>
      <c r="W38" s="1183"/>
    </row>
    <row r="39" spans="5:23" ht="17.100000000000001" customHeight="1">
      <c r="E39" s="1175" t="s">
        <v>742</v>
      </c>
      <c r="F39" s="1176"/>
      <c r="G39" s="1176"/>
      <c r="H39" s="1176"/>
      <c r="I39" s="1176"/>
      <c r="J39" s="1176"/>
      <c r="K39" s="1176"/>
      <c r="L39" s="1176"/>
      <c r="M39" s="1176"/>
      <c r="N39" s="1176"/>
      <c r="O39" s="1176"/>
      <c r="P39" s="1176"/>
      <c r="Q39" s="1176"/>
      <c r="R39" s="1176"/>
      <c r="S39" s="1176"/>
      <c r="T39" s="1176"/>
      <c r="U39" s="1176"/>
      <c r="V39" s="1176"/>
      <c r="W39" s="1176"/>
    </row>
    <row r="40" spans="5:23" ht="17.100000000000001" customHeight="1">
      <c r="E40" s="1175" t="s">
        <v>743</v>
      </c>
      <c r="F40" s="1176"/>
      <c r="G40" s="1176"/>
      <c r="H40" s="1176"/>
      <c r="I40" s="1176"/>
      <c r="J40" s="1176"/>
      <c r="K40" s="1176"/>
      <c r="L40" s="1176"/>
      <c r="M40" s="1176"/>
      <c r="N40" s="1176"/>
      <c r="O40" s="1176"/>
      <c r="P40" s="1176"/>
      <c r="Q40" s="1176"/>
      <c r="R40" s="1176"/>
      <c r="S40" s="1176"/>
      <c r="T40" s="1176"/>
      <c r="U40" s="1176"/>
      <c r="V40" s="1176"/>
      <c r="W40" s="1176"/>
    </row>
  </sheetData>
  <sheetProtection algorithmName="SHA-512" hashValue="MZa44DA1phusnfOLsePLsM03b0v/gimk08mm4UORw0bvhpj6ZPQ98Sm0IYZp/zmrV9op8/tOjykM+DhV1xmGYg==" saltValue="NmPtowPNSrCLqBrtqKDroQ==" spinCount="100000" sheet="1" objects="1" scenarios="1" formatColumns="0" formatRows="0"/>
  <dataConsolidate link="1"/>
  <mergeCells count="53">
    <mergeCell ref="P21:P22"/>
    <mergeCell ref="Q21:Q22"/>
    <mergeCell ref="R21:R22"/>
    <mergeCell ref="S21:S22"/>
    <mergeCell ref="K21:K24"/>
    <mergeCell ref="L21:L23"/>
    <mergeCell ref="M21:M23"/>
    <mergeCell ref="N21:N23"/>
    <mergeCell ref="O21:O23"/>
    <mergeCell ref="D21:D25"/>
    <mergeCell ref="E21:E25"/>
    <mergeCell ref="F21:F25"/>
    <mergeCell ref="G21:G25"/>
    <mergeCell ref="H21:H24"/>
    <mergeCell ref="E38:W38"/>
    <mergeCell ref="E39:W39"/>
    <mergeCell ref="E40:W40"/>
    <mergeCell ref="E32:W32"/>
    <mergeCell ref="E33:W33"/>
    <mergeCell ref="E34:W34"/>
    <mergeCell ref="E35:W35"/>
    <mergeCell ref="G8:J8"/>
    <mergeCell ref="J17:J18"/>
    <mergeCell ref="H19:I19"/>
    <mergeCell ref="L19:M19"/>
    <mergeCell ref="E36:W36"/>
    <mergeCell ref="P19:Q19"/>
    <mergeCell ref="W17:W18"/>
    <mergeCell ref="O17:R17"/>
    <mergeCell ref="K17:N17"/>
    <mergeCell ref="T19:U19"/>
    <mergeCell ref="S17:V17"/>
    <mergeCell ref="T18:U18"/>
    <mergeCell ref="L18:M18"/>
    <mergeCell ref="P18:Q18"/>
    <mergeCell ref="I21:I24"/>
    <mergeCell ref="J21:J24"/>
    <mergeCell ref="D5:J5"/>
    <mergeCell ref="D17:D18"/>
    <mergeCell ref="E17:E18"/>
    <mergeCell ref="E13:F13"/>
    <mergeCell ref="G9:J9"/>
    <mergeCell ref="D6:J6"/>
    <mergeCell ref="E8:F8"/>
    <mergeCell ref="E9:F9"/>
    <mergeCell ref="E10:F10"/>
    <mergeCell ref="E7:F7"/>
    <mergeCell ref="F17:F18"/>
    <mergeCell ref="E12:F12"/>
    <mergeCell ref="E11:F11"/>
    <mergeCell ref="G7:J7"/>
    <mergeCell ref="G17:G18"/>
    <mergeCell ref="H17:I18"/>
  </mergeCells>
  <phoneticPr fontId="13" type="noConversion"/>
  <dataValidations xWindow="622" yWindow="221" count="4">
    <dataValidation allowBlank="1" showInputMessage="1" showErrorMessage="1" prompt="Для выбора выполните двойной щелчок левой клавиши мыши по соответствующей ячейке." sqref="G10:G12 G21:G22 K21:K22 O21:O22 S21:S22"/>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1:N23">
      <formula1>DESCRIPTION_TERRITORY</formula1>
    </dataValidation>
    <dataValidation allowBlank="1" showInputMessage="1" showErrorMessage="1" prompt="Выберите виды деятельности, выполнив двойной щелчок левой кнопки мыши по ячейке." sqref="F21"/>
    <dataValidation type="textLength" operator="lessThanOrEqual" allowBlank="1" showInputMessage="1" showErrorMessage="1" errorTitle="Ошибка" error="Допускается ввод не более 900 символов!" sqref="V21:W21 R21:R22 J21">
      <formula1>900</formula1>
    </dataValidation>
  </dataValidations>
  <pageMargins left="0.7" right="0.7" top="0.75" bottom="0.75" header="0.3" footer="0.3"/>
  <pageSetup paperSize="9" orientation="portrait" verticalDpi="1200"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6">
    <tabColor indexed="47"/>
  </sheetPr>
  <dimension ref="A1"/>
  <sheetViews>
    <sheetView showGridLines="0" zoomScaleNormal="100" workbookViewId="0"/>
  </sheetViews>
  <sheetFormatPr defaultRowHeight="11.25"/>
  <sheetData>
    <row r="1" spans="1:1">
      <c r="A1" s="3"/>
    </row>
  </sheetData>
  <phoneticPr fontId="13" type="noConversion"/>
  <pageMargins left="0.75" right="0.75" top="1" bottom="1" header="0.5" footer="0.5"/>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7">
    <tabColor indexed="47"/>
  </sheetPr>
  <dimension ref="A1"/>
  <sheetViews>
    <sheetView showGridLines="0" zoomScaleNormal="100" workbookViewId="0"/>
  </sheetViews>
  <sheetFormatPr defaultRowHeight="11.25"/>
  <cols>
    <col min="1" max="16384" width="9.140625" style="174"/>
  </cols>
  <sheetData>
    <row r="1" spans="1:1">
      <c r="A1" s="192"/>
    </row>
  </sheetData>
  <pageMargins left="0.7" right="0.7" top="0.75" bottom="0.75" header="0.3" footer="0.3"/>
  <pageSetup paperSize="9" orientation="portrait" verticalDpi="0"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1">
    <tabColor indexed="47"/>
  </sheetPr>
  <dimension ref="A1"/>
  <sheetViews>
    <sheetView showGridLines="0" zoomScaleNormal="100" workbookViewId="0"/>
  </sheetViews>
  <sheetFormatPr defaultRowHeight="11.25"/>
  <sheetData>
    <row r="1" spans="1:1">
      <c r="A1" s="3"/>
    </row>
  </sheetData>
  <sheetProtection formatColumns="0" formatRows="0"/>
  <phoneticPr fontId="13" type="noConversion"/>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2">
    <tabColor indexed="47"/>
  </sheetPr>
  <dimension ref="A1"/>
  <sheetViews>
    <sheetView showGridLines="0" workbookViewId="0"/>
  </sheetViews>
  <sheetFormatPr defaultRowHeight="11.25"/>
  <sheetData/>
  <pageMargins left="0.7" right="0.7" top="0.75" bottom="0.75"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DateChoose">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omm">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ThisWorkbook">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MR">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CheckUpdates">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
    <tabColor indexed="22"/>
  </sheetPr>
  <dimension ref="A1:N19"/>
  <sheetViews>
    <sheetView showGridLines="0" topLeftCell="E1" zoomScaleNormal="100" workbookViewId="0"/>
  </sheetViews>
  <sheetFormatPr defaultColWidth="10.5703125" defaultRowHeight="14.25"/>
  <cols>
    <col min="1" max="1" width="3.7109375" style="592" hidden="1" customWidth="1"/>
    <col min="2" max="4" width="3.7109375" style="586" hidden="1" customWidth="1"/>
    <col min="5" max="5" width="3.7109375" style="531" customWidth="1"/>
    <col min="6" max="6" width="9.7109375" style="524" customWidth="1"/>
    <col min="7" max="7" width="37.7109375" style="524" customWidth="1"/>
    <col min="8" max="8" width="66.85546875" style="524" customWidth="1"/>
    <col min="9" max="9" width="115.7109375" style="524" customWidth="1"/>
    <col min="10" max="11" width="10.5703125" style="586"/>
    <col min="12" max="12" width="11.140625" style="586" customWidth="1"/>
    <col min="13" max="14" width="10.5703125" style="586"/>
    <col min="15" max="16384" width="10.5703125" style="524"/>
  </cols>
  <sheetData>
    <row r="1" spans="1:14" ht="3" customHeight="1">
      <c r="A1" s="592" t="s">
        <v>93</v>
      </c>
    </row>
    <row r="2" spans="1:14" ht="22.5">
      <c r="F2" s="1196" t="s">
        <v>491</v>
      </c>
      <c r="G2" s="1197"/>
      <c r="H2" s="1198"/>
      <c r="I2" s="641"/>
    </row>
    <row r="3" spans="1:14" ht="3" customHeight="1"/>
    <row r="4" spans="1:14" s="571" customFormat="1" ht="11.25">
      <c r="A4" s="591"/>
      <c r="B4" s="591"/>
      <c r="C4" s="591"/>
      <c r="D4" s="591"/>
      <c r="F4" s="1157" t="s">
        <v>454</v>
      </c>
      <c r="G4" s="1157"/>
      <c r="H4" s="1157"/>
      <c r="I4" s="1199" t="s">
        <v>455</v>
      </c>
      <c r="J4" s="591"/>
      <c r="K4" s="591"/>
      <c r="L4" s="591"/>
      <c r="M4" s="591"/>
      <c r="N4" s="591"/>
    </row>
    <row r="5" spans="1:14" s="571" customFormat="1" ht="11.25" customHeight="1">
      <c r="A5" s="591"/>
      <c r="B5" s="591"/>
      <c r="C5" s="591"/>
      <c r="D5" s="591"/>
      <c r="F5" s="607" t="s">
        <v>92</v>
      </c>
      <c r="G5" s="619" t="s">
        <v>457</v>
      </c>
      <c r="H5" s="606" t="s">
        <v>442</v>
      </c>
      <c r="I5" s="1199"/>
      <c r="J5" s="591"/>
      <c r="K5" s="591"/>
      <c r="L5" s="591"/>
      <c r="M5" s="591"/>
      <c r="N5" s="591"/>
    </row>
    <row r="6" spans="1:14" s="571" customFormat="1" ht="12" customHeight="1">
      <c r="A6" s="591"/>
      <c r="B6" s="591"/>
      <c r="C6" s="591"/>
      <c r="D6" s="591"/>
      <c r="F6" s="608" t="s">
        <v>93</v>
      </c>
      <c r="G6" s="610">
        <v>2</v>
      </c>
      <c r="H6" s="611">
        <v>3</v>
      </c>
      <c r="I6" s="609">
        <v>4</v>
      </c>
      <c r="J6" s="591">
        <v>4</v>
      </c>
      <c r="K6" s="591"/>
      <c r="L6" s="591"/>
      <c r="M6" s="591"/>
      <c r="N6" s="591"/>
    </row>
    <row r="7" spans="1:14" s="571" customFormat="1" ht="18.75">
      <c r="A7" s="591"/>
      <c r="B7" s="591"/>
      <c r="C7" s="591"/>
      <c r="D7" s="591"/>
      <c r="F7" s="617">
        <v>1</v>
      </c>
      <c r="G7" s="633" t="s">
        <v>492</v>
      </c>
      <c r="H7" s="605" t="str">
        <f>IF(dateCh="","",dateCh)</f>
        <v>13.05.2021</v>
      </c>
      <c r="I7" s="582" t="s">
        <v>493</v>
      </c>
      <c r="J7" s="616"/>
      <c r="K7" s="591"/>
      <c r="L7" s="591"/>
      <c r="M7" s="591"/>
      <c r="N7" s="591"/>
    </row>
    <row r="8" spans="1:14" s="571" customFormat="1" ht="45">
      <c r="A8" s="1200">
        <v>1</v>
      </c>
      <c r="B8" s="591"/>
      <c r="C8" s="591"/>
      <c r="D8" s="591"/>
      <c r="F8" s="617" t="str">
        <f>"2." &amp;mergeValue(A8)</f>
        <v>2.1</v>
      </c>
      <c r="G8" s="633" t="s">
        <v>494</v>
      </c>
      <c r="H8" s="605"/>
      <c r="I8" s="582" t="s">
        <v>590</v>
      </c>
      <c r="J8" s="616"/>
      <c r="K8" s="591"/>
      <c r="L8" s="591"/>
      <c r="M8" s="591"/>
      <c r="N8" s="591"/>
    </row>
    <row r="9" spans="1:14" s="571" customFormat="1" ht="22.5">
      <c r="A9" s="1200"/>
      <c r="B9" s="591"/>
      <c r="C9" s="591"/>
      <c r="D9" s="591"/>
      <c r="F9" s="617" t="str">
        <f>"3." &amp;mergeValue(A9)</f>
        <v>3.1</v>
      </c>
      <c r="G9" s="633" t="s">
        <v>495</v>
      </c>
      <c r="H9" s="605"/>
      <c r="I9" s="582" t="s">
        <v>588</v>
      </c>
      <c r="J9" s="616"/>
      <c r="K9" s="591"/>
      <c r="L9" s="591"/>
      <c r="M9" s="591"/>
      <c r="N9" s="591"/>
    </row>
    <row r="10" spans="1:14" s="571" customFormat="1" ht="22.5">
      <c r="A10" s="1200"/>
      <c r="B10" s="591"/>
      <c r="C10" s="591"/>
      <c r="D10" s="591"/>
      <c r="F10" s="617" t="str">
        <f>"4."&amp;mergeValue(A10)</f>
        <v>4.1</v>
      </c>
      <c r="G10" s="633" t="s">
        <v>496</v>
      </c>
      <c r="H10" s="606" t="s">
        <v>458</v>
      </c>
      <c r="I10" s="582"/>
      <c r="J10" s="616"/>
      <c r="K10" s="591"/>
      <c r="L10" s="591"/>
      <c r="M10" s="591"/>
      <c r="N10" s="591"/>
    </row>
    <row r="11" spans="1:14" s="571" customFormat="1" ht="18.75">
      <c r="A11" s="1200"/>
      <c r="B11" s="1200">
        <v>1</v>
      </c>
      <c r="C11" s="624"/>
      <c r="D11" s="624"/>
      <c r="F11" s="617" t="str">
        <f>"4."&amp;mergeValue(A11) &amp;"."&amp;mergeValue(B11)</f>
        <v>4.1.1</v>
      </c>
      <c r="G11" s="612" t="s">
        <v>592</v>
      </c>
      <c r="H11" s="605" t="str">
        <f>IF(region_name="","",region_name)</f>
        <v>Челябинская область</v>
      </c>
      <c r="I11" s="582" t="s">
        <v>499</v>
      </c>
      <c r="J11" s="616"/>
      <c r="K11" s="591"/>
      <c r="L11" s="591"/>
      <c r="M11" s="591"/>
      <c r="N11" s="591"/>
    </row>
    <row r="12" spans="1:14" s="571" customFormat="1" ht="22.5">
      <c r="A12" s="1200"/>
      <c r="B12" s="1200"/>
      <c r="C12" s="1200">
        <v>1</v>
      </c>
      <c r="D12" s="624"/>
      <c r="F12" s="617" t="str">
        <f>"4."&amp;mergeValue(A12) &amp;"."&amp;mergeValue(B12)&amp;"."&amp;mergeValue(C12)</f>
        <v>4.1.1.1</v>
      </c>
      <c r="G12" s="623" t="s">
        <v>497</v>
      </c>
      <c r="H12" s="605"/>
      <c r="I12" s="582" t="s">
        <v>500</v>
      </c>
      <c r="J12" s="616"/>
      <c r="K12" s="591"/>
      <c r="L12" s="591"/>
      <c r="M12" s="591"/>
      <c r="N12" s="591"/>
    </row>
    <row r="13" spans="1:14" s="571" customFormat="1" ht="39" customHeight="1">
      <c r="A13" s="1200"/>
      <c r="B13" s="1200"/>
      <c r="C13" s="1200"/>
      <c r="D13" s="624">
        <v>1</v>
      </c>
      <c r="F13" s="617" t="str">
        <f>"4."&amp;mergeValue(A13) &amp;"."&amp;mergeValue(B13)&amp;"."&amp;mergeValue(C13)&amp;"."&amp;mergeValue(D13)</f>
        <v>4.1.1.1.1</v>
      </c>
      <c r="G13" s="634" t="s">
        <v>498</v>
      </c>
      <c r="H13" s="605"/>
      <c r="I13" s="1201" t="s">
        <v>591</v>
      </c>
      <c r="J13" s="616"/>
      <c r="K13" s="591"/>
      <c r="L13" s="591"/>
      <c r="M13" s="591"/>
      <c r="N13" s="591"/>
    </row>
    <row r="14" spans="1:14" s="571" customFormat="1" ht="18.75">
      <c r="A14" s="1200"/>
      <c r="B14" s="1200"/>
      <c r="C14" s="1200"/>
      <c r="D14" s="624"/>
      <c r="F14" s="620"/>
      <c r="G14" s="551" t="s">
        <v>4</v>
      </c>
      <c r="H14" s="625"/>
      <c r="I14" s="1201"/>
      <c r="J14" s="616"/>
      <c r="K14" s="591"/>
      <c r="L14" s="591"/>
      <c r="M14" s="591"/>
      <c r="N14" s="591"/>
    </row>
    <row r="15" spans="1:14" s="571" customFormat="1" ht="18.75">
      <c r="A15" s="1200"/>
      <c r="B15" s="1200"/>
      <c r="C15" s="624"/>
      <c r="D15" s="624"/>
      <c r="F15" s="635"/>
      <c r="G15" s="578" t="s">
        <v>403</v>
      </c>
      <c r="H15" s="636"/>
      <c r="I15" s="637"/>
      <c r="J15" s="616"/>
      <c r="K15" s="591"/>
      <c r="L15" s="591"/>
      <c r="M15" s="591"/>
      <c r="N15" s="591"/>
    </row>
    <row r="16" spans="1:14" s="571" customFormat="1" ht="18.75">
      <c r="A16" s="1200"/>
      <c r="B16" s="591"/>
      <c r="C16" s="591"/>
      <c r="D16" s="591"/>
      <c r="F16" s="620"/>
      <c r="G16" s="559" t="s">
        <v>506</v>
      </c>
      <c r="H16" s="621"/>
      <c r="I16" s="622"/>
      <c r="J16" s="616"/>
      <c r="K16" s="591"/>
      <c r="L16" s="591"/>
      <c r="M16" s="591"/>
      <c r="N16" s="591"/>
    </row>
    <row r="17" spans="1:14" s="571" customFormat="1" ht="18.75">
      <c r="A17" s="591"/>
      <c r="B17" s="591"/>
      <c r="C17" s="591"/>
      <c r="D17" s="591"/>
      <c r="F17" s="620"/>
      <c r="G17" s="566" t="s">
        <v>505</v>
      </c>
      <c r="H17" s="621"/>
      <c r="I17" s="622"/>
      <c r="J17" s="616"/>
      <c r="K17" s="591"/>
      <c r="L17" s="591"/>
      <c r="M17" s="591"/>
      <c r="N17" s="591"/>
    </row>
    <row r="18" spans="1:14" s="614" customFormat="1" ht="3" customHeight="1">
      <c r="A18" s="615"/>
      <c r="B18" s="615"/>
      <c r="C18" s="615"/>
      <c r="D18" s="615"/>
      <c r="F18" s="626"/>
      <c r="G18" s="627"/>
      <c r="H18" s="628"/>
      <c r="I18" s="629"/>
      <c r="J18" s="615"/>
      <c r="K18" s="615"/>
      <c r="L18" s="615"/>
      <c r="M18" s="615"/>
      <c r="N18" s="615"/>
    </row>
    <row r="19" spans="1:14" s="614" customFormat="1" ht="15" customHeight="1">
      <c r="A19" s="615"/>
      <c r="B19" s="615"/>
      <c r="C19" s="615"/>
      <c r="D19" s="615"/>
      <c r="F19" s="613"/>
      <c r="G19" s="1195" t="s">
        <v>593</v>
      </c>
      <c r="H19" s="1195"/>
      <c r="I19" s="595"/>
      <c r="J19" s="615"/>
      <c r="K19" s="615"/>
      <c r="L19" s="615"/>
      <c r="M19" s="615"/>
      <c r="N19" s="615"/>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
    <tabColor rgb="FFEAEBEE"/>
    <pageSetUpPr fitToPage="1"/>
  </sheetPr>
  <dimension ref="A1:AB34"/>
  <sheetViews>
    <sheetView showGridLines="0" topLeftCell="I4" zoomScaleNormal="100" workbookViewId="0"/>
  </sheetViews>
  <sheetFormatPr defaultColWidth="10.5703125" defaultRowHeight="14.25"/>
  <cols>
    <col min="1" max="6" width="10.5703125" style="586" hidden="1" customWidth="1"/>
    <col min="7" max="8" width="9.140625" style="592" hidden="1" customWidth="1"/>
    <col min="9" max="9" width="3.7109375" style="532" customWidth="1"/>
    <col min="10" max="11" width="3.7109375" style="531" customWidth="1"/>
    <col min="12" max="12" width="12.7109375" style="524" customWidth="1"/>
    <col min="13" max="13" width="44.7109375" style="524" customWidth="1"/>
    <col min="14" max="14" width="1.7109375" style="524" hidden="1" customWidth="1"/>
    <col min="15" max="15" width="29.7109375" style="524" hidden="1" customWidth="1"/>
    <col min="16" max="17" width="23.7109375" style="524" hidden="1" customWidth="1"/>
    <col min="18" max="18" width="11.7109375" style="524" customWidth="1"/>
    <col min="19" max="19" width="3.7109375" style="524" customWidth="1"/>
    <col min="20" max="20" width="11.7109375" style="524" customWidth="1"/>
    <col min="21" max="21" width="8.5703125" style="524" hidden="1" customWidth="1"/>
    <col min="22" max="22" width="4.7109375" style="524" customWidth="1"/>
    <col min="23" max="23" width="115.7109375" style="524" customWidth="1"/>
    <col min="24" max="25" width="10.5703125" style="586"/>
    <col min="26" max="26" width="11.140625" style="586" customWidth="1"/>
    <col min="27" max="28" width="10.5703125" style="586"/>
    <col min="29" max="16384" width="10.5703125" style="524"/>
  </cols>
  <sheetData>
    <row r="1" spans="1:28" hidden="1">
      <c r="Q1" s="584"/>
      <c r="R1" s="584"/>
    </row>
    <row r="2" spans="1:28" hidden="1">
      <c r="U2" s="584"/>
    </row>
    <row r="3" spans="1:28" hidden="1"/>
    <row r="4" spans="1:28" ht="3" customHeight="1">
      <c r="J4" s="530"/>
      <c r="K4" s="530"/>
      <c r="L4" s="525"/>
      <c r="M4" s="525"/>
      <c r="N4" s="525"/>
      <c r="O4" s="533"/>
      <c r="P4" s="533"/>
      <c r="Q4" s="533"/>
      <c r="R4" s="533"/>
      <c r="S4" s="533"/>
      <c r="T4" s="533"/>
      <c r="U4" s="533"/>
    </row>
    <row r="5" spans="1:28" ht="22.5" customHeight="1">
      <c r="J5" s="530"/>
      <c r="K5" s="530"/>
      <c r="L5" s="1216" t="s">
        <v>631</v>
      </c>
      <c r="M5" s="1216"/>
      <c r="N5" s="1216"/>
      <c r="O5" s="1216"/>
      <c r="P5" s="1216"/>
      <c r="Q5" s="1216"/>
      <c r="R5" s="1216"/>
      <c r="S5" s="1216"/>
      <c r="T5" s="1216"/>
      <c r="U5" s="665"/>
    </row>
    <row r="6" spans="1:28" ht="3" customHeight="1">
      <c r="J6" s="530"/>
      <c r="K6" s="530"/>
      <c r="L6" s="525"/>
      <c r="M6" s="525"/>
      <c r="N6" s="525"/>
      <c r="O6" s="529"/>
      <c r="P6" s="529"/>
      <c r="Q6" s="529"/>
      <c r="R6" s="529"/>
      <c r="S6" s="529"/>
      <c r="T6" s="529"/>
      <c r="U6" s="529"/>
      <c r="V6" s="533"/>
    </row>
    <row r="7" spans="1:28" s="571" customFormat="1" ht="22.5">
      <c r="A7" s="591"/>
      <c r="B7" s="591"/>
      <c r="C7" s="591"/>
      <c r="D7" s="591"/>
      <c r="E7" s="591"/>
      <c r="F7" s="591"/>
      <c r="G7" s="591"/>
      <c r="H7" s="591"/>
      <c r="L7" s="500"/>
      <c r="M7" s="618" t="s">
        <v>502</v>
      </c>
      <c r="N7" s="667"/>
      <c r="O7" s="1222" t="str">
        <f>IF(NameOrPr_ch="",IF(NameOrPr="","",NameOrPr),NameOrPr_ch)</f>
        <v>Министерство тарифного регулирования и энергетики Челябинской области</v>
      </c>
      <c r="P7" s="1222"/>
      <c r="Q7" s="1222"/>
      <c r="R7" s="1222"/>
      <c r="S7" s="1222"/>
      <c r="T7" s="1222"/>
      <c r="U7" s="583"/>
      <c r="V7" s="583"/>
      <c r="W7" s="520"/>
      <c r="X7" s="591"/>
      <c r="Y7" s="591"/>
      <c r="Z7" s="591"/>
      <c r="AA7" s="591"/>
      <c r="AB7" s="591"/>
    </row>
    <row r="8" spans="1:28" s="571" customFormat="1" ht="18.75">
      <c r="A8" s="591"/>
      <c r="B8" s="591"/>
      <c r="C8" s="591"/>
      <c r="D8" s="591"/>
      <c r="E8" s="591"/>
      <c r="F8" s="591"/>
      <c r="G8" s="591"/>
      <c r="H8" s="591"/>
      <c r="L8" s="500"/>
      <c r="M8" s="618" t="s">
        <v>596</v>
      </c>
      <c r="N8" s="667"/>
      <c r="O8" s="1222" t="str">
        <f>IF(datePr_ch="",IF(datePr="","",datePr),datePr_ch)</f>
        <v>12.03.2021</v>
      </c>
      <c r="P8" s="1222"/>
      <c r="Q8" s="1222"/>
      <c r="R8" s="1222"/>
      <c r="S8" s="1222"/>
      <c r="T8" s="1222"/>
      <c r="U8" s="583"/>
      <c r="V8" s="583"/>
      <c r="W8" s="520"/>
      <c r="X8" s="591"/>
      <c r="Y8" s="591"/>
      <c r="Z8" s="591"/>
      <c r="AA8" s="591"/>
      <c r="AB8" s="591"/>
    </row>
    <row r="9" spans="1:28" s="571" customFormat="1" ht="18.75">
      <c r="A9" s="591"/>
      <c r="B9" s="591"/>
      <c r="C9" s="591"/>
      <c r="D9" s="591"/>
      <c r="E9" s="591"/>
      <c r="F9" s="591"/>
      <c r="G9" s="591"/>
      <c r="H9" s="591"/>
      <c r="L9" s="553"/>
      <c r="M9" s="618" t="s">
        <v>595</v>
      </c>
      <c r="N9" s="667"/>
      <c r="O9" s="1222" t="str">
        <f>IF(numberPr_ch="",IF(numberPr="","",numberPr),numberPr_ch)</f>
        <v>12/16</v>
      </c>
      <c r="P9" s="1222"/>
      <c r="Q9" s="1222"/>
      <c r="R9" s="1222"/>
      <c r="S9" s="1222"/>
      <c r="T9" s="1222"/>
      <c r="U9" s="583"/>
      <c r="V9" s="583"/>
      <c r="W9" s="520"/>
      <c r="X9" s="591"/>
      <c r="Y9" s="591"/>
      <c r="Z9" s="591"/>
      <c r="AA9" s="591"/>
      <c r="AB9" s="591"/>
    </row>
    <row r="10" spans="1:28" s="571" customFormat="1" ht="18.75">
      <c r="A10" s="591"/>
      <c r="B10" s="591"/>
      <c r="C10" s="591"/>
      <c r="D10" s="591"/>
      <c r="E10" s="591"/>
      <c r="F10" s="591"/>
      <c r="G10" s="591"/>
      <c r="H10" s="591"/>
      <c r="L10" s="553"/>
      <c r="M10" s="618" t="s">
        <v>501</v>
      </c>
      <c r="N10" s="667"/>
      <c r="O10" s="1222" t="str">
        <f>IF(IstPub_ch="",IF(IstPub="","",IstPub),IstPub_ch)</f>
        <v>Официальный сайт Министерства тарифного регулирования и энергетики Челябинской области</v>
      </c>
      <c r="P10" s="1222"/>
      <c r="Q10" s="1222"/>
      <c r="R10" s="1222"/>
      <c r="S10" s="1222"/>
      <c r="T10" s="1222"/>
      <c r="U10" s="583"/>
      <c r="V10" s="583"/>
      <c r="W10" s="520"/>
      <c r="X10" s="591"/>
      <c r="Y10" s="591"/>
      <c r="Z10" s="591"/>
      <c r="AA10" s="591"/>
      <c r="AB10" s="591"/>
    </row>
    <row r="11" spans="1:28" s="571" customFormat="1" ht="11.25" hidden="1">
      <c r="A11" s="591"/>
      <c r="B11" s="591"/>
      <c r="C11" s="591"/>
      <c r="D11" s="591"/>
      <c r="E11" s="591"/>
      <c r="F11" s="591"/>
      <c r="G11" s="591"/>
      <c r="H11" s="591"/>
      <c r="L11" s="1217"/>
      <c r="M11" s="1217"/>
      <c r="N11" s="567"/>
      <c r="O11" s="583"/>
      <c r="P11" s="583"/>
      <c r="Q11" s="583"/>
      <c r="R11" s="583"/>
      <c r="S11" s="583"/>
      <c r="T11" s="583"/>
      <c r="U11" s="589" t="s">
        <v>373</v>
      </c>
      <c r="X11" s="591"/>
      <c r="Y11" s="591"/>
      <c r="Z11" s="591"/>
      <c r="AA11" s="591"/>
      <c r="AB11" s="591"/>
    </row>
    <row r="12" spans="1:28">
      <c r="J12" s="530"/>
      <c r="K12" s="530"/>
      <c r="L12" s="525"/>
      <c r="M12" s="525"/>
      <c r="N12" s="503"/>
      <c r="O12" s="1223"/>
      <c r="P12" s="1223"/>
      <c r="Q12" s="1223"/>
      <c r="R12" s="1223"/>
      <c r="S12" s="1223"/>
      <c r="T12" s="1223"/>
      <c r="U12" s="1223"/>
    </row>
    <row r="13" spans="1:28">
      <c r="J13" s="530"/>
      <c r="K13" s="530"/>
      <c r="L13" s="1157" t="s">
        <v>454</v>
      </c>
      <c r="M13" s="1157"/>
      <c r="N13" s="1157"/>
      <c r="O13" s="1157"/>
      <c r="P13" s="1157"/>
      <c r="Q13" s="1157"/>
      <c r="R13" s="1157"/>
      <c r="S13" s="1157"/>
      <c r="T13" s="1157"/>
      <c r="U13" s="1157"/>
      <c r="V13" s="1157"/>
      <c r="W13" s="1157" t="s">
        <v>455</v>
      </c>
    </row>
    <row r="14" spans="1:28" ht="14.25" customHeight="1">
      <c r="J14" s="530"/>
      <c r="K14" s="530"/>
      <c r="L14" s="1229" t="s">
        <v>92</v>
      </c>
      <c r="M14" s="1229" t="s">
        <v>639</v>
      </c>
      <c r="N14" s="662"/>
      <c r="O14" s="1230" t="s">
        <v>641</v>
      </c>
      <c r="P14" s="1231"/>
      <c r="Q14" s="1231"/>
      <c r="R14" s="1231"/>
      <c r="S14" s="1231"/>
      <c r="T14" s="1232"/>
      <c r="U14" s="1213" t="s">
        <v>341</v>
      </c>
      <c r="V14" s="1226" t="s">
        <v>275</v>
      </c>
      <c r="W14" s="1157"/>
    </row>
    <row r="15" spans="1:28" ht="14.25" customHeight="1">
      <c r="J15" s="530"/>
      <c r="K15" s="530"/>
      <c r="L15" s="1229"/>
      <c r="M15" s="1229"/>
      <c r="N15" s="663"/>
      <c r="O15" s="1235" t="s">
        <v>605</v>
      </c>
      <c r="P15" s="1233" t="s">
        <v>271</v>
      </c>
      <c r="Q15" s="1234"/>
      <c r="R15" s="1210" t="s">
        <v>654</v>
      </c>
      <c r="S15" s="1211"/>
      <c r="T15" s="1212"/>
      <c r="U15" s="1214"/>
      <c r="V15" s="1227"/>
      <c r="W15" s="1157"/>
    </row>
    <row r="16" spans="1:28" ht="33.75" customHeight="1">
      <c r="J16" s="530"/>
      <c r="K16" s="530"/>
      <c r="L16" s="1229"/>
      <c r="M16" s="1229"/>
      <c r="N16" s="664"/>
      <c r="O16" s="1236"/>
      <c r="P16" s="536" t="s">
        <v>606</v>
      </c>
      <c r="Q16" s="536" t="s">
        <v>6</v>
      </c>
      <c r="R16" s="537" t="s">
        <v>274</v>
      </c>
      <c r="S16" s="1224" t="s">
        <v>273</v>
      </c>
      <c r="T16" s="1225"/>
      <c r="U16" s="1215"/>
      <c r="V16" s="1228"/>
      <c r="W16" s="1157"/>
    </row>
    <row r="17" spans="1:28">
      <c r="J17" s="530"/>
      <c r="K17" s="570">
        <v>1</v>
      </c>
      <c r="L17" s="648" t="s">
        <v>93</v>
      </c>
      <c r="M17" s="648" t="s">
        <v>49</v>
      </c>
      <c r="N17" s="650" t="str">
        <f ca="1">OFFSET(N17,0,-1)</f>
        <v>2</v>
      </c>
      <c r="O17" s="649">
        <f ca="1">OFFSET(O17,0,-1)+1</f>
        <v>3</v>
      </c>
      <c r="P17" s="649">
        <f ca="1">OFFSET(P17,0,-1)+1</f>
        <v>4</v>
      </c>
      <c r="Q17" s="649">
        <f ca="1">OFFSET(Q17,0,-1)+1</f>
        <v>5</v>
      </c>
      <c r="R17" s="649">
        <f ca="1">OFFSET(R17,0,-1)+1</f>
        <v>6</v>
      </c>
      <c r="S17" s="1218">
        <f ca="1">OFFSET(S17,0,-1)+1</f>
        <v>7</v>
      </c>
      <c r="T17" s="1218"/>
      <c r="U17" s="649">
        <f ca="1">OFFSET(U17,0,-2)+1</f>
        <v>8</v>
      </c>
      <c r="V17" s="650">
        <f ca="1">OFFSET(V17,0,-1)</f>
        <v>8</v>
      </c>
      <c r="W17" s="649">
        <f ca="1">OFFSET(W17,0,-1)+1</f>
        <v>9</v>
      </c>
    </row>
    <row r="18" spans="1:28" ht="22.5">
      <c r="A18" s="1202">
        <v>1</v>
      </c>
      <c r="B18" s="848"/>
      <c r="C18" s="848"/>
      <c r="D18" s="848"/>
      <c r="E18" s="849"/>
      <c r="F18" s="850"/>
      <c r="G18" s="850"/>
      <c r="H18" s="850"/>
      <c r="I18" s="851"/>
      <c r="J18" s="846"/>
      <c r="K18" s="853"/>
      <c r="L18" s="594">
        <f>mergeValue(A18)</f>
        <v>1</v>
      </c>
      <c r="M18" s="642" t="s">
        <v>20</v>
      </c>
      <c r="N18" s="647"/>
      <c r="O18" s="1203"/>
      <c r="P18" s="1203"/>
      <c r="Q18" s="1203"/>
      <c r="R18" s="1203"/>
      <c r="S18" s="1203"/>
      <c r="T18" s="1203"/>
      <c r="U18" s="1203"/>
      <c r="V18" s="1203"/>
      <c r="W18" s="631" t="s">
        <v>476</v>
      </c>
      <c r="Y18" s="590"/>
      <c r="Z18" s="590" t="str">
        <f t="shared" ref="Z18:Z31" si="0">IF(M18="","",M18 )</f>
        <v>Наименование тарифа</v>
      </c>
      <c r="AA18" s="590"/>
      <c r="AB18" s="590"/>
    </row>
    <row r="19" spans="1:28" ht="22.5">
      <c r="A19" s="1202"/>
      <c r="B19" s="1202">
        <v>1</v>
      </c>
      <c r="C19" s="848"/>
      <c r="D19" s="848"/>
      <c r="E19" s="850"/>
      <c r="F19" s="850"/>
      <c r="G19" s="850"/>
      <c r="H19" s="850"/>
      <c r="I19" s="845"/>
      <c r="J19" s="844"/>
      <c r="K19" s="847"/>
      <c r="L19" s="594" t="str">
        <f>mergeValue(A19) &amp;"."&amp; mergeValue(B19)</f>
        <v>1.1</v>
      </c>
      <c r="M19" s="547" t="s">
        <v>16</v>
      </c>
      <c r="N19" s="647"/>
      <c r="O19" s="1203"/>
      <c r="P19" s="1203"/>
      <c r="Q19" s="1203"/>
      <c r="R19" s="1203"/>
      <c r="S19" s="1203"/>
      <c r="T19" s="1203"/>
      <c r="U19" s="1203"/>
      <c r="V19" s="1203"/>
      <c r="W19" s="631" t="s">
        <v>477</v>
      </c>
      <c r="Y19" s="590"/>
      <c r="Z19" s="590" t="str">
        <f t="shared" si="0"/>
        <v>Территория действия тарифа</v>
      </c>
      <c r="AA19" s="590"/>
      <c r="AB19" s="590"/>
    </row>
    <row r="20" spans="1:28" ht="22.5">
      <c r="A20" s="1202"/>
      <c r="B20" s="1202"/>
      <c r="C20" s="1202">
        <v>1</v>
      </c>
      <c r="D20" s="848"/>
      <c r="E20" s="850"/>
      <c r="F20" s="850"/>
      <c r="G20" s="850"/>
      <c r="H20" s="850"/>
      <c r="I20" s="852"/>
      <c r="J20" s="844"/>
      <c r="K20" s="847"/>
      <c r="L20" s="594" t="str">
        <f>mergeValue(A20) &amp;"."&amp; mergeValue(B20)&amp;"."&amp; mergeValue(C20)</f>
        <v>1.1.1</v>
      </c>
      <c r="M20" s="548" t="s">
        <v>7</v>
      </c>
      <c r="N20" s="647"/>
      <c r="O20" s="1203"/>
      <c r="P20" s="1203"/>
      <c r="Q20" s="1203"/>
      <c r="R20" s="1203"/>
      <c r="S20" s="1203"/>
      <c r="T20" s="1203"/>
      <c r="U20" s="1203"/>
      <c r="V20" s="1203"/>
      <c r="W20" s="631" t="s">
        <v>633</v>
      </c>
      <c r="Y20" s="590"/>
      <c r="Z20" s="590" t="str">
        <f t="shared" si="0"/>
        <v xml:space="preserve">Наименование системы теплоснабжения </v>
      </c>
      <c r="AA20" s="590"/>
      <c r="AB20" s="590"/>
    </row>
    <row r="21" spans="1:28" ht="22.5">
      <c r="A21" s="1202"/>
      <c r="B21" s="1202"/>
      <c r="C21" s="1202"/>
      <c r="D21" s="1202">
        <v>1</v>
      </c>
      <c r="E21" s="850"/>
      <c r="F21" s="850"/>
      <c r="G21" s="850"/>
      <c r="H21" s="850"/>
      <c r="I21" s="852"/>
      <c r="J21" s="844"/>
      <c r="K21" s="847"/>
      <c r="L21" s="594" t="str">
        <f>mergeValue(A21) &amp;"."&amp; mergeValue(B21)&amp;"."&amp; mergeValue(C21)&amp;"."&amp; mergeValue(D21)</f>
        <v>1.1.1.1</v>
      </c>
      <c r="M21" s="549" t="s">
        <v>22</v>
      </c>
      <c r="N21" s="647"/>
      <c r="O21" s="1203"/>
      <c r="P21" s="1203"/>
      <c r="Q21" s="1203"/>
      <c r="R21" s="1203"/>
      <c r="S21" s="1203"/>
      <c r="T21" s="1203"/>
      <c r="U21" s="1203"/>
      <c r="V21" s="1203"/>
      <c r="W21" s="631" t="s">
        <v>634</v>
      </c>
      <c r="Y21" s="590"/>
      <c r="Z21" s="590" t="str">
        <f t="shared" si="0"/>
        <v xml:space="preserve">Источник тепловой энергии  </v>
      </c>
      <c r="AA21" s="590"/>
      <c r="AB21" s="590"/>
    </row>
    <row r="22" spans="1:28" ht="101.25">
      <c r="A22" s="1202"/>
      <c r="B22" s="1202"/>
      <c r="C22" s="1202"/>
      <c r="D22" s="1202"/>
      <c r="E22" s="1202">
        <v>1</v>
      </c>
      <c r="F22" s="850"/>
      <c r="G22" s="850"/>
      <c r="H22" s="848">
        <v>1</v>
      </c>
      <c r="I22" s="1202">
        <v>1</v>
      </c>
      <c r="J22" s="850"/>
      <c r="K22" s="855"/>
      <c r="L22" s="594" t="str">
        <f>mergeValue(A22) &amp;"."&amp; mergeValue(B22)&amp;"."&amp; mergeValue(C22)&amp;"."&amp; mergeValue(D22)&amp;"."&amp; mergeValue(E22)</f>
        <v>1.1.1.1.1</v>
      </c>
      <c r="M22" s="555" t="s">
        <v>9</v>
      </c>
      <c r="N22" s="647"/>
      <c r="O22" s="1204"/>
      <c r="P22" s="1204"/>
      <c r="Q22" s="1204"/>
      <c r="R22" s="1204"/>
      <c r="S22" s="1204"/>
      <c r="T22" s="1204"/>
      <c r="U22" s="1204"/>
      <c r="V22" s="1204"/>
      <c r="W22" s="631" t="s">
        <v>638</v>
      </c>
      <c r="Y22" s="590"/>
      <c r="Z22" s="590" t="str">
        <f t="shared" si="0"/>
        <v>Схема подключения теплопотребляющей установки к коллектору источника тепловой энергии</v>
      </c>
      <c r="AA22" s="590"/>
      <c r="AB22" s="590"/>
    </row>
    <row r="23" spans="1:28" ht="90">
      <c r="A23" s="1202"/>
      <c r="B23" s="1202"/>
      <c r="C23" s="1202"/>
      <c r="D23" s="1202"/>
      <c r="E23" s="1202"/>
      <c r="F23" s="1202">
        <v>1</v>
      </c>
      <c r="G23" s="848"/>
      <c r="H23" s="848"/>
      <c r="I23" s="1202"/>
      <c r="J23" s="1202">
        <v>1</v>
      </c>
      <c r="K23" s="856"/>
      <c r="L23" s="594" t="str">
        <f>mergeValue(A23) &amp;"."&amp; mergeValue(B23)&amp;"."&amp; mergeValue(C23)&amp;"."&amp; mergeValue(D23)&amp;"."&amp; mergeValue(E23)&amp;"."&amp; mergeValue(F23)</f>
        <v>1.1.1.1.1.1</v>
      </c>
      <c r="M23" s="556" t="s">
        <v>10</v>
      </c>
      <c r="N23" s="647"/>
      <c r="O23" s="1205"/>
      <c r="P23" s="1206"/>
      <c r="Q23" s="1206"/>
      <c r="R23" s="1206"/>
      <c r="S23" s="1206"/>
      <c r="T23" s="1206"/>
      <c r="U23" s="1206"/>
      <c r="V23" s="1207"/>
      <c r="W23" s="631" t="s">
        <v>636</v>
      </c>
      <c r="Y23" s="590"/>
      <c r="Z23" s="590" t="str">
        <f t="shared" si="0"/>
        <v>Группа потребителей</v>
      </c>
      <c r="AA23" s="590"/>
      <c r="AB23" s="590"/>
    </row>
    <row r="24" spans="1:28" ht="189" customHeight="1">
      <c r="A24" s="1202"/>
      <c r="B24" s="1202"/>
      <c r="C24" s="1202"/>
      <c r="D24" s="1202"/>
      <c r="E24" s="1202"/>
      <c r="F24" s="1202"/>
      <c r="G24" s="848">
        <v>1</v>
      </c>
      <c r="H24" s="848"/>
      <c r="I24" s="1202"/>
      <c r="J24" s="1202"/>
      <c r="K24" s="856">
        <v>1</v>
      </c>
      <c r="L24" s="594" t="str">
        <f>mergeValue(A24) &amp;"."&amp; mergeValue(B24)&amp;"."&amp; mergeValue(C24)&amp;"."&amp; mergeValue(D24)&amp;"."&amp; mergeValue(E24)&amp;"."&amp; mergeValue(F24)&amp;"."&amp; mergeValue(G24)</f>
        <v>1.1.1.1.1.1.1</v>
      </c>
      <c r="M24" s="1069"/>
      <c r="N24" s="647"/>
      <c r="O24" s="563"/>
      <c r="P24" s="563"/>
      <c r="Q24" s="1094"/>
      <c r="R24" s="1208"/>
      <c r="S24" s="1209" t="s">
        <v>84</v>
      </c>
      <c r="T24" s="1208"/>
      <c r="U24" s="1209" t="s">
        <v>85</v>
      </c>
      <c r="V24" s="563"/>
      <c r="W24" s="1219" t="s">
        <v>655</v>
      </c>
      <c r="X24" s="586" t="str">
        <f>strCheckDate(O25:V25)</f>
        <v/>
      </c>
      <c r="Y24" s="590"/>
      <c r="Z24" s="590" t="str">
        <f t="shared" si="0"/>
        <v/>
      </c>
      <c r="AA24" s="590"/>
      <c r="AB24" s="590"/>
    </row>
    <row r="25" spans="1:28" ht="11.25" hidden="1" customHeight="1">
      <c r="A25" s="1202"/>
      <c r="B25" s="1202"/>
      <c r="C25" s="1202"/>
      <c r="D25" s="1202"/>
      <c r="E25" s="1202"/>
      <c r="F25" s="1202"/>
      <c r="G25" s="848"/>
      <c r="H25" s="848"/>
      <c r="I25" s="1202"/>
      <c r="J25" s="1202"/>
      <c r="K25" s="856"/>
      <c r="L25" s="601"/>
      <c r="M25" s="647"/>
      <c r="N25" s="647"/>
      <c r="O25" s="563"/>
      <c r="P25" s="563"/>
      <c r="Q25" s="585" t="str">
        <f>R24 &amp; "-" &amp; T24</f>
        <v>-</v>
      </c>
      <c r="R25" s="1208"/>
      <c r="S25" s="1209"/>
      <c r="T25" s="1208"/>
      <c r="U25" s="1209"/>
      <c r="V25" s="563"/>
      <c r="W25" s="1220"/>
      <c r="Y25" s="590"/>
      <c r="Z25" s="590" t="str">
        <f t="shared" si="0"/>
        <v/>
      </c>
      <c r="AA25" s="590"/>
      <c r="AB25" s="590"/>
    </row>
    <row r="26" spans="1:28" ht="15" customHeight="1">
      <c r="A26" s="1202"/>
      <c r="B26" s="1202"/>
      <c r="C26" s="1202"/>
      <c r="D26" s="1202"/>
      <c r="E26" s="1202"/>
      <c r="F26" s="1202"/>
      <c r="G26" s="850"/>
      <c r="H26" s="848"/>
      <c r="I26" s="1202"/>
      <c r="J26" s="1202"/>
      <c r="K26" s="855"/>
      <c r="L26" s="539"/>
      <c r="M26" s="558" t="s">
        <v>25</v>
      </c>
      <c r="N26" s="565"/>
      <c r="O26" s="565"/>
      <c r="P26" s="565"/>
      <c r="Q26" s="565"/>
      <c r="R26" s="565"/>
      <c r="S26" s="565"/>
      <c r="T26" s="565"/>
      <c r="U26" s="565"/>
      <c r="V26" s="561"/>
      <c r="W26" s="1221"/>
      <c r="Y26" s="590"/>
      <c r="Z26" s="590" t="str">
        <f t="shared" si="0"/>
        <v>Добавить вид теплоносителя (параметры теплоносителя)</v>
      </c>
      <c r="AA26" s="590"/>
      <c r="AB26" s="590"/>
    </row>
    <row r="27" spans="1:28" ht="15" customHeight="1">
      <c r="A27" s="1202"/>
      <c r="B27" s="1202"/>
      <c r="C27" s="1202"/>
      <c r="D27" s="1202"/>
      <c r="E27" s="1202"/>
      <c r="F27" s="850"/>
      <c r="G27" s="850"/>
      <c r="H27" s="848"/>
      <c r="I27" s="1202"/>
      <c r="J27" s="850"/>
      <c r="K27" s="855"/>
      <c r="L27" s="539"/>
      <c r="M27" s="557" t="s">
        <v>11</v>
      </c>
      <c r="N27" s="565"/>
      <c r="O27" s="565"/>
      <c r="P27" s="565"/>
      <c r="Q27" s="565"/>
      <c r="R27" s="565"/>
      <c r="S27" s="565"/>
      <c r="T27" s="565"/>
      <c r="U27" s="564"/>
      <c r="V27" s="565"/>
      <c r="W27" s="666"/>
      <c r="Y27" s="590"/>
      <c r="Z27" s="590" t="str">
        <f t="shared" si="0"/>
        <v>Добавить группу потребителей</v>
      </c>
      <c r="AA27" s="590"/>
      <c r="AB27" s="590"/>
    </row>
    <row r="28" spans="1:28" ht="15" customHeight="1">
      <c r="A28" s="1202"/>
      <c r="B28" s="1202"/>
      <c r="C28" s="1202"/>
      <c r="D28" s="1202"/>
      <c r="E28" s="854"/>
      <c r="F28" s="850"/>
      <c r="G28" s="850"/>
      <c r="H28" s="850"/>
      <c r="I28" s="846"/>
      <c r="J28" s="843"/>
      <c r="K28" s="853"/>
      <c r="L28" s="539"/>
      <c r="M28" s="552" t="s">
        <v>12</v>
      </c>
      <c r="N28" s="565"/>
      <c r="O28" s="565"/>
      <c r="P28" s="565"/>
      <c r="Q28" s="565"/>
      <c r="R28" s="565"/>
      <c r="S28" s="565"/>
      <c r="T28" s="565"/>
      <c r="U28" s="564"/>
      <c r="V28" s="565"/>
      <c r="W28" s="666"/>
      <c r="Y28" s="590"/>
      <c r="Z28" s="590" t="str">
        <f t="shared" si="0"/>
        <v>Добавить схему подключения</v>
      </c>
      <c r="AA28" s="590"/>
      <c r="AB28" s="590"/>
    </row>
    <row r="29" spans="1:28" ht="15" customHeight="1">
      <c r="A29" s="1202"/>
      <c r="B29" s="1202"/>
      <c r="C29" s="1202"/>
      <c r="D29" s="854"/>
      <c r="E29" s="854"/>
      <c r="F29" s="850"/>
      <c r="G29" s="850"/>
      <c r="H29" s="850"/>
      <c r="I29" s="846"/>
      <c r="J29" s="843"/>
      <c r="K29" s="853"/>
      <c r="L29" s="539"/>
      <c r="M29" s="551" t="s">
        <v>17</v>
      </c>
      <c r="N29" s="565"/>
      <c r="O29" s="565"/>
      <c r="P29" s="565"/>
      <c r="Q29" s="565"/>
      <c r="R29" s="565"/>
      <c r="S29" s="565"/>
      <c r="T29" s="565"/>
      <c r="U29" s="564"/>
      <c r="V29" s="565"/>
      <c r="W29" s="666"/>
      <c r="Y29" s="590"/>
      <c r="Z29" s="590" t="str">
        <f t="shared" si="0"/>
        <v>Добавить источник тепловой энергии</v>
      </c>
      <c r="AA29" s="590"/>
      <c r="AB29" s="590"/>
    </row>
    <row r="30" spans="1:28" ht="15" customHeight="1">
      <c r="A30" s="1202"/>
      <c r="B30" s="1202"/>
      <c r="C30" s="854"/>
      <c r="D30" s="854"/>
      <c r="E30" s="854"/>
      <c r="F30" s="854"/>
      <c r="G30" s="859"/>
      <c r="H30" s="846"/>
      <c r="I30" s="857"/>
      <c r="J30" s="843"/>
      <c r="K30" s="858"/>
      <c r="L30" s="539"/>
      <c r="M30" s="550" t="s">
        <v>18</v>
      </c>
      <c r="N30" s="565"/>
      <c r="O30" s="565"/>
      <c r="P30" s="565"/>
      <c r="Q30" s="565"/>
      <c r="R30" s="565"/>
      <c r="S30" s="565"/>
      <c r="T30" s="565"/>
      <c r="U30" s="564"/>
      <c r="V30" s="565"/>
      <c r="W30" s="666"/>
      <c r="Y30" s="590"/>
      <c r="Z30" s="590" t="str">
        <f t="shared" si="0"/>
        <v>Добавить наименование системы теплоснабжения</v>
      </c>
      <c r="AA30" s="590"/>
      <c r="AB30" s="590"/>
    </row>
    <row r="31" spans="1:28" ht="15" customHeight="1">
      <c r="A31" s="1202"/>
      <c r="B31" s="854"/>
      <c r="C31" s="854"/>
      <c r="D31" s="854"/>
      <c r="E31" s="854"/>
      <c r="F31" s="854"/>
      <c r="G31" s="859"/>
      <c r="H31" s="846"/>
      <c r="I31" s="846"/>
      <c r="J31" s="843"/>
      <c r="K31" s="853"/>
      <c r="L31" s="539"/>
      <c r="M31" s="559" t="s">
        <v>19</v>
      </c>
      <c r="N31" s="565"/>
      <c r="O31" s="565"/>
      <c r="P31" s="565"/>
      <c r="Q31" s="565"/>
      <c r="R31" s="565"/>
      <c r="S31" s="565"/>
      <c r="T31" s="565"/>
      <c r="U31" s="564"/>
      <c r="V31" s="565"/>
      <c r="W31" s="666"/>
      <c r="Y31" s="590"/>
      <c r="Z31" s="590" t="str">
        <f t="shared" si="0"/>
        <v>Добавить территорию действия тарифа</v>
      </c>
      <c r="AA31" s="590"/>
      <c r="AB31" s="590"/>
    </row>
    <row r="32" spans="1:28" s="523" customFormat="1" ht="15" customHeight="1">
      <c r="A32" s="842"/>
      <c r="B32" s="842"/>
      <c r="C32" s="842"/>
      <c r="D32" s="842"/>
      <c r="E32" s="842"/>
      <c r="F32" s="842"/>
      <c r="G32" s="842"/>
      <c r="H32" s="842"/>
      <c r="I32" s="842"/>
      <c r="J32" s="842"/>
      <c r="K32" s="842"/>
      <c r="L32" s="493"/>
      <c r="M32" s="566" t="s">
        <v>309</v>
      </c>
      <c r="N32" s="565"/>
      <c r="O32" s="565"/>
      <c r="P32" s="565"/>
      <c r="Q32" s="565"/>
      <c r="R32" s="565"/>
      <c r="S32" s="565"/>
      <c r="T32" s="565"/>
      <c r="U32" s="564"/>
      <c r="V32" s="565"/>
      <c r="W32" s="666"/>
      <c r="X32" s="588"/>
      <c r="Y32" s="588"/>
      <c r="Z32" s="588"/>
      <c r="AA32" s="588"/>
      <c r="AB32" s="588"/>
    </row>
    <row r="33" spans="1:28" ht="11.25">
      <c r="A33" s="524"/>
      <c r="B33" s="524"/>
      <c r="C33" s="524"/>
      <c r="D33" s="524"/>
      <c r="E33" s="524"/>
      <c r="F33" s="524"/>
      <c r="G33" s="524"/>
      <c r="H33" s="524"/>
      <c r="I33" s="524"/>
      <c r="J33" s="524"/>
      <c r="K33" s="524"/>
      <c r="X33" s="524"/>
      <c r="Y33" s="524"/>
      <c r="Z33" s="524"/>
      <c r="AA33" s="524"/>
      <c r="AB33" s="524"/>
    </row>
    <row r="34" spans="1:28" ht="89.25" customHeight="1">
      <c r="L34" s="1">
        <v>1</v>
      </c>
      <c r="M34" s="1195" t="s">
        <v>632</v>
      </c>
      <c r="N34" s="1195"/>
      <c r="O34" s="1195"/>
      <c r="P34" s="1195"/>
      <c r="Q34" s="1195"/>
      <c r="R34" s="1195"/>
      <c r="S34" s="1195"/>
      <c r="T34" s="1195"/>
      <c r="U34" s="1195"/>
      <c r="V34" s="1195"/>
      <c r="W34" s="1195"/>
    </row>
  </sheetData>
  <sheetProtection password="FA9C" sheet="1" objects="1" scenarios="1" formatColumns="0" formatRows="0"/>
  <dataConsolidate leftLabels="1" link="1"/>
  <mergeCells count="39">
    <mergeCell ref="M34:W34"/>
    <mergeCell ref="W24:W26"/>
    <mergeCell ref="O7:T7"/>
    <mergeCell ref="O8:T8"/>
    <mergeCell ref="O9:T9"/>
    <mergeCell ref="O10:T10"/>
    <mergeCell ref="O12:U12"/>
    <mergeCell ref="W13:W16"/>
    <mergeCell ref="S16:T16"/>
    <mergeCell ref="V14:V16"/>
    <mergeCell ref="L13:V13"/>
    <mergeCell ref="L14:L16"/>
    <mergeCell ref="M14:M16"/>
    <mergeCell ref="O14:T14"/>
    <mergeCell ref="P15:Q15"/>
    <mergeCell ref="O15:O16"/>
    <mergeCell ref="R15:T15"/>
    <mergeCell ref="U14:U16"/>
    <mergeCell ref="T24:T25"/>
    <mergeCell ref="U24:U25"/>
    <mergeCell ref="L5:T5"/>
    <mergeCell ref="L11:M11"/>
    <mergeCell ref="S17:T17"/>
    <mergeCell ref="I22:I27"/>
    <mergeCell ref="J23:J26"/>
    <mergeCell ref="A18:A31"/>
    <mergeCell ref="O18:V18"/>
    <mergeCell ref="B19:B30"/>
    <mergeCell ref="O19:V19"/>
    <mergeCell ref="C20:C29"/>
    <mergeCell ref="O20:V20"/>
    <mergeCell ref="D21:D28"/>
    <mergeCell ref="O21:V21"/>
    <mergeCell ref="E22:E27"/>
    <mergeCell ref="O22:V22"/>
    <mergeCell ref="F23:F26"/>
    <mergeCell ref="O23:V23"/>
    <mergeCell ref="R24:R25"/>
    <mergeCell ref="S24:S25"/>
  </mergeCells>
  <dataValidations count="9">
    <dataValidation allowBlank="1" sqref="L131098:W131104 L196634:W196640 L262170:W262176 L327706:W327712 L393242:W393248 L458778:W458784 L524314:W524320 L589850:W589856 L655386:W655392 L720922:W720928 L786458:W786464 L851994:W852000 L917530:W917536 L983066:W983072 L65562:W65568"/>
    <dataValidation type="list" allowBlank="1" showInputMessage="1" errorTitle="Ошибка" error="Выберите значение из списка" prompt="Выберите значение из списка" sqref="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allowBlank="1" promptTitle="checkPeriodRange" sqref="Q25 Q65561 Q131097 Q196633 Q262169 Q327705 Q393241 Q458777 Q524313 Q589849 Q655385 Q720921 Q786457 Q851993 Q917529 Q983065"/>
    <dataValidation type="list" allowBlank="1" showInputMessage="1" showErrorMessage="1" errorTitle="Ошибка" error="Выберите значение из списка" sqref="O22 O65558 O131094 O196630 O262166 O327702 O393238 O458774 O524310 O589846 O655382 O720918 O786454 O851990 O917526 O983062">
      <formula1>kind_of_scheme_in</formula1>
    </dataValidation>
    <dataValidation type="textLength" operator="lessThanOrEqual" allowBlank="1" showInputMessage="1" showErrorMessage="1" errorTitle="Ошибка" error="Допускается ввод не более 900 символов!" sqref="W65554:W65561 W131090:W131097 W196626:W196633 W262162:W262169 W327698:W327705 W393234:W393241 W458770:W458777 W524306:W524313 W589842:W589849 W655378:W655385 W720914:W720921 W786450:W786457 W851986:W851993 W917522:W917529 W983058:W983065">
      <formula1>900</formula1>
    </dataValidation>
    <dataValidation type="list" allowBlank="1" showInputMessage="1" showErrorMessage="1" errorTitle="Ошибка" error="Выберите значение из списка" sqref="M65560 M131096 M196632 M262168 M327704 M393240 M458776 M524312 M589848 M655384 M720920 M786456 M851992 M917528 M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R131096 R196632 R262168 R327704 R393240 R458776 R524312 R589848 R655384 R720920 R786456 R851992 R917528 R983064 T65560 T131096 T196632 T262168 T327704 T393240 T458776 T524312 T589848 T655384 T720920 T786456 T851992 T917528 T983064 T24 R24"/>
    <dataValidation allowBlank="1" showInputMessage="1" showErrorMessage="1" prompt="Для выбора выполните двойной щелчок левой клавиши мыши по соответствующей ячейке." sqref="S65560 S131096 S196632 S262168 S327704 S393240 S458776 S524312 S589848 S655384 S720920 S786456 S851992 S917528 S983064 U589848 U655384 U720920 U786456 U851992 U917528 U983064 U65560 U131096 U458776 U196632 U262168 U327704 U393240 U24 S24 U524312"/>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12</vt:i4>
      </vt:variant>
      <vt:variant>
        <vt:lpstr>Именованные диапазоны</vt:lpstr>
      </vt:variant>
      <vt:variant>
        <vt:i4>828</vt:i4>
      </vt:variant>
    </vt:vector>
  </HeadingPairs>
  <TitlesOfParts>
    <vt:vector size="840" baseType="lpstr">
      <vt:lpstr>Инструкция</vt:lpstr>
      <vt:lpstr>Титульный</vt:lpstr>
      <vt:lpstr>Территории</vt:lpstr>
      <vt:lpstr>Перечень тарифов</vt:lpstr>
      <vt:lpstr>Форма 1.0.1 | Т-подкл(инд)</vt:lpstr>
      <vt:lpstr>Форма 4.2.5 | Т-подкл(инд)</vt:lpstr>
      <vt:lpstr>Форма 1.0.1 | Форма 4.7</vt:lpstr>
      <vt:lpstr>Форма 4.7</vt:lpstr>
      <vt:lpstr>Форма 1.0.1 | Форма 4.8</vt:lpstr>
      <vt:lpstr>Форма 4.8</vt:lpstr>
      <vt:lpstr>Комментарии</vt:lpstr>
      <vt:lpstr>Проверка</vt:lpstr>
      <vt:lpstr>activity</vt:lpstr>
      <vt:lpstr>add_CS_List05_1</vt:lpstr>
      <vt:lpstr>add_CS_List05_10</vt:lpstr>
      <vt:lpstr>add_CS_List05_13</vt:lpstr>
      <vt:lpstr>add_CS_List05_2</vt:lpstr>
      <vt:lpstr>add_CS_List05_3</vt:lpstr>
      <vt:lpstr>add_CS_List05_3_i</vt:lpstr>
      <vt:lpstr>add_CS_List05_4</vt:lpstr>
      <vt:lpstr>add_CS_List05_5</vt:lpstr>
      <vt:lpstr>add_CS_List05_6</vt:lpstr>
      <vt:lpstr>add_CS_List05_7</vt:lpstr>
      <vt:lpstr>add_CS_List05_8</vt:lpstr>
      <vt:lpstr>add_CT_1</vt:lpstr>
      <vt:lpstr>add_CT_10</vt:lpstr>
      <vt:lpstr>add_CT_13</vt:lpstr>
      <vt:lpstr>add_CT_2</vt:lpstr>
      <vt:lpstr>add_CT_3</vt:lpstr>
      <vt:lpstr>add_CT_3_i</vt:lpstr>
      <vt:lpstr>add_CT_4</vt:lpstr>
      <vt:lpstr>add_CT_5</vt:lpstr>
      <vt:lpstr>add_CT_6</vt:lpstr>
      <vt:lpstr>add_CT_7</vt:lpstr>
      <vt:lpstr>add_CT_8</vt:lpstr>
      <vt:lpstr>add_MO_1</vt:lpstr>
      <vt:lpstr>add_MO_10</vt:lpstr>
      <vt:lpstr>add_MO_13</vt:lpstr>
      <vt:lpstr>add_MO_2</vt:lpstr>
      <vt:lpstr>add_MO_3</vt:lpstr>
      <vt:lpstr>add_MO_3_i</vt:lpstr>
      <vt:lpstr>add_MO_4</vt:lpstr>
      <vt:lpstr>add_MO_5</vt:lpstr>
      <vt:lpstr>add_MO_6</vt:lpstr>
      <vt:lpstr>add_MO_7</vt:lpstr>
      <vt:lpstr>add_MO_8</vt:lpstr>
      <vt:lpstr>add_MO_List05_1</vt:lpstr>
      <vt:lpstr>add_MO_List05_10</vt:lpstr>
      <vt:lpstr>add_MO_List05_13</vt:lpstr>
      <vt:lpstr>add_MO_List05_2</vt:lpstr>
      <vt:lpstr>add_MO_List05_3</vt:lpstr>
      <vt:lpstr>add_MO_List05_3_i</vt:lpstr>
      <vt:lpstr>add_MO_List05_4</vt:lpstr>
      <vt:lpstr>add_MO_List05_5</vt:lpstr>
      <vt:lpstr>add_MO_List05_6</vt:lpstr>
      <vt:lpstr>add_MO_List05_7</vt:lpstr>
      <vt:lpstr>add_MO_List05_8</vt:lpstr>
      <vt:lpstr>add_MR_List05_1</vt:lpstr>
      <vt:lpstr>add_MR_List05_10</vt:lpstr>
      <vt:lpstr>add_MR_List05_13</vt:lpstr>
      <vt:lpstr>add_MR_List05_2</vt:lpstr>
      <vt:lpstr>add_MR_List05_3</vt:lpstr>
      <vt:lpstr>add_MR_List05_3_i</vt:lpstr>
      <vt:lpstr>add_MR_List05_4</vt:lpstr>
      <vt:lpstr>add_MR_List05_5</vt:lpstr>
      <vt:lpstr>add_MR_List05_6</vt:lpstr>
      <vt:lpstr>add_MR_List05_7</vt:lpstr>
      <vt:lpstr>add_MR_List05_8</vt:lpstr>
      <vt:lpstr>add_POST_5</vt:lpstr>
      <vt:lpstr>add_Rate_1</vt:lpstr>
      <vt:lpstr>add_Rate_10</vt:lpstr>
      <vt:lpstr>add_Rate_13</vt:lpstr>
      <vt:lpstr>add_Rate_2</vt:lpstr>
      <vt:lpstr>add_Rate_3</vt:lpstr>
      <vt:lpstr>add_Rate_3_i</vt:lpstr>
      <vt:lpstr>add_Rate_4</vt:lpstr>
      <vt:lpstr>add_Rate_5</vt:lpstr>
      <vt:lpstr>add_Rate_6</vt:lpstr>
      <vt:lpstr>add_Rate_7</vt:lpstr>
      <vt:lpstr>add_Rate_8</vt:lpstr>
      <vt:lpstr>add_Scheme_6</vt:lpstr>
      <vt:lpstr>add_TER_List05_1</vt:lpstr>
      <vt:lpstr>add_TER_List05_10</vt:lpstr>
      <vt:lpstr>add_TER_List05_13</vt:lpstr>
      <vt:lpstr>add_TER_List05_2</vt:lpstr>
      <vt:lpstr>add_TER_List05_3</vt:lpstr>
      <vt:lpstr>add_TER_List05_3_i</vt:lpstr>
      <vt:lpstr>add_TER_List05_4</vt:lpstr>
      <vt:lpstr>add_TER_List05_5</vt:lpstr>
      <vt:lpstr>add_TER_List05_6</vt:lpstr>
      <vt:lpstr>add_TER_List05_7</vt:lpstr>
      <vt:lpstr>add_TER_List05_8</vt:lpstr>
      <vt:lpstr>add_Warm_1</vt:lpstr>
      <vt:lpstr>add_Warm_10</vt:lpstr>
      <vt:lpstr>add_Warm_13</vt:lpstr>
      <vt:lpstr>add_Warm_2</vt:lpstr>
      <vt:lpstr>add_Warm_3</vt:lpstr>
      <vt:lpstr>add_Warm_3_i</vt:lpstr>
      <vt:lpstr>add_Warm_4</vt:lpstr>
      <vt:lpstr>add_Warm_5</vt:lpstr>
      <vt:lpstr>add_Warm_6</vt:lpstr>
      <vt:lpstr>add_Warm_7</vt:lpstr>
      <vt:lpstr>add_Warm_8</vt:lpstr>
      <vt:lpstr>checkCell_List01</vt:lpstr>
      <vt:lpstr>checkCell_List02</vt:lpstr>
      <vt:lpstr>checkCell_List06_1</vt:lpstr>
      <vt:lpstr>checkCell_List06_1_double_date</vt:lpstr>
      <vt:lpstr>checkCell_List06_1_unique_t</vt:lpstr>
      <vt:lpstr>checkCell_List06_1_unique_t1</vt:lpstr>
      <vt:lpstr>checkCell_List06_10</vt:lpstr>
      <vt:lpstr>checkCell_List06_10_double_date</vt:lpstr>
      <vt:lpstr>checkCell_List06_10_plata</vt:lpstr>
      <vt:lpstr>checkCell_List06_10_unique</vt:lpstr>
      <vt:lpstr>checkCell_List06_13</vt:lpstr>
      <vt:lpstr>checkCell_List06_13_double_date</vt:lpstr>
      <vt:lpstr>checkCell_List06_13_unique_t</vt:lpstr>
      <vt:lpstr>checkCell_List06_13_unique_t1</vt:lpstr>
      <vt:lpstr>checkCell_List06_2</vt:lpstr>
      <vt:lpstr>checkCell_List06_2_double_date</vt:lpstr>
      <vt:lpstr>checkCell_List06_2_unique_t</vt:lpstr>
      <vt:lpstr>checkCell_List06_2_unique_t1</vt:lpstr>
      <vt:lpstr>checkCell_List06_3</vt:lpstr>
      <vt:lpstr>checkCell_List06_3_double_date</vt:lpstr>
      <vt:lpstr>checkCell_List06_3_i</vt:lpstr>
      <vt:lpstr>checkCell_List06_3_i_double_date</vt:lpstr>
      <vt:lpstr>checkCell_List06_3_i_unique_t</vt:lpstr>
      <vt:lpstr>checkCell_List06_3_i_unique_t1</vt:lpstr>
      <vt:lpstr>checkCell_List06_3_unique_t</vt:lpstr>
      <vt:lpstr>checkCell_List06_3_unique_t1</vt:lpstr>
      <vt:lpstr>checkCell_List06_4</vt:lpstr>
      <vt:lpstr>checkCell_List06_4_double_date</vt:lpstr>
      <vt:lpstr>checkCell_List06_4_unique_t</vt:lpstr>
      <vt:lpstr>checkCell_List06_4_unique_t1</vt:lpstr>
      <vt:lpstr>checkCell_List06_5</vt:lpstr>
      <vt:lpstr>checkCell_List06_5_double_date</vt:lpstr>
      <vt:lpstr>checkCell_List06_5_unique_t</vt:lpstr>
      <vt:lpstr>checkCell_List06_5_unique_t1</vt:lpstr>
      <vt:lpstr>checkCell_List06_6</vt:lpstr>
      <vt:lpstr>checkCell_List06_6_double_date</vt:lpstr>
      <vt:lpstr>checkCell_List06_6_unique_t</vt:lpstr>
      <vt:lpstr>checkCell_List06_6_unique_t1</vt:lpstr>
      <vt:lpstr>checkCell_List06_7</vt:lpstr>
      <vt:lpstr>checkCell_List06_7_double_date</vt:lpstr>
      <vt:lpstr>checkCell_List06_7_unique_t</vt:lpstr>
      <vt:lpstr>checkCell_List06_7_unique_t1</vt:lpstr>
      <vt:lpstr>checkCell_List06_8</vt:lpstr>
      <vt:lpstr>checkCell_List06_8_double_date</vt:lpstr>
      <vt:lpstr>checkCell_List06_8_unique_t</vt:lpstr>
      <vt:lpstr>checkCell_List06_8_unique_t1</vt:lpstr>
      <vt:lpstr>checkCell_List06_9</vt:lpstr>
      <vt:lpstr>checkCell_List06_9_double_date</vt:lpstr>
      <vt:lpstr>checkCell_List06_9_plata</vt:lpstr>
      <vt:lpstr>checkCell_List07</vt:lpstr>
      <vt:lpstr>checkCell_List11</vt:lpstr>
      <vt:lpstr>checkCells_List05_1</vt:lpstr>
      <vt:lpstr>checkCells_List05_10</vt:lpstr>
      <vt:lpstr>'Форма 1.0.1 | Форма 4.8'!checkCells_List05_11</vt:lpstr>
      <vt:lpstr>checkCells_List05_11</vt:lpstr>
      <vt:lpstr>checkCells_List05_13</vt:lpstr>
      <vt:lpstr>checkCells_List05_2</vt:lpstr>
      <vt:lpstr>checkCells_List05_3</vt:lpstr>
      <vt:lpstr>checkCells_List05_3_i</vt:lpstr>
      <vt:lpstr>checkCells_List05_4</vt:lpstr>
      <vt:lpstr>checkCells_List05_5</vt:lpstr>
      <vt:lpstr>checkCells_List05_6</vt:lpstr>
      <vt:lpstr>checkCells_List05_7</vt:lpstr>
      <vt:lpstr>checkCells_List05_8</vt:lpstr>
      <vt:lpstr>checkCells_List05_9</vt:lpstr>
      <vt:lpstr>checkDEfCell_List01</vt:lpstr>
      <vt:lpstr>chkGetUpdatesValue</vt:lpstr>
      <vt:lpstr>chkNoUpdatesValue</vt:lpstr>
      <vt:lpstr>code</vt:lpstr>
      <vt:lpstr>Col_5_2</vt:lpstr>
      <vt:lpstr>Component_comp</vt:lpstr>
      <vt:lpstr>Component_comp_p</vt:lpstr>
      <vt:lpstr>connection_flag</vt:lpstr>
      <vt:lpstr>CURRENT_DATE</vt:lpstr>
      <vt:lpstr>data_List11</vt:lpstr>
      <vt:lpstr>DATA_URL</vt:lpstr>
      <vt:lpstr>dataType</vt:lpstr>
      <vt:lpstr>dateCh</vt:lpstr>
      <vt:lpstr>dateChPeriod</vt:lpstr>
      <vt:lpstr>datePr</vt:lpstr>
      <vt:lpstr>datePr_ch</vt:lpstr>
      <vt:lpstr>default_val_1</vt:lpstr>
      <vt:lpstr>default_val_2</vt:lpstr>
      <vt:lpstr>default_val_4</vt:lpstr>
      <vt:lpstr>default_val_5</vt:lpstr>
      <vt:lpstr>default_val_6</vt:lpstr>
      <vt:lpstr>DESCRIPTION_TERRITORY</vt:lpstr>
      <vt:lpstr>et_add_POST_5</vt:lpstr>
      <vt:lpstr>et_Comm</vt:lpstr>
      <vt:lpstr>et_Component_comp</vt:lpstr>
      <vt:lpstr>et_Component_comp_p</vt:lpstr>
      <vt:lpstr>et_DS_range</vt:lpstr>
      <vt:lpstr>et_List00_00</vt:lpstr>
      <vt:lpstr>et_List00_01</vt:lpstr>
      <vt:lpstr>et_List00_02</vt:lpstr>
      <vt:lpstr>et_List00_03</vt:lpstr>
      <vt:lpstr>et_List00_04</vt:lpstr>
      <vt:lpstr>et_List01_0</vt:lpstr>
      <vt:lpstr>et_List01_1</vt:lpstr>
      <vt:lpstr>et_List01_2</vt:lpstr>
      <vt:lpstr>et_List02</vt:lpstr>
      <vt:lpstr>et_List02_1</vt:lpstr>
      <vt:lpstr>et_List02_1_wd</vt:lpstr>
      <vt:lpstr>et_List02_2</vt:lpstr>
      <vt:lpstr>et_List02_2_wd</vt:lpstr>
      <vt:lpstr>et_List02_3</vt:lpstr>
      <vt:lpstr>et_List02_3_wd</vt:lpstr>
      <vt:lpstr>et_List02_4</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et_List03</vt:lpstr>
      <vt:lpstr>et_List05_1</vt:lpstr>
      <vt:lpstr>et_List05_1_FormulaVD</vt:lpstr>
      <vt:lpstr>et_List05_10_FormulaVD</vt:lpstr>
      <vt:lpstr>'Форма 1.0.1 | Форма 4.8'!et_List05_11_FormulaVD</vt:lpstr>
      <vt:lpstr>et_List05_11_FormulaVD</vt:lpstr>
      <vt:lpstr>et_List05_13_FormulaVD</vt:lpstr>
      <vt:lpstr>et_List05_2</vt:lpstr>
      <vt:lpstr>et_List05_2_FormulaVD</vt:lpstr>
      <vt:lpstr>et_List05_3</vt:lpstr>
      <vt:lpstr>et_List05_3_FormulaVD</vt:lpstr>
      <vt:lpstr>et_List05_3_i_FormulaVD</vt:lpstr>
      <vt:lpstr>et_List05_4</vt:lpstr>
      <vt:lpstr>et_List05_4_FormulaVD</vt:lpstr>
      <vt:lpstr>et_List05_5_FormulaVD</vt:lpstr>
      <vt:lpstr>et_List05_6_FormulaVD</vt:lpstr>
      <vt:lpstr>et_List05_7_FormulaVD</vt:lpstr>
      <vt:lpstr>et_List05_8_FormulaVD</vt:lpstr>
      <vt:lpstr>et_List05_9_FormulaVD</vt:lpstr>
      <vt:lpstr>et_List05_FormulaVD</vt:lpstr>
      <vt:lpstr>et_List06</vt:lpstr>
      <vt:lpstr>et_List06_1</vt:lpstr>
      <vt:lpstr>et_List06_1_1</vt:lpstr>
      <vt:lpstr>et_List06_1_2</vt:lpstr>
      <vt:lpstr>et_List06_1_3</vt:lpstr>
      <vt:lpstr>et_List06_1_4</vt:lpstr>
      <vt:lpstr>et_List06_1_5</vt:lpstr>
      <vt:lpstr>et_List06_1_6</vt:lpstr>
      <vt:lpstr>et_List06_1_7</vt:lpstr>
      <vt:lpstr>et_List06_1_MC</vt:lpstr>
      <vt:lpstr>et_List06_1_MC2</vt:lpstr>
      <vt:lpstr>et_List06_1_MC3</vt:lpstr>
      <vt:lpstr>et_List06_1_Period</vt:lpstr>
      <vt:lpstr>et_List06_10_1</vt:lpstr>
      <vt:lpstr>et_List06_10_1_K</vt:lpstr>
      <vt:lpstr>et_List06_10_2</vt:lpstr>
      <vt:lpstr>et_List06_10_3</vt:lpstr>
      <vt:lpstr>et_List06_10_4</vt:lpstr>
      <vt:lpstr>et_List06_10_5</vt:lpstr>
      <vt:lpstr>et_List06_10_6</vt:lpstr>
      <vt:lpstr>et_List06_10_7</vt:lpstr>
      <vt:lpstr>et_List06_10_8</vt:lpstr>
      <vt:lpstr>et_List06_10_MC</vt:lpstr>
      <vt:lpstr>et_List06_10_MC2</vt:lpstr>
      <vt:lpstr>et_List06_10_MC3</vt:lpstr>
      <vt:lpstr>et_List06_10_MC4</vt:lpstr>
      <vt:lpstr>et_List06_10_Period</vt:lpstr>
      <vt:lpstr>et_List06_13</vt:lpstr>
      <vt:lpstr>et_List06_13_1</vt:lpstr>
      <vt:lpstr>et_List06_13_2</vt:lpstr>
      <vt:lpstr>et_List06_13_3</vt:lpstr>
      <vt:lpstr>et_List06_13_4</vt:lpstr>
      <vt:lpstr>et_List06_13_5</vt:lpstr>
      <vt:lpstr>et_List06_13_6</vt:lpstr>
      <vt:lpstr>et_List06_13_7</vt:lpstr>
      <vt:lpstr>et_List06_13_MC</vt:lpstr>
      <vt:lpstr>et_List06_13_MC2</vt:lpstr>
      <vt:lpstr>et_List06_13_MC3</vt:lpstr>
      <vt:lpstr>et_List06_13_Period</vt:lpstr>
      <vt:lpstr>et_List06_2</vt:lpstr>
      <vt:lpstr>et_List06_2_1</vt:lpstr>
      <vt:lpstr>et_List06_2_2</vt:lpstr>
      <vt:lpstr>et_List06_2_3</vt:lpstr>
      <vt:lpstr>et_List06_2_4</vt:lpstr>
      <vt:lpstr>et_List06_2_5</vt:lpstr>
      <vt:lpstr>et_List06_2_6</vt:lpstr>
      <vt:lpstr>et_List06_2_7</vt:lpstr>
      <vt:lpstr>et_List06_2_MC</vt:lpstr>
      <vt:lpstr>et_List06_2_MC2</vt:lpstr>
      <vt:lpstr>et_List06_2_MC3</vt:lpstr>
      <vt:lpstr>et_List06_2_Period</vt:lpstr>
      <vt:lpstr>et_List06_3</vt:lpstr>
      <vt:lpstr>et_List06_3_1</vt:lpstr>
      <vt:lpstr>et_List06_3_2</vt:lpstr>
      <vt:lpstr>et_List06_3_3</vt:lpstr>
      <vt:lpstr>et_List06_3_4</vt:lpstr>
      <vt:lpstr>et_List06_3_5</vt:lpstr>
      <vt:lpstr>et_List06_3_6</vt:lpstr>
      <vt:lpstr>et_List06_3_7</vt:lpstr>
      <vt:lpstr>et_List06_3_i</vt:lpstr>
      <vt:lpstr>et_List06_3_i_1</vt:lpstr>
      <vt:lpstr>et_List06_3_i_2</vt:lpstr>
      <vt:lpstr>et_List06_3_i_3</vt:lpstr>
      <vt:lpstr>et_List06_3_i_4</vt:lpstr>
      <vt:lpstr>et_List06_3_i_5</vt:lpstr>
      <vt:lpstr>et_List06_3_i_6</vt:lpstr>
      <vt:lpstr>et_List06_3_i_7</vt:lpstr>
      <vt:lpstr>et_List06_3_i_MC</vt:lpstr>
      <vt:lpstr>et_List06_3_i_MC2</vt:lpstr>
      <vt:lpstr>et_List06_3_i_MC3</vt:lpstr>
      <vt:lpstr>et_List06_3_i_Period</vt:lpstr>
      <vt:lpstr>et_List06_3_MC</vt:lpstr>
      <vt:lpstr>et_List06_3_MC2</vt:lpstr>
      <vt:lpstr>et_List06_3_MC3</vt:lpstr>
      <vt:lpstr>et_List06_3_Period</vt:lpstr>
      <vt:lpstr>et_List06_4</vt:lpstr>
      <vt:lpstr>et_List06_4_1</vt:lpstr>
      <vt:lpstr>et_List06_4_2</vt:lpstr>
      <vt:lpstr>et_List06_4_3</vt:lpstr>
      <vt:lpstr>et_List06_4_4</vt:lpstr>
      <vt:lpstr>et_List06_4_5</vt:lpstr>
      <vt:lpstr>et_List06_4_6</vt:lpstr>
      <vt:lpstr>et_List06_4_7</vt:lpstr>
      <vt:lpstr>et_List06_4_MC</vt:lpstr>
      <vt:lpstr>et_List06_4_MC2</vt:lpstr>
      <vt:lpstr>et_List06_4_MC3</vt:lpstr>
      <vt:lpstr>et_List06_4_Period</vt:lpstr>
      <vt:lpstr>et_List06_5</vt:lpstr>
      <vt:lpstr>et_List06_5_0</vt:lpstr>
      <vt:lpstr>et_List06_5_0_first</vt:lpstr>
      <vt:lpstr>et_List06_5_1</vt:lpstr>
      <vt:lpstr>et_List06_5_1_changeColor</vt:lpstr>
      <vt:lpstr>et_List06_5_2</vt:lpstr>
      <vt:lpstr>et_List06_5_3</vt:lpstr>
      <vt:lpstr>et_List06_5_4</vt:lpstr>
      <vt:lpstr>et_List06_5_5</vt:lpstr>
      <vt:lpstr>et_List06_5_6</vt:lpstr>
      <vt:lpstr>et_List06_5_7</vt:lpstr>
      <vt:lpstr>et_List06_5_MC</vt:lpstr>
      <vt:lpstr>et_List06_5_MC2</vt:lpstr>
      <vt:lpstr>et_List06_5_MC3</vt:lpstr>
      <vt:lpstr>et_List06_5_Period</vt:lpstr>
      <vt:lpstr>et_List06_6</vt:lpstr>
      <vt:lpstr>et_List06_6_1</vt:lpstr>
      <vt:lpstr>et_List06_6_2</vt:lpstr>
      <vt:lpstr>et_List06_6_3</vt:lpstr>
      <vt:lpstr>et_List06_6_4</vt:lpstr>
      <vt:lpstr>et_List06_6_5</vt:lpstr>
      <vt:lpstr>et_List06_6_6</vt:lpstr>
      <vt:lpstr>et_List06_6_7</vt:lpstr>
      <vt:lpstr>et_List06_6_MC</vt:lpstr>
      <vt:lpstr>et_List06_6_MC2</vt:lpstr>
      <vt:lpstr>et_List06_6_MC3</vt:lpstr>
      <vt:lpstr>et_List06_6_Period</vt:lpstr>
      <vt:lpstr>et_List06_7</vt:lpstr>
      <vt:lpstr>et_List06_7_1</vt:lpstr>
      <vt:lpstr>et_List06_7_2</vt:lpstr>
      <vt:lpstr>et_List06_7_3</vt:lpstr>
      <vt:lpstr>et_List06_7_4</vt:lpstr>
      <vt:lpstr>et_List06_7_5</vt:lpstr>
      <vt:lpstr>et_List06_7_6</vt:lpstr>
      <vt:lpstr>et_List06_7_7</vt:lpstr>
      <vt:lpstr>et_List06_7_MC</vt:lpstr>
      <vt:lpstr>et_List06_7_MC2</vt:lpstr>
      <vt:lpstr>et_List06_7_MC3</vt:lpstr>
      <vt:lpstr>et_List06_7_Period</vt:lpstr>
      <vt:lpstr>et_List06_8</vt:lpstr>
      <vt:lpstr>et_List06_8_1</vt:lpstr>
      <vt:lpstr>et_List06_8_2</vt:lpstr>
      <vt:lpstr>et_List06_8_3</vt:lpstr>
      <vt:lpstr>et_List06_8_4</vt:lpstr>
      <vt:lpstr>et_List06_8_5</vt:lpstr>
      <vt:lpstr>et_List06_8_6</vt:lpstr>
      <vt:lpstr>et_List06_8_7</vt:lpstr>
      <vt:lpstr>et_List06_8_MC</vt:lpstr>
      <vt:lpstr>et_List06_8_MC2</vt:lpstr>
      <vt:lpstr>et_List06_8_MC3</vt:lpstr>
      <vt:lpstr>et_List06_8_Period</vt:lpstr>
      <vt:lpstr>et_List06_9</vt:lpstr>
      <vt:lpstr>et_List06_9_1</vt:lpstr>
      <vt:lpstr>et_List06_9_4</vt:lpstr>
      <vt:lpstr>et_List06_9_5</vt:lpstr>
      <vt:lpstr>et_List06_9_6</vt:lpstr>
      <vt:lpstr>et_List06_9_7</vt:lpstr>
      <vt:lpstr>et_List06_9_MC</vt:lpstr>
      <vt:lpstr>et_List06_9_MC2</vt:lpstr>
      <vt:lpstr>et_List06_9_MC3</vt:lpstr>
      <vt:lpstr>et_List06_9_Period</vt:lpstr>
      <vt:lpstr>et_List07</vt:lpstr>
      <vt:lpstr>et_List08</vt:lpstr>
      <vt:lpstr>et_List11_1</vt:lpstr>
      <vt:lpstr>et_List12_1</vt:lpstr>
      <vt:lpstr>et_List12_2</vt:lpstr>
      <vt:lpstr>et_List12_3</vt:lpstr>
      <vt:lpstr>et_List12_4</vt:lpstr>
      <vt:lpstr>et_OneRates_1</vt:lpstr>
      <vt:lpstr>et_OneRates_13</vt:lpstr>
      <vt:lpstr>et_OneRates_2</vt:lpstr>
      <vt:lpstr>et_OneRates_3</vt:lpstr>
      <vt:lpstr>et_OneRates_3_i</vt:lpstr>
      <vt:lpstr>et_OneRates_4</vt:lpstr>
      <vt:lpstr>et_OneRates_5</vt:lpstr>
      <vt:lpstr>et_OneRates_5_comp</vt:lpstr>
      <vt:lpstr>et_OneRates_5_comp_p</vt:lpstr>
      <vt:lpstr>et_OneRates_5_p</vt:lpstr>
      <vt:lpstr>et_OneRates_6</vt:lpstr>
      <vt:lpstr>et_OneRates_7</vt:lpstr>
      <vt:lpstr>et_pIns_List06_1_Period</vt:lpstr>
      <vt:lpstr>et_pIns_List06_10_Period</vt:lpstr>
      <vt:lpstr>et_pIns_List06_13_Period</vt:lpstr>
      <vt:lpstr>et_pIns_List06_2_Period</vt:lpstr>
      <vt:lpstr>et_pIns_List06_3_i_Period</vt:lpstr>
      <vt:lpstr>et_pIns_List06_3_Period</vt:lpstr>
      <vt:lpstr>et_pIns_List06_4_Period</vt:lpstr>
      <vt:lpstr>et_pIns_List06_5_Period</vt:lpstr>
      <vt:lpstr>et_pIns_List06_6_Period</vt:lpstr>
      <vt:lpstr>et_pIns_List06_7_Period</vt:lpstr>
      <vt:lpstr>et_pIns_List06_8_Period</vt:lpstr>
      <vt:lpstr>et_pIns_List06_9_Period</vt:lpstr>
      <vt:lpstr>et_TN_range</vt:lpstr>
      <vt:lpstr>et_TS_range</vt:lpstr>
      <vt:lpstr>et_TwoRates_1</vt:lpstr>
      <vt:lpstr>et_TwoRates_13</vt:lpstr>
      <vt:lpstr>et_TwoRates_2</vt:lpstr>
      <vt:lpstr>et_TwoRates_3</vt:lpstr>
      <vt:lpstr>et_TwoRates_3_i</vt:lpstr>
      <vt:lpstr>et_TwoRates_4</vt:lpstr>
      <vt:lpstr>et_TwoRates_5</vt:lpstr>
      <vt:lpstr>et_TwoRates_5_comp</vt:lpstr>
      <vt:lpstr>et_TwoRates_5_comp_p</vt:lpstr>
      <vt:lpstr>et_TwoRates_5_p</vt:lpstr>
      <vt:lpstr>et_TwoRates_6</vt:lpstr>
      <vt:lpstr>et_TwoRates_7</vt:lpstr>
      <vt:lpstr>fil</vt:lpstr>
      <vt:lpstr>fil_flag</vt:lpstr>
      <vt:lpstr>FirstLine</vt:lpstr>
      <vt:lpstr>flag_publication</vt:lpstr>
      <vt:lpstr>flagDS</vt:lpstr>
      <vt:lpstr>flagIndicat_List06_3</vt:lpstr>
      <vt:lpstr>flagMO</vt:lpstr>
      <vt:lpstr>flagSource</vt:lpstr>
      <vt:lpstr>flagST</vt:lpstr>
      <vt:lpstr>flagTN</vt:lpstr>
      <vt:lpstr>flagTS</vt:lpstr>
      <vt:lpstr>flagTwoTariff</vt:lpstr>
      <vt:lpstr>flagUsedTer_List01</vt:lpstr>
      <vt:lpstr>group_rates</vt:lpstr>
      <vt:lpstr>header_1</vt:lpstr>
      <vt:lpstr>header_10</vt:lpstr>
      <vt:lpstr>header_2</vt:lpstr>
      <vt:lpstr>header_3</vt:lpstr>
      <vt:lpstr>header_4</vt:lpstr>
      <vt:lpstr>header_5</vt:lpstr>
      <vt:lpstr>header_6</vt:lpstr>
      <vt:lpstr>header_7</vt:lpstr>
      <vt:lpstr>header_8</vt:lpstr>
      <vt:lpstr>header_9</vt:lpstr>
      <vt:lpstr>id_rates</vt:lpstr>
      <vt:lpstr>IDtariff_List05_1</vt:lpstr>
      <vt:lpstr>IDtariff_List05_10</vt:lpstr>
      <vt:lpstr>'Форма 1.0.1 | Форма 4.8'!IDtariff_List05_11</vt:lpstr>
      <vt:lpstr>IDtariff_List05_11</vt:lpstr>
      <vt:lpstr>IDtariff_List05_13</vt:lpstr>
      <vt:lpstr>IDtariff_List05_2</vt:lpstr>
      <vt:lpstr>IDtariff_List05_3</vt:lpstr>
      <vt:lpstr>IDtariff_List05_3_i</vt:lpstr>
      <vt:lpstr>IDtariff_List05_4</vt:lpstr>
      <vt:lpstr>IDtariff_List05_5</vt:lpstr>
      <vt:lpstr>IDtariff_List05_6</vt:lpstr>
      <vt:lpstr>IDtariff_List05_7</vt:lpstr>
      <vt:lpstr>IDtariff_List05_8</vt:lpstr>
      <vt:lpstr>IDtariff_List05_9</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Instr_1</vt:lpstr>
      <vt:lpstr>Instr_2</vt:lpstr>
      <vt:lpstr>Instr_3</vt:lpstr>
      <vt:lpstr>Instr_4</vt:lpstr>
      <vt:lpstr>Instr_5</vt:lpstr>
      <vt:lpstr>Instr_6</vt:lpstr>
      <vt:lpstr>Instr_7</vt:lpstr>
      <vt:lpstr>Instr_8</vt:lpstr>
      <vt:lpstr>instr_hyp1</vt:lpstr>
      <vt:lpstr>instr_hyp2</vt:lpstr>
      <vt:lpstr>instr_hyp3</vt:lpstr>
      <vt:lpstr>isComponent</vt:lpstr>
      <vt:lpstr>isDiff</vt:lpstr>
      <vt:lpstr>isIndicat</vt:lpstr>
      <vt:lpstr>isSellers</vt:lpstr>
      <vt:lpstr>IstPub</vt:lpstr>
      <vt:lpstr>IstPub_ch</vt:lpstr>
      <vt:lpstr>kind_group_rates</vt:lpstr>
      <vt:lpstr>kind_group_rates_load</vt:lpstr>
      <vt:lpstr>kind_group_rates_load_ETS</vt:lpstr>
      <vt:lpstr>kind_group_rates_load_filter</vt:lpstr>
      <vt:lpstr>kind_group_rates_load_filter_ETS</vt:lpstr>
      <vt:lpstr>kind_of_activity</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kind_of_forms</vt:lpstr>
      <vt:lpstr>kind_of_fuel</vt:lpstr>
      <vt:lpstr>kind_of_heat_transfer</vt:lpstr>
      <vt:lpstr>kind_of_heat_transfer2</vt:lpstr>
      <vt:lpstr>kind_of_heat_transfer3</vt:lpstr>
      <vt:lpstr>kind_of_load</vt:lpstr>
      <vt:lpstr>kind_of_load2</vt:lpstr>
      <vt:lpstr>kind_of_load3</vt:lpstr>
      <vt:lpstr>kind_of_load4</vt:lpstr>
      <vt:lpstr>kind_of_nameforms</vt:lpstr>
      <vt:lpstr>kind_of_NDS</vt:lpstr>
      <vt:lpstr>kind_of_NDS_tariff</vt:lpstr>
      <vt:lpstr>kind_of_NDS_tariff_people</vt:lpstr>
      <vt:lpstr>kind_of_nets</vt:lpstr>
      <vt:lpstr>kind_of_org_type</vt:lpstr>
      <vt:lpstr>kind_of_publication</vt:lpstr>
      <vt:lpstr>kind_of_scheme_in</vt:lpstr>
      <vt:lpstr>kind_of_scheme_in2</vt:lpstr>
      <vt:lpstr>kind_of_tariff_unit</vt:lpstr>
      <vt:lpstr>kind_of_unit</vt:lpstr>
      <vt:lpstr>kind_of_zak</vt:lpstr>
      <vt:lpstr>kpp</vt:lpstr>
      <vt:lpstr>LINK_RANGE</vt:lpstr>
      <vt:lpstr>List_H</vt:lpstr>
      <vt:lpstr>List_M</vt:lpstr>
      <vt:lpstr>LIST_MR_MO_OKTMO</vt:lpstr>
      <vt:lpstr>List01_CheckC</vt:lpstr>
      <vt:lpstr>List01_NameCol</vt:lpstr>
      <vt:lpstr>List01_REESTR_MO</vt:lpstr>
      <vt:lpstr>List03_Date_1</vt:lpstr>
      <vt:lpstr>List03_GroundMaterials_1</vt:lpstr>
      <vt:lpstr>List03_NameForms</vt:lpstr>
      <vt:lpstr>List03_NameForms_Copy</vt:lpstr>
      <vt:lpstr>List03_note</vt:lpstr>
      <vt:lpstr>List03_NumForms</vt:lpstr>
      <vt:lpstr>List03_NumForms_Copy</vt:lpstr>
      <vt:lpstr>List06_1_DP</vt:lpstr>
      <vt:lpstr>List06_1_MC</vt:lpstr>
      <vt:lpstr>List06_1_MC2</vt:lpstr>
      <vt:lpstr>List06_1_note</vt:lpstr>
      <vt:lpstr>List06_1_Period</vt:lpstr>
      <vt:lpstr>List06_10_DP</vt:lpstr>
      <vt:lpstr>List06_10_MC2</vt:lpstr>
      <vt:lpstr>List06_10_note</vt:lpstr>
      <vt:lpstr>List06_10_Period</vt:lpstr>
      <vt:lpstr>List06_10_pl</vt:lpstr>
      <vt:lpstr>List06_10_region</vt:lpstr>
      <vt:lpstr>List06_13_DP</vt:lpstr>
      <vt:lpstr>List06_13_MC</vt:lpstr>
      <vt:lpstr>List06_13_MC2</vt:lpstr>
      <vt:lpstr>List06_13_note</vt:lpstr>
      <vt:lpstr>List06_13_Period</vt:lpstr>
      <vt:lpstr>List06_2_DP</vt:lpstr>
      <vt:lpstr>List06_2_MC</vt:lpstr>
      <vt:lpstr>List06_2_MC2</vt:lpstr>
      <vt:lpstr>List06_2_note</vt:lpstr>
      <vt:lpstr>List06_2_Period</vt:lpstr>
      <vt:lpstr>List06_3_DP</vt:lpstr>
      <vt:lpstr>List06_3_i_DP</vt:lpstr>
      <vt:lpstr>List06_3_i_GroundMaterials</vt:lpstr>
      <vt:lpstr>List06_3_i_MC</vt:lpstr>
      <vt:lpstr>List06_3_i_MC2</vt:lpstr>
      <vt:lpstr>List06_3_i_note</vt:lpstr>
      <vt:lpstr>List06_3_i_Period</vt:lpstr>
      <vt:lpstr>List06_3_MC</vt:lpstr>
      <vt:lpstr>List06_3_MC2</vt:lpstr>
      <vt:lpstr>List06_3_note</vt:lpstr>
      <vt:lpstr>List06_3_Period</vt:lpstr>
      <vt:lpstr>List06_4_DP</vt:lpstr>
      <vt:lpstr>List06_4_MC2</vt:lpstr>
      <vt:lpstr>List06_4_note</vt:lpstr>
      <vt:lpstr>List06_4_Period</vt:lpstr>
      <vt:lpstr>List06_5_0</vt:lpstr>
      <vt:lpstr>List06_5_DP</vt:lpstr>
      <vt:lpstr>List06_5_MC</vt:lpstr>
      <vt:lpstr>List06_5_MC2</vt:lpstr>
      <vt:lpstr>List06_5_note</vt:lpstr>
      <vt:lpstr>List06_5_Period</vt:lpstr>
      <vt:lpstr>List06_6_DP</vt:lpstr>
      <vt:lpstr>List06_6_MC</vt:lpstr>
      <vt:lpstr>List06_6_MC2</vt:lpstr>
      <vt:lpstr>List06_6_note</vt:lpstr>
      <vt:lpstr>List06_6_Period</vt:lpstr>
      <vt:lpstr>List06_7_DP</vt:lpstr>
      <vt:lpstr>List06_7_MC</vt:lpstr>
      <vt:lpstr>List06_7_MC2</vt:lpstr>
      <vt:lpstr>List06_7_note</vt:lpstr>
      <vt:lpstr>List06_7_Period</vt:lpstr>
      <vt:lpstr>List06_8_DP</vt:lpstr>
      <vt:lpstr>List06_8_MC</vt:lpstr>
      <vt:lpstr>List06_8_MC2</vt:lpstr>
      <vt:lpstr>List06_8_note</vt:lpstr>
      <vt:lpstr>List06_8_Period</vt:lpstr>
      <vt:lpstr>List06_9_DP</vt:lpstr>
      <vt:lpstr>List06_9_MC</vt:lpstr>
      <vt:lpstr>List06_9_MC2</vt:lpstr>
      <vt:lpstr>List06_9_note</vt:lpstr>
      <vt:lpstr>List06_9_Period</vt:lpstr>
      <vt:lpstr>List06_9_pl</vt:lpstr>
      <vt:lpstr>List11_GroundMaterials_1</vt:lpstr>
      <vt:lpstr>List11_note</vt:lpstr>
      <vt:lpstr>List12_Date</vt:lpstr>
      <vt:lpstr>List12_GroundMaterials_1</vt:lpstr>
      <vt:lpstr>List12_note</vt:lpstr>
      <vt:lpstr>ListForms</vt:lpstr>
      <vt:lpstr>logical</vt:lpstr>
      <vt:lpstr>mo_List01</vt:lpstr>
      <vt:lpstr>MODesc</vt:lpstr>
      <vt:lpstr>MONTH</vt:lpstr>
      <vt:lpstr>mr_List01</vt:lpstr>
      <vt:lpstr>mrCopy_List01</vt:lpstr>
      <vt:lpstr>mrmoCopy_List01</vt:lpstr>
      <vt:lpstr>nalog</vt:lpstr>
      <vt:lpstr>name_rates</vt:lpstr>
      <vt:lpstr>name_rates_4</vt:lpstr>
      <vt:lpstr>name_rates_4_filter</vt:lpstr>
      <vt:lpstr>name_rates_8</vt:lpstr>
      <vt:lpstr>name_rates_8_filter</vt:lpstr>
      <vt:lpstr>nameApr</vt:lpstr>
      <vt:lpstr>NameOrPr</vt:lpstr>
      <vt:lpstr>NameOrPr_ch</vt:lpstr>
      <vt:lpstr>numberPr</vt:lpstr>
      <vt:lpstr>numberPr_ch</vt:lpstr>
      <vt:lpstr>OneRates_1</vt:lpstr>
      <vt:lpstr>OneRates_13</vt:lpstr>
      <vt:lpstr>OneRates_2</vt:lpstr>
      <vt:lpstr>OneRates_3</vt:lpstr>
      <vt:lpstr>OneRates_3_i</vt:lpstr>
      <vt:lpstr>OneRates_4</vt:lpstr>
      <vt:lpstr>OneRates_5</vt:lpstr>
      <vt:lpstr>OneRates_5_comp</vt:lpstr>
      <vt:lpstr>OneRates_5_comp_p</vt:lpstr>
      <vt:lpstr>OneRates_5_p</vt:lpstr>
      <vt:lpstr>OneRates_6</vt:lpstr>
      <vt:lpstr>OneRates_7</vt:lpstr>
      <vt:lpstr>org</vt:lpstr>
      <vt:lpstr>Org_Address</vt:lpstr>
      <vt:lpstr>ORG_END_DATE</vt:lpstr>
      <vt:lpstr>Org_main</vt:lpstr>
      <vt:lpstr>ORG_START_DATE</vt:lpstr>
      <vt:lpstr>otv_lico_name</vt:lpstr>
      <vt:lpstr>pCng_List11_1</vt:lpstr>
      <vt:lpstr>pCng_List11_2</vt:lpstr>
      <vt:lpstr>pCng_List11_3</vt:lpstr>
      <vt:lpstr>pCng_List12_1</vt:lpstr>
      <vt:lpstr>pCng_List12_2</vt:lpstr>
      <vt:lpstr>pCng_List12_6</vt:lpstr>
      <vt:lpstr>pDbl_List12_5</vt:lpstr>
      <vt:lpstr>pDbl_List12_5_copy</vt:lpstr>
      <vt:lpstr>pDbl_List12_5_copy2</vt:lpstr>
      <vt:lpstr>pDel_Comm</vt:lpstr>
      <vt:lpstr>pDel_List01_0</vt:lpstr>
      <vt:lpstr>pDel_List01_1</vt:lpstr>
      <vt:lpstr>pDel_List01_2</vt:lpstr>
      <vt:lpstr>pDel_List02</vt:lpstr>
      <vt:lpstr>pDel_List02_1</vt:lpstr>
      <vt:lpstr>pDel_List02_2</vt:lpstr>
      <vt:lpstr>pDel_List02_3</vt:lpstr>
      <vt:lpstr>pDel_List02_4</vt:lpstr>
      <vt:lpstr>pDel_List03</vt:lpstr>
      <vt:lpstr>pDel_List06_1_1</vt:lpstr>
      <vt:lpstr>pDel_List06_1_2</vt:lpstr>
      <vt:lpstr>pDel_List06_1_3</vt:lpstr>
      <vt:lpstr>pDel_List06_10_4</vt:lpstr>
      <vt:lpstr>pDel_List06_10_5</vt:lpstr>
      <vt:lpstr>pDel_List06_13_1</vt:lpstr>
      <vt:lpstr>pDel_List06_13_2</vt:lpstr>
      <vt:lpstr>pDel_List06_13_3</vt:lpstr>
      <vt:lpstr>pDel_List06_2_1</vt:lpstr>
      <vt:lpstr>pDel_List06_2_2</vt:lpstr>
      <vt:lpstr>pDel_List06_2_3</vt:lpstr>
      <vt:lpstr>pDel_List06_3_1</vt:lpstr>
      <vt:lpstr>pDel_List06_3_2</vt:lpstr>
      <vt:lpstr>pDel_List06_3_3</vt:lpstr>
      <vt:lpstr>pDel_List06_3_i_1</vt:lpstr>
      <vt:lpstr>pDel_List06_3_i_2</vt:lpstr>
      <vt:lpstr>pDel_List06_3_i_3</vt:lpstr>
      <vt:lpstr>pDel_List06_4_1</vt:lpstr>
      <vt:lpstr>pDel_List06_4_2</vt:lpstr>
      <vt:lpstr>pDel_List06_4_3</vt:lpstr>
      <vt:lpstr>pDel_List06_5_1</vt:lpstr>
      <vt:lpstr>pDel_List06_5_2</vt:lpstr>
      <vt:lpstr>pDel_List06_5_3</vt:lpstr>
      <vt:lpstr>pDel_List06_6_1</vt:lpstr>
      <vt:lpstr>pDel_List06_6_2</vt:lpstr>
      <vt:lpstr>pDel_List06_6_3</vt:lpstr>
      <vt:lpstr>pDel_List06_7_1</vt:lpstr>
      <vt:lpstr>pDel_List06_7_2</vt:lpstr>
      <vt:lpstr>pDel_List06_7_3</vt:lpstr>
      <vt:lpstr>pDel_List06_8_1</vt:lpstr>
      <vt:lpstr>pDel_List06_8_2</vt:lpstr>
      <vt:lpstr>pDel_List06_8_3</vt:lpstr>
      <vt:lpstr>pDel_List06_9_5</vt:lpstr>
      <vt:lpstr>pDel_List07</vt:lpstr>
      <vt:lpstr>pDel_List11_1</vt:lpstr>
      <vt:lpstr>pDel_List11_2</vt:lpstr>
      <vt:lpstr>pDel_List11_3</vt:lpstr>
      <vt:lpstr>pDel_List12_1</vt:lpstr>
      <vt:lpstr>pDel_List12_2</vt:lpstr>
      <vt:lpstr>pDel_List12_3</vt:lpstr>
      <vt:lpstr>pDel_List12_4</vt:lpstr>
      <vt:lpstr>pDel_List12_5</vt:lpstr>
      <vt:lpstr>pDel_List12_6</vt:lpstr>
      <vt:lpstr>periodEnd</vt:lpstr>
      <vt:lpstr>periodStart</vt:lpstr>
      <vt:lpstr>pIns_Comm</vt:lpstr>
      <vt:lpstr>pIns_List01_0</vt:lpstr>
      <vt:lpstr>pIns_List02</vt:lpstr>
      <vt:lpstr>pIns_List03</vt:lpstr>
      <vt:lpstr>pIns_List06_1_Period</vt:lpstr>
      <vt:lpstr>pIns_List06_10_Period</vt:lpstr>
      <vt:lpstr>pIns_List06_13_Period</vt:lpstr>
      <vt:lpstr>pIns_List06_2_Period</vt:lpstr>
      <vt:lpstr>pIns_List06_3_i_Period</vt:lpstr>
      <vt:lpstr>pIns_List06_3_Period</vt:lpstr>
      <vt:lpstr>pIns_List06_4_Period</vt:lpstr>
      <vt:lpstr>pIns_List06_5_Period</vt:lpstr>
      <vt:lpstr>pIns_List06_6_Period</vt:lpstr>
      <vt:lpstr>pIns_List06_7_Period</vt:lpstr>
      <vt:lpstr>pIns_List06_8_Period</vt:lpstr>
      <vt:lpstr>pIns_List06_9_Period</vt:lpstr>
      <vt:lpstr>pIns_List07</vt:lpstr>
      <vt:lpstr>pIns_List11_1</vt:lpstr>
      <vt:lpstr>pIns_List11_2</vt:lpstr>
      <vt:lpstr>pIns_List11_3</vt:lpstr>
      <vt:lpstr>pIns_List12_1</vt:lpstr>
      <vt:lpstr>pIns_List12_2</vt:lpstr>
      <vt:lpstr>pIns_List12_3</vt:lpstr>
      <vt:lpstr>pIns_List12_4</vt:lpstr>
      <vt:lpstr>pIns_List12_5</vt:lpstr>
      <vt:lpstr>pIns_List12_6</vt:lpstr>
      <vt:lpstr>pr_List06_1</vt:lpstr>
      <vt:lpstr>pr_List06_10</vt:lpstr>
      <vt:lpstr>pr_List06_13</vt:lpstr>
      <vt:lpstr>pr_List06_2</vt:lpstr>
      <vt:lpstr>pr_List06_3</vt:lpstr>
      <vt:lpstr>pr_List06_3_i</vt:lpstr>
      <vt:lpstr>pr_List06_4</vt:lpstr>
      <vt:lpstr>pr_List06_5</vt:lpstr>
      <vt:lpstr>pr_List06_6</vt:lpstr>
      <vt:lpstr>pr_List06_7</vt:lpstr>
      <vt:lpstr>pr_List06_8</vt:lpstr>
      <vt:lpstr>pr_List06_9</vt:lpstr>
      <vt:lpstr>pVDel_List06_1</vt:lpstr>
      <vt:lpstr>pVDel_List06_10</vt:lpstr>
      <vt:lpstr>pVDel_List06_13</vt:lpstr>
      <vt:lpstr>pVDel_List06_2</vt:lpstr>
      <vt:lpstr>pVDel_List06_3</vt:lpstr>
      <vt:lpstr>pVDel_List06_3_i</vt:lpstr>
      <vt:lpstr>pVDel_List06_4</vt:lpstr>
      <vt:lpstr>pVDel_List06_5</vt:lpstr>
      <vt:lpstr>pVDel_List06_6</vt:lpstr>
      <vt:lpstr>pVDel_List06_7</vt:lpstr>
      <vt:lpstr>pVDel_List06_8</vt:lpstr>
      <vt:lpstr>pVDel_List06_9</vt:lpstr>
      <vt:lpstr>QUARTER</vt:lpstr>
      <vt:lpstr>REESTR_LINK_RANGE</vt:lpstr>
      <vt:lpstr>REESTR_ORG_RANGE</vt:lpstr>
      <vt:lpstr>REESTR_VED_RANGE</vt:lpstr>
      <vt:lpstr>REESTR_VT_RANGE</vt:lpstr>
      <vt:lpstr>REGION</vt:lpstr>
      <vt:lpstr>region_name</vt:lpstr>
      <vt:lpstr>RegulatoryPeriod</vt:lpstr>
      <vt:lpstr>shema_podkl_2</vt:lpstr>
      <vt:lpstr>shema_podkl_3</vt:lpstr>
      <vt:lpstr>shema_podkl_3_i</vt:lpstr>
      <vt:lpstr>SKI_number</vt:lpstr>
      <vt:lpstr>tariffDesc</vt:lpstr>
      <vt:lpstr>TECH_ORG_ID</vt:lpstr>
      <vt:lpstr>ter_List01</vt:lpstr>
      <vt:lpstr>terCopy_List01</vt:lpstr>
      <vt:lpstr>TitlePr_ch</vt:lpstr>
      <vt:lpstr>TwoRates_1</vt:lpstr>
      <vt:lpstr>TwoRates_13</vt:lpstr>
      <vt:lpstr>TwoRates_2</vt:lpstr>
      <vt:lpstr>TwoRates_3</vt:lpstr>
      <vt:lpstr>TwoRates_3_i</vt:lpstr>
      <vt:lpstr>TwoRates_5</vt:lpstr>
      <vt:lpstr>TwoRates_5_comp</vt:lpstr>
      <vt:lpstr>TwoRates_5_comp_p</vt:lpstr>
      <vt:lpstr>TwoRates_5_p</vt:lpstr>
      <vt:lpstr>TwoRates_6</vt:lpstr>
      <vt:lpstr>TwoRates_7</vt:lpstr>
      <vt:lpstr>type_org</vt:lpstr>
      <vt:lpstr>UpdStatus</vt:lpstr>
      <vt:lpstr>VDET_END_DATE</vt:lpstr>
      <vt:lpstr>VDET_START_DATE</vt:lpstr>
      <vt:lpstr>version</vt:lpstr>
      <vt:lpstr>vid_teplnos_1</vt:lpstr>
      <vt:lpstr>vid_teplnos_10</vt:lpstr>
      <vt:lpstr>vid_teplnos_11</vt:lpstr>
      <vt:lpstr>vid_teplnos_12</vt:lpstr>
      <vt:lpstr>vid_teplnos_2</vt:lpstr>
      <vt:lpstr>vid_teplnos_3</vt:lpstr>
      <vt:lpstr>vid_teplnos_4</vt:lpstr>
      <vt:lpstr>vid_teplnos_5</vt:lpstr>
      <vt:lpstr>vid_teplnos_6</vt:lpstr>
      <vt:lpstr>vid_teplnos_7</vt:lpstr>
      <vt:lpstr>vid_teplnos_8</vt:lpstr>
      <vt:lpstr>vid_teplnos_9</vt:lpstr>
      <vt:lpstr>VidTopl</vt:lpstr>
      <vt:lpstr>VidTopl_1</vt:lpstr>
      <vt:lpstr>VidTopl_2</vt:lpstr>
      <vt:lpstr>VidTopl_3</vt:lpstr>
      <vt:lpstr>warmNote</vt:lpstr>
      <vt:lpstr>warmSource</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cp:lastModifiedBy>Вишняков Александр Сергеевич</cp:lastModifiedBy>
  <cp:lastPrinted>2013-08-29T08:11:20Z</cp:lastPrinted>
  <dcterms:created xsi:type="dcterms:W3CDTF">2004-05-21T07:18:45Z</dcterms:created>
  <dcterms:modified xsi:type="dcterms:W3CDTF">2024-03-11T04:12:59Z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itTemplate">
    <vt:bool>true</vt:bool>
  </property>
  <property fmtid="{D5CDD505-2E9C-101B-9397-08002B2CF9AE}" pid="3" name="Version">
    <vt:lpwstr>FAS.JKH.OPEN.INFO.PRICE.WARM</vt:lpwstr>
  </property>
  <property fmtid="{D5CDD505-2E9C-101B-9397-08002B2CF9AE}" pid="4" name="UserComments">
    <vt:lpwstr/>
  </property>
  <property fmtid="{D5CDD505-2E9C-101B-9397-08002B2CF9AE}" pid="5" name="PeriodLength">
    <vt:lpwstr/>
  </property>
  <property fmtid="{D5CDD505-2E9C-101B-9397-08002B2CF9AE}" pid="6" name="XsltDocFilePath">
    <vt:lpwstr/>
  </property>
  <property fmtid="{D5CDD505-2E9C-101B-9397-08002B2CF9AE}" pid="7" name="XslViewFilePath">
    <vt:lpwstr/>
  </property>
  <property fmtid="{D5CDD505-2E9C-101B-9397-08002B2CF9AE}" pid="8" name="RootDocFilePath">
    <vt:lpwstr/>
  </property>
  <property fmtid="{D5CDD505-2E9C-101B-9397-08002B2CF9AE}" pid="9" name="HtmlTempFilePath">
    <vt:lpwstr/>
  </property>
  <property fmtid="{D5CDD505-2E9C-101B-9397-08002B2CF9AE}" pid="10" name="keywords">
    <vt:lpwstr/>
  </property>
  <property fmtid="{D5CDD505-2E9C-101B-9397-08002B2CF9AE}" pid="11" name="Status">
    <vt:lpwstr>2</vt:lpwstr>
  </property>
  <property fmtid="{D5CDD505-2E9C-101B-9397-08002B2CF9AE}" pid="12" name="CurrentVersion">
    <vt:lpwstr>1.0.2</vt:lpwstr>
  </property>
  <property fmtid="{D5CDD505-2E9C-101B-9397-08002B2CF9AE}" pid="13" name="XMLTempFilePath">
    <vt:lpwstr/>
  </property>
  <property fmtid="{D5CDD505-2E9C-101B-9397-08002B2CF9AE}" pid="14" name="entityid">
    <vt:lpwstr/>
  </property>
  <property fmtid="{D5CDD505-2E9C-101B-9397-08002B2CF9AE}" pid="15" name="Period">
    <vt:lpwstr/>
  </property>
  <property fmtid="{D5CDD505-2E9C-101B-9397-08002B2CF9AE}" pid="16" name="TemplateOperationMode">
    <vt:i4>3</vt:i4>
  </property>
  <property fmtid="{D5CDD505-2E9C-101B-9397-08002B2CF9AE}" pid="17" name="Periodicity">
    <vt:lpwstr>YEAR</vt:lpwstr>
  </property>
  <property fmtid="{D5CDD505-2E9C-101B-9397-08002B2CF9AE}" pid="18" name="TypePlanning">
    <vt:lpwstr>PLAN</vt:lpwstr>
  </property>
  <property fmtid="{D5CDD505-2E9C-101B-9397-08002B2CF9AE}" pid="19" name="ProtectBook">
    <vt:i4>0</vt:i4>
  </property>
</Properties>
</file>